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charts/chart1.xml" ContentType="application/vnd.openxmlformats-officedocument.drawingml.chart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atsheehama\Desktop\JUNE 2023 TRADE  BULLETIN\"/>
    </mc:Choice>
  </mc:AlternateContent>
  <xr:revisionPtr revIDLastSave="0" documentId="13_ncr:1_{A82FE212-3CCE-4594-A71E-AC70AFDDB514}" xr6:coauthVersionLast="47" xr6:coauthVersionMax="47" xr10:uidLastSave="{00000000-0000-0000-0000-000000000000}"/>
  <bookViews>
    <workbookView xWindow="-110" yWindow="-110" windowWidth="19420" windowHeight="10300" firstSheet="28" activeTab="30" xr2:uid="{00000000-000D-0000-FFFF-FFFF00000000}"/>
  </bookViews>
  <sheets>
    <sheet name="Table of Content" sheetId="3" r:id="rId1"/>
    <sheet name="Tab 1 May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externalReferences>
    <externalReference r:id="rId32"/>
    <externalReference r:id="rId33"/>
  </externalReferences>
  <definedNames>
    <definedName name="_xlnm._FilterDatabase" localSheetId="16" hidden="1">' Tab16 Top5 re-X prdct by conty'!$A$2:$F$19</definedName>
    <definedName name="_xlnm._FilterDatabase" localSheetId="13" hidden="1">'Tab13 Re-exports by Product'!$A$1:$I$223</definedName>
    <definedName name="_xlnm._FilterDatabase" localSheetId="15" hidden="1">'Tab15 Top5 exp prdcts by countr'!$A$2:$F$25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region&amp;prdct'!$A$2:$H$2</definedName>
    <definedName name="_xlnm._FilterDatabase" localSheetId="21" hidden="1">'Tab21 Imports econ region&amp;prdct'!$A$2:$H$2</definedName>
    <definedName name="_xlnm._FilterDatabase" localSheetId="4" hidden="1">'Tab4 Exports by ISIC'!$A$4:$F$12</definedName>
    <definedName name="_xlnm._FilterDatabase" localSheetId="8" hidden="1" xml:space="preserve">      'Tab8 Trade balnce by prtnr'!$A$3:$D$168</definedName>
    <definedName name="_xlnm._FilterDatabase" localSheetId="9" hidden="1">'Tab9Trade Balnce by prdct'!$A$2:$D$254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" l="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4" i="11"/>
  <c r="E170" i="12"/>
  <c r="E171" i="12"/>
  <c r="C5" i="12"/>
  <c r="C12" i="12"/>
  <c r="C13" i="12"/>
  <c r="C20" i="12"/>
  <c r="C21" i="12"/>
  <c r="C28" i="12"/>
  <c r="C29" i="12"/>
  <c r="C36" i="12"/>
  <c r="C37" i="12"/>
  <c r="C44" i="12"/>
  <c r="C45" i="12"/>
  <c r="C52" i="12"/>
  <c r="C53" i="12"/>
  <c r="C60" i="12"/>
  <c r="C61" i="12"/>
  <c r="C68" i="12"/>
  <c r="C69" i="12"/>
  <c r="C76" i="12"/>
  <c r="C77" i="12"/>
  <c r="C84" i="12"/>
  <c r="C85" i="12"/>
  <c r="C92" i="12"/>
  <c r="C93" i="12"/>
  <c r="C100" i="12"/>
  <c r="C101" i="12"/>
  <c r="C108" i="12"/>
  <c r="C109" i="12"/>
  <c r="C116" i="12"/>
  <c r="C117" i="12"/>
  <c r="C124" i="12"/>
  <c r="C125" i="12"/>
  <c r="C132" i="12"/>
  <c r="C133" i="12"/>
  <c r="C140" i="12"/>
  <c r="C141" i="12"/>
  <c r="C148" i="12"/>
  <c r="C149" i="12"/>
  <c r="C156" i="12"/>
  <c r="C157" i="12"/>
  <c r="C164" i="12"/>
  <c r="C165" i="12"/>
  <c r="E7" i="12"/>
  <c r="E8" i="12"/>
  <c r="E15" i="12"/>
  <c r="E16" i="12"/>
  <c r="E23" i="12"/>
  <c r="E24" i="12"/>
  <c r="E31" i="12"/>
  <c r="E32" i="12"/>
  <c r="E39" i="12"/>
  <c r="E40" i="12"/>
  <c r="E47" i="12"/>
  <c r="E48" i="12"/>
  <c r="E55" i="12"/>
  <c r="E56" i="12"/>
  <c r="E63" i="12"/>
  <c r="E64" i="12"/>
  <c r="E71" i="12"/>
  <c r="E72" i="12"/>
  <c r="E79" i="12"/>
  <c r="E80" i="12"/>
  <c r="E87" i="12"/>
  <c r="E88" i="12"/>
  <c r="E95" i="12"/>
  <c r="E96" i="12"/>
  <c r="E103" i="12"/>
  <c r="E104" i="12"/>
  <c r="E111" i="12"/>
  <c r="E112" i="12"/>
  <c r="E119" i="12"/>
  <c r="E120" i="12"/>
  <c r="E127" i="12"/>
  <c r="E128" i="12"/>
  <c r="E135" i="12"/>
  <c r="E136" i="12"/>
  <c r="E143" i="12"/>
  <c r="E144" i="12"/>
  <c r="E151" i="12"/>
  <c r="E152" i="12"/>
  <c r="E159" i="12"/>
  <c r="E160" i="12"/>
  <c r="E167" i="12"/>
  <c r="E168" i="12"/>
  <c r="C4" i="12"/>
  <c r="F174" i="12"/>
  <c r="G173" i="12" s="1"/>
  <c r="D174" i="12"/>
  <c r="E172" i="12" s="1"/>
  <c r="B174" i="12"/>
  <c r="C170" i="12" s="1"/>
  <c r="I164" i="12"/>
  <c r="H161" i="12"/>
  <c r="H157" i="12"/>
  <c r="I152" i="12"/>
  <c r="I149" i="12"/>
  <c r="H148" i="12"/>
  <c r="H147" i="12"/>
  <c r="H141" i="12"/>
  <c r="H139" i="12"/>
  <c r="I137" i="12"/>
  <c r="H133" i="12"/>
  <c r="I131" i="12"/>
  <c r="I129" i="12"/>
  <c r="H129" i="12"/>
  <c r="I126" i="12"/>
  <c r="H126" i="12"/>
  <c r="I123" i="12"/>
  <c r="H122" i="12"/>
  <c r="I119" i="12"/>
  <c r="H119" i="12"/>
  <c r="I118" i="12"/>
  <c r="H118" i="12"/>
  <c r="I116" i="12"/>
  <c r="H116" i="12"/>
  <c r="I114" i="12"/>
  <c r="H114" i="12"/>
  <c r="I112" i="12"/>
  <c r="I111" i="12"/>
  <c r="H111" i="12"/>
  <c r="I110" i="12"/>
  <c r="H110" i="12"/>
  <c r="I108" i="12"/>
  <c r="H108" i="12"/>
  <c r="I107" i="12"/>
  <c r="H106" i="12"/>
  <c r="H105" i="12"/>
  <c r="I101" i="12"/>
  <c r="I100" i="12"/>
  <c r="H100" i="12"/>
  <c r="I99" i="12"/>
  <c r="H99" i="12"/>
  <c r="I98" i="12"/>
  <c r="H98" i="12"/>
  <c r="I97" i="12"/>
  <c r="H97" i="12"/>
  <c r="I96" i="12"/>
  <c r="H96" i="12"/>
  <c r="H95" i="12"/>
  <c r="I94" i="12"/>
  <c r="H94" i="12"/>
  <c r="I93" i="12"/>
  <c r="H93" i="12"/>
  <c r="I92" i="12"/>
  <c r="H92" i="12"/>
  <c r="I91" i="12"/>
  <c r="H91" i="12"/>
  <c r="I90" i="12"/>
  <c r="H90" i="12"/>
  <c r="I89" i="12"/>
  <c r="H88" i="12"/>
  <c r="I87" i="12"/>
  <c r="H87" i="12"/>
  <c r="I85" i="12"/>
  <c r="H85" i="12"/>
  <c r="H84" i="12"/>
  <c r="I83" i="12"/>
  <c r="H83" i="12"/>
  <c r="H82" i="12"/>
  <c r="H81" i="12"/>
  <c r="I80" i="12"/>
  <c r="H80" i="12"/>
  <c r="I79" i="12"/>
  <c r="H79" i="12"/>
  <c r="I78" i="12"/>
  <c r="H78" i="12"/>
  <c r="I77" i="12"/>
  <c r="H77" i="12"/>
  <c r="I76" i="12"/>
  <c r="H76" i="12"/>
  <c r="I75" i="12"/>
  <c r="H75" i="12"/>
  <c r="I74" i="12"/>
  <c r="H74" i="12"/>
  <c r="I73" i="12"/>
  <c r="H73" i="12"/>
  <c r="I72" i="12"/>
  <c r="H72" i="12"/>
  <c r="I71" i="12"/>
  <c r="H71" i="12"/>
  <c r="I70" i="12"/>
  <c r="H70" i="12"/>
  <c r="I69" i="12"/>
  <c r="H69" i="12"/>
  <c r="I68" i="12"/>
  <c r="H68" i="12"/>
  <c r="I67" i="12"/>
  <c r="H67" i="12"/>
  <c r="I66" i="12"/>
  <c r="H66" i="12"/>
  <c r="I65" i="12"/>
  <c r="H65" i="12"/>
  <c r="I64" i="12"/>
  <c r="H64" i="12"/>
  <c r="I63" i="12"/>
  <c r="H63" i="12"/>
  <c r="I62" i="12"/>
  <c r="H62" i="12"/>
  <c r="I61" i="12"/>
  <c r="H61" i="12"/>
  <c r="I60" i="12"/>
  <c r="H60" i="12"/>
  <c r="I59" i="12"/>
  <c r="H59" i="12"/>
  <c r="I58" i="12"/>
  <c r="H58" i="12"/>
  <c r="I57" i="12"/>
  <c r="H57" i="12"/>
  <c r="I56" i="12"/>
  <c r="H56" i="12"/>
  <c r="I55" i="12"/>
  <c r="H55" i="12"/>
  <c r="I54" i="12"/>
  <c r="H54" i="12"/>
  <c r="I53" i="12"/>
  <c r="H53" i="12"/>
  <c r="I52" i="12"/>
  <c r="H52" i="12"/>
  <c r="I51" i="12"/>
  <c r="H51" i="12"/>
  <c r="I50" i="12"/>
  <c r="H50" i="12"/>
  <c r="I49" i="12"/>
  <c r="H49" i="12"/>
  <c r="I48" i="12"/>
  <c r="H48" i="12"/>
  <c r="I47" i="12"/>
  <c r="H47" i="12"/>
  <c r="I46" i="12"/>
  <c r="H46" i="12"/>
  <c r="I45" i="12"/>
  <c r="H45" i="12"/>
  <c r="I44" i="12"/>
  <c r="H44" i="12"/>
  <c r="I43" i="12"/>
  <c r="H43" i="12"/>
  <c r="I42" i="12"/>
  <c r="H42" i="12"/>
  <c r="I41" i="12"/>
  <c r="H41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33" i="12"/>
  <c r="H33" i="12"/>
  <c r="I32" i="12"/>
  <c r="H32" i="12"/>
  <c r="I31" i="12"/>
  <c r="H31" i="12"/>
  <c r="I30" i="12"/>
  <c r="H30" i="12"/>
  <c r="I29" i="12"/>
  <c r="H29" i="12"/>
  <c r="I28" i="12"/>
  <c r="H28" i="12"/>
  <c r="I27" i="12"/>
  <c r="H27" i="12"/>
  <c r="I26" i="12"/>
  <c r="H26" i="12"/>
  <c r="I25" i="12"/>
  <c r="H25" i="12"/>
  <c r="I24" i="12"/>
  <c r="H24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H17" i="12"/>
  <c r="I16" i="12"/>
  <c r="H16" i="12"/>
  <c r="I15" i="12"/>
  <c r="I14" i="12"/>
  <c r="H14" i="12"/>
  <c r="I13" i="12"/>
  <c r="H13" i="12"/>
  <c r="I12" i="12"/>
  <c r="H12" i="12"/>
  <c r="I11" i="12"/>
  <c r="H11" i="12"/>
  <c r="I10" i="12"/>
  <c r="H10" i="12"/>
  <c r="I9" i="12"/>
  <c r="I8" i="12"/>
  <c r="H8" i="12"/>
  <c r="I7" i="12"/>
  <c r="H7" i="12"/>
  <c r="I6" i="12"/>
  <c r="H6" i="12"/>
  <c r="I5" i="12"/>
  <c r="H5" i="12"/>
  <c r="I4" i="12"/>
  <c r="H4" i="12"/>
  <c r="E145" i="11" l="1"/>
  <c r="C145" i="11"/>
  <c r="G156" i="12"/>
  <c r="G116" i="12"/>
  <c r="G76" i="12"/>
  <c r="G28" i="12"/>
  <c r="G131" i="12"/>
  <c r="G83" i="12"/>
  <c r="G43" i="12"/>
  <c r="E4" i="12"/>
  <c r="G162" i="12"/>
  <c r="G154" i="12"/>
  <c r="G146" i="12"/>
  <c r="G138" i="12"/>
  <c r="G130" i="12"/>
  <c r="G122" i="12"/>
  <c r="G114" i="12"/>
  <c r="G106" i="12"/>
  <c r="G98" i="12"/>
  <c r="G90" i="12"/>
  <c r="G82" i="12"/>
  <c r="G74" i="12"/>
  <c r="G66" i="12"/>
  <c r="G58" i="12"/>
  <c r="G50" i="12"/>
  <c r="G42" i="12"/>
  <c r="G34" i="12"/>
  <c r="G26" i="12"/>
  <c r="G18" i="12"/>
  <c r="G10" i="12"/>
  <c r="E166" i="12"/>
  <c r="E158" i="12"/>
  <c r="E150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C163" i="12"/>
  <c r="C155" i="12"/>
  <c r="C147" i="12"/>
  <c r="C139" i="12"/>
  <c r="C131" i="12"/>
  <c r="C123" i="12"/>
  <c r="C115" i="12"/>
  <c r="C107" i="12"/>
  <c r="C99" i="12"/>
  <c r="C91" i="12"/>
  <c r="C83" i="12"/>
  <c r="C75" i="12"/>
  <c r="C67" i="12"/>
  <c r="C59" i="12"/>
  <c r="C51" i="12"/>
  <c r="C43" i="12"/>
  <c r="C35" i="12"/>
  <c r="C27" i="12"/>
  <c r="C19" i="12"/>
  <c r="C11" i="12"/>
  <c r="C173" i="12"/>
  <c r="E169" i="12"/>
  <c r="G148" i="12"/>
  <c r="G60" i="12"/>
  <c r="G163" i="12"/>
  <c r="G99" i="12"/>
  <c r="G35" i="12"/>
  <c r="G4" i="12"/>
  <c r="G161" i="12"/>
  <c r="G153" i="12"/>
  <c r="G145" i="12"/>
  <c r="G137" i="12"/>
  <c r="G129" i="12"/>
  <c r="G121" i="12"/>
  <c r="G113" i="12"/>
  <c r="G105" i="12"/>
  <c r="G97" i="12"/>
  <c r="G89" i="12"/>
  <c r="G81" i="12"/>
  <c r="G73" i="12"/>
  <c r="G65" i="12"/>
  <c r="G57" i="12"/>
  <c r="G49" i="12"/>
  <c r="G41" i="12"/>
  <c r="G33" i="12"/>
  <c r="G25" i="12"/>
  <c r="G17" i="12"/>
  <c r="G9" i="12"/>
  <c r="E165" i="12"/>
  <c r="E157" i="12"/>
  <c r="E149" i="12"/>
  <c r="E141" i="12"/>
  <c r="E133" i="12"/>
  <c r="E125" i="12"/>
  <c r="E117" i="12"/>
  <c r="E109" i="12"/>
  <c r="E101" i="12"/>
  <c r="E93" i="12"/>
  <c r="E85" i="12"/>
  <c r="E77" i="12"/>
  <c r="E69" i="12"/>
  <c r="E61" i="12"/>
  <c r="E53" i="12"/>
  <c r="E45" i="12"/>
  <c r="E37" i="12"/>
  <c r="E29" i="12"/>
  <c r="E21" i="12"/>
  <c r="E13" i="12"/>
  <c r="E5" i="12"/>
  <c r="C162" i="12"/>
  <c r="C154" i="12"/>
  <c r="C146" i="12"/>
  <c r="C138" i="12"/>
  <c r="C130" i="12"/>
  <c r="C122" i="12"/>
  <c r="C114" i="12"/>
  <c r="C106" i="12"/>
  <c r="C98" i="12"/>
  <c r="C90" i="12"/>
  <c r="C82" i="12"/>
  <c r="C74" i="12"/>
  <c r="C66" i="12"/>
  <c r="C58" i="12"/>
  <c r="C50" i="12"/>
  <c r="C42" i="12"/>
  <c r="C34" i="12"/>
  <c r="C26" i="12"/>
  <c r="C18" i="12"/>
  <c r="C10" i="12"/>
  <c r="C172" i="12"/>
  <c r="G172" i="12"/>
  <c r="G164" i="12"/>
  <c r="G108" i="12"/>
  <c r="G68" i="12"/>
  <c r="G20" i="12"/>
  <c r="G107" i="12"/>
  <c r="G27" i="12"/>
  <c r="G168" i="12"/>
  <c r="G160" i="12"/>
  <c r="G152" i="12"/>
  <c r="G144" i="12"/>
  <c r="G136" i="12"/>
  <c r="G128" i="12"/>
  <c r="G120" i="12"/>
  <c r="G112" i="12"/>
  <c r="G104" i="12"/>
  <c r="G96" i="12"/>
  <c r="G88" i="12"/>
  <c r="G80" i="12"/>
  <c r="G72" i="12"/>
  <c r="G64" i="12"/>
  <c r="G56" i="12"/>
  <c r="G48" i="12"/>
  <c r="G40" i="12"/>
  <c r="G32" i="12"/>
  <c r="G24" i="12"/>
  <c r="G16" i="12"/>
  <c r="G8" i="12"/>
  <c r="E164" i="12"/>
  <c r="E156" i="12"/>
  <c r="E148" i="12"/>
  <c r="E140" i="12"/>
  <c r="E132" i="12"/>
  <c r="E124" i="12"/>
  <c r="E116" i="12"/>
  <c r="E108" i="12"/>
  <c r="E100" i="12"/>
  <c r="E92" i="12"/>
  <c r="E84" i="12"/>
  <c r="E76" i="12"/>
  <c r="E68" i="12"/>
  <c r="E60" i="12"/>
  <c r="E52" i="12"/>
  <c r="E44" i="12"/>
  <c r="E36" i="12"/>
  <c r="E28" i="12"/>
  <c r="E20" i="12"/>
  <c r="E12" i="12"/>
  <c r="C169" i="12"/>
  <c r="C161" i="12"/>
  <c r="C153" i="12"/>
  <c r="C145" i="12"/>
  <c r="C137" i="12"/>
  <c r="C129" i="12"/>
  <c r="C121" i="12"/>
  <c r="C113" i="12"/>
  <c r="C105" i="12"/>
  <c r="C97" i="12"/>
  <c r="C89" i="12"/>
  <c r="C81" i="12"/>
  <c r="C73" i="12"/>
  <c r="C65" i="12"/>
  <c r="C57" i="12"/>
  <c r="C49" i="12"/>
  <c r="C41" i="12"/>
  <c r="C33" i="12"/>
  <c r="C25" i="12"/>
  <c r="C17" i="12"/>
  <c r="C9" i="12"/>
  <c r="C171" i="12"/>
  <c r="G171" i="12"/>
  <c r="G140" i="12"/>
  <c r="G100" i="12"/>
  <c r="G84" i="12"/>
  <c r="G36" i="12"/>
  <c r="G12" i="12"/>
  <c r="G147" i="12"/>
  <c r="G115" i="12"/>
  <c r="G67" i="12"/>
  <c r="G51" i="12"/>
  <c r="G19" i="12"/>
  <c r="G167" i="12"/>
  <c r="G159" i="12"/>
  <c r="G151" i="12"/>
  <c r="G143" i="12"/>
  <c r="G135" i="12"/>
  <c r="G127" i="12"/>
  <c r="G119" i="12"/>
  <c r="G111" i="12"/>
  <c r="G103" i="12"/>
  <c r="G95" i="12"/>
  <c r="G87" i="12"/>
  <c r="G79" i="12"/>
  <c r="G71" i="12"/>
  <c r="G63" i="12"/>
  <c r="G55" i="12"/>
  <c r="G47" i="12"/>
  <c r="G39" i="12"/>
  <c r="G31" i="12"/>
  <c r="G23" i="12"/>
  <c r="G15" i="12"/>
  <c r="G7" i="12"/>
  <c r="E163" i="12"/>
  <c r="E155" i="12"/>
  <c r="E147" i="12"/>
  <c r="E139" i="12"/>
  <c r="E131" i="12"/>
  <c r="E123" i="12"/>
  <c r="E115" i="12"/>
  <c r="E107" i="12"/>
  <c r="E99" i="12"/>
  <c r="E91" i="12"/>
  <c r="E83" i="12"/>
  <c r="E75" i="12"/>
  <c r="E67" i="12"/>
  <c r="E59" i="12"/>
  <c r="E51" i="12"/>
  <c r="E43" i="12"/>
  <c r="E35" i="12"/>
  <c r="E27" i="12"/>
  <c r="E19" i="12"/>
  <c r="E11" i="12"/>
  <c r="C168" i="12"/>
  <c r="C160" i="12"/>
  <c r="C152" i="12"/>
  <c r="C144" i="12"/>
  <c r="C136" i="12"/>
  <c r="C128" i="12"/>
  <c r="C120" i="12"/>
  <c r="C112" i="12"/>
  <c r="C104" i="12"/>
  <c r="C96" i="12"/>
  <c r="C88" i="12"/>
  <c r="C80" i="12"/>
  <c r="C72" i="12"/>
  <c r="C64" i="12"/>
  <c r="C56" i="12"/>
  <c r="C48" i="12"/>
  <c r="C40" i="12"/>
  <c r="C32" i="12"/>
  <c r="C24" i="12"/>
  <c r="C16" i="12"/>
  <c r="C8" i="12"/>
  <c r="G170" i="12"/>
  <c r="G124" i="12"/>
  <c r="G92" i="12"/>
  <c r="G44" i="12"/>
  <c r="G155" i="12"/>
  <c r="G123" i="12"/>
  <c r="G91" i="12"/>
  <c r="G59" i="12"/>
  <c r="G11" i="12"/>
  <c r="I174" i="12"/>
  <c r="G166" i="12"/>
  <c r="G158" i="12"/>
  <c r="G150" i="12"/>
  <c r="G142" i="12"/>
  <c r="G134" i="12"/>
  <c r="G126" i="12"/>
  <c r="G118" i="12"/>
  <c r="G110" i="12"/>
  <c r="G102" i="12"/>
  <c r="G94" i="12"/>
  <c r="G86" i="12"/>
  <c r="G78" i="12"/>
  <c r="G70" i="12"/>
  <c r="G62" i="12"/>
  <c r="G54" i="12"/>
  <c r="G46" i="12"/>
  <c r="G38" i="12"/>
  <c r="G30" i="12"/>
  <c r="G22" i="12"/>
  <c r="G14" i="12"/>
  <c r="G6" i="12"/>
  <c r="E162" i="12"/>
  <c r="E154" i="12"/>
  <c r="E146" i="12"/>
  <c r="E138" i="12"/>
  <c r="E130" i="12"/>
  <c r="E122" i="12"/>
  <c r="E114" i="12"/>
  <c r="E106" i="12"/>
  <c r="E98" i="12"/>
  <c r="E90" i="12"/>
  <c r="E82" i="12"/>
  <c r="E74" i="12"/>
  <c r="E66" i="12"/>
  <c r="E58" i="12"/>
  <c r="E50" i="12"/>
  <c r="E42" i="12"/>
  <c r="E34" i="12"/>
  <c r="E26" i="12"/>
  <c r="E18" i="12"/>
  <c r="E10" i="12"/>
  <c r="C167" i="12"/>
  <c r="C159" i="12"/>
  <c r="C151" i="12"/>
  <c r="C143" i="12"/>
  <c r="C135" i="12"/>
  <c r="C127" i="12"/>
  <c r="C119" i="12"/>
  <c r="C111" i="12"/>
  <c r="C103" i="12"/>
  <c r="C95" i="12"/>
  <c r="C87" i="12"/>
  <c r="C79" i="12"/>
  <c r="C71" i="12"/>
  <c r="C63" i="12"/>
  <c r="C55" i="12"/>
  <c r="C47" i="12"/>
  <c r="C39" i="12"/>
  <c r="C31" i="12"/>
  <c r="C23" i="12"/>
  <c r="C15" i="12"/>
  <c r="C7" i="12"/>
  <c r="E173" i="12"/>
  <c r="G169" i="12"/>
  <c r="G132" i="12"/>
  <c r="G52" i="12"/>
  <c r="G139" i="12"/>
  <c r="G75" i="12"/>
  <c r="G165" i="12"/>
  <c r="G157" i="12"/>
  <c r="G149" i="12"/>
  <c r="G141" i="12"/>
  <c r="G133" i="12"/>
  <c r="G125" i="12"/>
  <c r="G117" i="12"/>
  <c r="G109" i="12"/>
  <c r="G101" i="12"/>
  <c r="G93" i="12"/>
  <c r="G85" i="12"/>
  <c r="G77" i="12"/>
  <c r="G69" i="12"/>
  <c r="G61" i="12"/>
  <c r="G53" i="12"/>
  <c r="G45" i="12"/>
  <c r="G37" i="12"/>
  <c r="G29" i="12"/>
  <c r="G21" i="12"/>
  <c r="G13" i="12"/>
  <c r="G5" i="12"/>
  <c r="E161" i="12"/>
  <c r="E153" i="12"/>
  <c r="E145" i="12"/>
  <c r="E137" i="12"/>
  <c r="E129" i="12"/>
  <c r="E121" i="12"/>
  <c r="E113" i="12"/>
  <c r="E105" i="12"/>
  <c r="E97" i="12"/>
  <c r="E89" i="12"/>
  <c r="E81" i="12"/>
  <c r="E73" i="12"/>
  <c r="E65" i="12"/>
  <c r="E57" i="12"/>
  <c r="E49" i="12"/>
  <c r="E41" i="12"/>
  <c r="E33" i="12"/>
  <c r="E25" i="12"/>
  <c r="E17" i="12"/>
  <c r="E9" i="12"/>
  <c r="C166" i="12"/>
  <c r="C158" i="12"/>
  <c r="C150" i="12"/>
  <c r="C142" i="12"/>
  <c r="C134" i="12"/>
  <c r="C126" i="12"/>
  <c r="C118" i="12"/>
  <c r="C110" i="12"/>
  <c r="C102" i="12"/>
  <c r="C94" i="12"/>
  <c r="C86" i="12"/>
  <c r="C78" i="12"/>
  <c r="C70" i="12"/>
  <c r="C62" i="12"/>
  <c r="C54" i="12"/>
  <c r="C46" i="12"/>
  <c r="C38" i="12"/>
  <c r="C30" i="12"/>
  <c r="C22" i="12"/>
  <c r="C14" i="12"/>
  <c r="C6" i="12"/>
  <c r="C174" i="12" s="1"/>
  <c r="H174" i="12"/>
  <c r="E6" i="2" l="1"/>
  <c r="K4" i="49"/>
  <c r="K3" i="49"/>
  <c r="E24" i="53"/>
  <c r="B21" i="53"/>
  <c r="H4" i="26"/>
  <c r="F11" i="26"/>
  <c r="G5" i="25"/>
  <c r="G4" i="25"/>
  <c r="G4" i="24"/>
  <c r="H4" i="8"/>
  <c r="E15" i="9"/>
  <c r="E3" i="9"/>
  <c r="D275" i="2"/>
  <c r="E18" i="29"/>
  <c r="F223" i="15"/>
  <c r="H57" i="11"/>
  <c r="E14" i="9"/>
  <c r="E7" i="55"/>
  <c r="E6" i="55"/>
  <c r="E5" i="55"/>
  <c r="D4" i="55"/>
  <c r="D5" i="55"/>
  <c r="D6" i="55"/>
  <c r="E8" i="55"/>
  <c r="I6" i="14" l="1"/>
  <c r="I217" i="15"/>
  <c r="H217" i="15"/>
  <c r="I5" i="15"/>
  <c r="I4" i="15"/>
  <c r="L8" i="13"/>
  <c r="H11" i="6"/>
  <c r="H9" i="6"/>
  <c r="H5" i="6"/>
  <c r="H6" i="6"/>
  <c r="H7" i="6"/>
  <c r="H8" i="6"/>
  <c r="H10" i="6"/>
  <c r="H4" i="6"/>
  <c r="D8" i="55"/>
  <c r="D7" i="55"/>
  <c r="F12" i="29"/>
  <c r="F6" i="29"/>
  <c r="H27" i="15"/>
  <c r="E174" i="12" l="1"/>
  <c r="G174" i="12"/>
  <c r="D32" i="29"/>
  <c r="E28" i="29" s="1"/>
  <c r="E26" i="29"/>
  <c r="E22" i="29"/>
  <c r="F32" i="29"/>
  <c r="G25" i="29" s="1"/>
  <c r="B32" i="29"/>
  <c r="C23" i="29" s="1"/>
  <c r="E9" i="49"/>
  <c r="E10" i="49"/>
  <c r="E11" i="49"/>
  <c r="E8" i="49"/>
  <c r="C9" i="49"/>
  <c r="C10" i="49"/>
  <c r="C11" i="49"/>
  <c r="C8" i="49"/>
  <c r="D11" i="43"/>
  <c r="C11" i="43"/>
  <c r="B11" i="43"/>
  <c r="C10" i="44"/>
  <c r="D10" i="44"/>
  <c r="B10" i="44"/>
  <c r="G12" i="27"/>
  <c r="E4" i="27"/>
  <c r="E12" i="27"/>
  <c r="C4" i="27"/>
  <c r="C5" i="27"/>
  <c r="C10" i="27"/>
  <c r="C11" i="27"/>
  <c r="F12" i="27"/>
  <c r="D12" i="27"/>
  <c r="E7" i="27" s="1"/>
  <c r="B12" i="27"/>
  <c r="C6" i="27" s="1"/>
  <c r="H10" i="27"/>
  <c r="I8" i="27"/>
  <c r="H8" i="27"/>
  <c r="I7" i="27"/>
  <c r="I6" i="27"/>
  <c r="H6" i="27"/>
  <c r="I5" i="27"/>
  <c r="H5" i="27"/>
  <c r="I4" i="27"/>
  <c r="H4" i="27"/>
  <c r="E4" i="26"/>
  <c r="E6" i="26"/>
  <c r="D11" i="26"/>
  <c r="E5" i="26" s="1"/>
  <c r="B11" i="26"/>
  <c r="C5" i="26" s="1"/>
  <c r="H10" i="26"/>
  <c r="H9" i="26"/>
  <c r="H7" i="26"/>
  <c r="I6" i="26"/>
  <c r="H6" i="26"/>
  <c r="I5" i="26"/>
  <c r="H5" i="26"/>
  <c r="I4" i="26"/>
  <c r="G6" i="25"/>
  <c r="G7" i="25"/>
  <c r="G8" i="25"/>
  <c r="G9" i="25"/>
  <c r="G10" i="25"/>
  <c r="G11" i="25"/>
  <c r="G12" i="25"/>
  <c r="G13" i="25"/>
  <c r="E4" i="25"/>
  <c r="E5" i="25"/>
  <c r="E6" i="25"/>
  <c r="E7" i="25"/>
  <c r="E8" i="25"/>
  <c r="E9" i="25"/>
  <c r="E10" i="25"/>
  <c r="E11" i="25"/>
  <c r="E12" i="25"/>
  <c r="E13" i="25"/>
  <c r="C4" i="25"/>
  <c r="C5" i="25"/>
  <c r="C6" i="25"/>
  <c r="C7" i="25"/>
  <c r="C8" i="25"/>
  <c r="C9" i="25"/>
  <c r="C10" i="25"/>
  <c r="C11" i="25"/>
  <c r="C12" i="25"/>
  <c r="C13" i="25"/>
  <c r="I13" i="25"/>
  <c r="H13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G5" i="24"/>
  <c r="G6" i="24"/>
  <c r="G7" i="24"/>
  <c r="G8" i="24"/>
  <c r="G9" i="24"/>
  <c r="G10" i="24"/>
  <c r="G11" i="24"/>
  <c r="G12" i="24"/>
  <c r="G13" i="24"/>
  <c r="E4" i="24"/>
  <c r="E5" i="24"/>
  <c r="E6" i="24"/>
  <c r="E7" i="24"/>
  <c r="E8" i="24"/>
  <c r="E9" i="24"/>
  <c r="E10" i="24"/>
  <c r="E11" i="24"/>
  <c r="E12" i="24"/>
  <c r="E13" i="24"/>
  <c r="C4" i="24"/>
  <c r="C5" i="24"/>
  <c r="C6" i="24"/>
  <c r="C7" i="24"/>
  <c r="C8" i="24"/>
  <c r="C9" i="24"/>
  <c r="C10" i="24"/>
  <c r="C11" i="24"/>
  <c r="C12" i="24"/>
  <c r="C13" i="24"/>
  <c r="I13" i="24"/>
  <c r="H13" i="24"/>
  <c r="I12" i="24"/>
  <c r="H12" i="24"/>
  <c r="I11" i="24"/>
  <c r="H11" i="24"/>
  <c r="I10" i="24"/>
  <c r="H10" i="24"/>
  <c r="I9" i="24"/>
  <c r="H9" i="24"/>
  <c r="I8" i="24"/>
  <c r="H8" i="24"/>
  <c r="I7" i="24"/>
  <c r="H7" i="24"/>
  <c r="I6" i="24"/>
  <c r="H6" i="24"/>
  <c r="I5" i="24"/>
  <c r="H5" i="24"/>
  <c r="I4" i="24"/>
  <c r="H4" i="24"/>
  <c r="F268" i="14"/>
  <c r="D268" i="14"/>
  <c r="E265" i="14" s="1"/>
  <c r="B268" i="14"/>
  <c r="C246" i="14" s="1"/>
  <c r="I262" i="14"/>
  <c r="H262" i="14"/>
  <c r="I258" i="14"/>
  <c r="E250" i="14"/>
  <c r="I247" i="14"/>
  <c r="H244" i="14"/>
  <c r="I243" i="14"/>
  <c r="H242" i="14"/>
  <c r="I241" i="14"/>
  <c r="H241" i="14"/>
  <c r="I240" i="14"/>
  <c r="H240" i="14"/>
  <c r="I239" i="14"/>
  <c r="H237" i="14"/>
  <c r="I236" i="14"/>
  <c r="H236" i="14"/>
  <c r="I235" i="14"/>
  <c r="H235" i="14"/>
  <c r="H234" i="14"/>
  <c r="I233" i="14"/>
  <c r="I232" i="14"/>
  <c r="H232" i="14"/>
  <c r="I231" i="14"/>
  <c r="I230" i="14"/>
  <c r="H230" i="14"/>
  <c r="I229" i="14"/>
  <c r="H229" i="14"/>
  <c r="I228" i="14"/>
  <c r="H228" i="14"/>
  <c r="I227" i="14"/>
  <c r="H227" i="14"/>
  <c r="E227" i="14"/>
  <c r="I226" i="14"/>
  <c r="H226" i="14"/>
  <c r="I225" i="14"/>
  <c r="H225" i="14"/>
  <c r="I224" i="14"/>
  <c r="H224" i="14"/>
  <c r="H223" i="14"/>
  <c r="H221" i="14"/>
  <c r="I220" i="14"/>
  <c r="H220" i="14"/>
  <c r="I219" i="14"/>
  <c r="H219" i="14"/>
  <c r="I218" i="14"/>
  <c r="H218" i="14"/>
  <c r="I217" i="14"/>
  <c r="H217" i="14"/>
  <c r="I216" i="14"/>
  <c r="H216" i="14"/>
  <c r="I215" i="14"/>
  <c r="H215" i="14"/>
  <c r="I214" i="14"/>
  <c r="H214" i="14"/>
  <c r="I213" i="14"/>
  <c r="H213" i="14"/>
  <c r="I212" i="14"/>
  <c r="H212" i="14"/>
  <c r="I211" i="14"/>
  <c r="H211" i="14"/>
  <c r="I210" i="14"/>
  <c r="H210" i="14"/>
  <c r="I209" i="14"/>
  <c r="H209" i="14"/>
  <c r="I208" i="14"/>
  <c r="H208" i="14"/>
  <c r="I207" i="14"/>
  <c r="H207" i="14"/>
  <c r="I206" i="14"/>
  <c r="H206" i="14"/>
  <c r="I205" i="14"/>
  <c r="H205" i="14"/>
  <c r="I204" i="14"/>
  <c r="H204" i="14"/>
  <c r="I203" i="14"/>
  <c r="H203" i="14"/>
  <c r="I202" i="14"/>
  <c r="H202" i="14"/>
  <c r="I201" i="14"/>
  <c r="H201" i="14"/>
  <c r="I200" i="14"/>
  <c r="H200" i="14"/>
  <c r="I199" i="14"/>
  <c r="H199" i="14"/>
  <c r="E199" i="14"/>
  <c r="I198" i="14"/>
  <c r="H198" i="14"/>
  <c r="I197" i="14"/>
  <c r="H197" i="14"/>
  <c r="I196" i="14"/>
  <c r="H196" i="14"/>
  <c r="I195" i="14"/>
  <c r="H195" i="14"/>
  <c r="I194" i="14"/>
  <c r="H194" i="14"/>
  <c r="I193" i="14"/>
  <c r="H193" i="14"/>
  <c r="I192" i="14"/>
  <c r="H192" i="14"/>
  <c r="E192" i="14"/>
  <c r="I191" i="14"/>
  <c r="H191" i="14"/>
  <c r="I190" i="14"/>
  <c r="H190" i="14"/>
  <c r="I189" i="14"/>
  <c r="H189" i="14"/>
  <c r="E189" i="14"/>
  <c r="I188" i="14"/>
  <c r="H188" i="14"/>
  <c r="I187" i="14"/>
  <c r="H187" i="14"/>
  <c r="I186" i="14"/>
  <c r="H186" i="14"/>
  <c r="I185" i="14"/>
  <c r="H185" i="14"/>
  <c r="I184" i="14"/>
  <c r="H184" i="14"/>
  <c r="E184" i="14"/>
  <c r="I183" i="14"/>
  <c r="I182" i="14"/>
  <c r="H182" i="14"/>
  <c r="I181" i="14"/>
  <c r="H181" i="14"/>
  <c r="I180" i="14"/>
  <c r="H180" i="14"/>
  <c r="I179" i="14"/>
  <c r="H179" i="14"/>
  <c r="I178" i="14"/>
  <c r="H178" i="14"/>
  <c r="I177" i="14"/>
  <c r="H177" i="14"/>
  <c r="I176" i="14"/>
  <c r="H176" i="14"/>
  <c r="E176" i="14"/>
  <c r="I175" i="14"/>
  <c r="H175" i="14"/>
  <c r="I174" i="14"/>
  <c r="H174" i="14"/>
  <c r="I173" i="14"/>
  <c r="H173" i="14"/>
  <c r="E173" i="14"/>
  <c r="C173" i="14"/>
  <c r="I172" i="14"/>
  <c r="H172" i="14"/>
  <c r="I171" i="14"/>
  <c r="H171" i="14"/>
  <c r="I170" i="14"/>
  <c r="H170" i="14"/>
  <c r="I169" i="14"/>
  <c r="H169" i="14"/>
  <c r="I168" i="14"/>
  <c r="H168" i="14"/>
  <c r="I167" i="14"/>
  <c r="H167" i="14"/>
  <c r="I166" i="14"/>
  <c r="H166" i="14"/>
  <c r="I165" i="14"/>
  <c r="H165" i="14"/>
  <c r="I164" i="14"/>
  <c r="H164" i="14"/>
  <c r="I163" i="14"/>
  <c r="H163" i="14"/>
  <c r="E163" i="14"/>
  <c r="I162" i="14"/>
  <c r="H162" i="14"/>
  <c r="I161" i="14"/>
  <c r="H161" i="14"/>
  <c r="E161" i="14"/>
  <c r="I160" i="14"/>
  <c r="H160" i="14"/>
  <c r="I159" i="14"/>
  <c r="H159" i="14"/>
  <c r="I158" i="14"/>
  <c r="H158" i="14"/>
  <c r="I157" i="14"/>
  <c r="H157" i="14"/>
  <c r="E157" i="14"/>
  <c r="I156" i="14"/>
  <c r="H156" i="14"/>
  <c r="I155" i="14"/>
  <c r="H155" i="14"/>
  <c r="I154" i="14"/>
  <c r="H154" i="14"/>
  <c r="I153" i="14"/>
  <c r="H153" i="14"/>
  <c r="I152" i="14"/>
  <c r="H152" i="14"/>
  <c r="I151" i="14"/>
  <c r="H151" i="14"/>
  <c r="I150" i="14"/>
  <c r="H150" i="14"/>
  <c r="I149" i="14"/>
  <c r="H149" i="14"/>
  <c r="I148" i="14"/>
  <c r="H148" i="14"/>
  <c r="I147" i="14"/>
  <c r="H147" i="14"/>
  <c r="E147" i="14"/>
  <c r="I146" i="14"/>
  <c r="H146" i="14"/>
  <c r="I145" i="14"/>
  <c r="H145" i="14"/>
  <c r="E145" i="14"/>
  <c r="I144" i="14"/>
  <c r="H144" i="14"/>
  <c r="I143" i="14"/>
  <c r="H143" i="14"/>
  <c r="I142" i="14"/>
  <c r="H142" i="14"/>
  <c r="I141" i="14"/>
  <c r="H141" i="14"/>
  <c r="I140" i="14"/>
  <c r="H140" i="14"/>
  <c r="I139" i="14"/>
  <c r="H139" i="14"/>
  <c r="I138" i="14"/>
  <c r="H138" i="14"/>
  <c r="I137" i="14"/>
  <c r="H137" i="14"/>
  <c r="E137" i="14"/>
  <c r="I136" i="14"/>
  <c r="H136" i="14"/>
  <c r="I135" i="14"/>
  <c r="H135" i="14"/>
  <c r="I134" i="14"/>
  <c r="H134" i="14"/>
  <c r="I133" i="14"/>
  <c r="H133" i="14"/>
  <c r="E133" i="14"/>
  <c r="I132" i="14"/>
  <c r="H132" i="14"/>
  <c r="I131" i="14"/>
  <c r="H131" i="14"/>
  <c r="E131" i="14"/>
  <c r="I130" i="14"/>
  <c r="H130" i="14"/>
  <c r="I129" i="14"/>
  <c r="H129" i="14"/>
  <c r="I128" i="14"/>
  <c r="H128" i="14"/>
  <c r="I127" i="14"/>
  <c r="H127" i="14"/>
  <c r="I126" i="14"/>
  <c r="H126" i="14"/>
  <c r="I125" i="14"/>
  <c r="H125" i="14"/>
  <c r="E125" i="14"/>
  <c r="I124" i="14"/>
  <c r="H124" i="14"/>
  <c r="I123" i="14"/>
  <c r="H123" i="14"/>
  <c r="E123" i="14"/>
  <c r="I122" i="14"/>
  <c r="H122" i="14"/>
  <c r="I121" i="14"/>
  <c r="H121" i="14"/>
  <c r="E121" i="14"/>
  <c r="C121" i="14"/>
  <c r="I120" i="14"/>
  <c r="H120" i="14"/>
  <c r="I119" i="14"/>
  <c r="H119" i="14"/>
  <c r="I118" i="14"/>
  <c r="H118" i="14"/>
  <c r="I117" i="14"/>
  <c r="H117" i="14"/>
  <c r="I116" i="14"/>
  <c r="H116" i="14"/>
  <c r="I115" i="14"/>
  <c r="H115" i="14"/>
  <c r="I114" i="14"/>
  <c r="H114" i="14"/>
  <c r="E114" i="14"/>
  <c r="I113" i="14"/>
  <c r="H113" i="14"/>
  <c r="I112" i="14"/>
  <c r="H112" i="14"/>
  <c r="I111" i="14"/>
  <c r="H111" i="14"/>
  <c r="I110" i="14"/>
  <c r="H110" i="14"/>
  <c r="I109" i="14"/>
  <c r="H109" i="14"/>
  <c r="E109" i="14"/>
  <c r="I108" i="14"/>
  <c r="H108" i="14"/>
  <c r="I107" i="14"/>
  <c r="H107" i="14"/>
  <c r="E107" i="14"/>
  <c r="I106" i="14"/>
  <c r="H106" i="14"/>
  <c r="I105" i="14"/>
  <c r="H105" i="14"/>
  <c r="E105" i="14"/>
  <c r="I104" i="14"/>
  <c r="H104" i="14"/>
  <c r="E104" i="14"/>
  <c r="I103" i="14"/>
  <c r="H103" i="14"/>
  <c r="I102" i="14"/>
  <c r="H102" i="14"/>
  <c r="E102" i="14"/>
  <c r="I101" i="14"/>
  <c r="H101" i="14"/>
  <c r="I100" i="14"/>
  <c r="H100" i="14"/>
  <c r="I99" i="14"/>
  <c r="H99" i="14"/>
  <c r="E99" i="14"/>
  <c r="I98" i="14"/>
  <c r="H98" i="14"/>
  <c r="I97" i="14"/>
  <c r="H97" i="14"/>
  <c r="E97" i="14"/>
  <c r="I96" i="14"/>
  <c r="H96" i="14"/>
  <c r="I95" i="14"/>
  <c r="H95" i="14"/>
  <c r="I94" i="14"/>
  <c r="H94" i="14"/>
  <c r="I93" i="14"/>
  <c r="H93" i="14"/>
  <c r="E93" i="14"/>
  <c r="I92" i="14"/>
  <c r="H92" i="14"/>
  <c r="I91" i="14"/>
  <c r="H91" i="14"/>
  <c r="I90" i="14"/>
  <c r="H90" i="14"/>
  <c r="E90" i="14"/>
  <c r="I89" i="14"/>
  <c r="H89" i="14"/>
  <c r="I88" i="14"/>
  <c r="H88" i="14"/>
  <c r="E88" i="14"/>
  <c r="I87" i="14"/>
  <c r="H87" i="14"/>
  <c r="I86" i="14"/>
  <c r="H86" i="14"/>
  <c r="E86" i="14"/>
  <c r="I85" i="14"/>
  <c r="H85" i="14"/>
  <c r="E85" i="14"/>
  <c r="C85" i="14"/>
  <c r="I84" i="14"/>
  <c r="H84" i="14"/>
  <c r="I83" i="14"/>
  <c r="H83" i="14"/>
  <c r="E83" i="14"/>
  <c r="I82" i="14"/>
  <c r="H82" i="14"/>
  <c r="I81" i="14"/>
  <c r="H81" i="14"/>
  <c r="E81" i="14"/>
  <c r="I80" i="14"/>
  <c r="H80" i="14"/>
  <c r="I79" i="14"/>
  <c r="H79" i="14"/>
  <c r="I78" i="14"/>
  <c r="H78" i="14"/>
  <c r="I77" i="14"/>
  <c r="H77" i="14"/>
  <c r="I76" i="14"/>
  <c r="H76" i="14"/>
  <c r="I75" i="14"/>
  <c r="H75" i="14"/>
  <c r="E75" i="14"/>
  <c r="I74" i="14"/>
  <c r="H74" i="14"/>
  <c r="I73" i="14"/>
  <c r="H73" i="14"/>
  <c r="E73" i="14"/>
  <c r="C73" i="14"/>
  <c r="I72" i="14"/>
  <c r="H72" i="14"/>
  <c r="I71" i="14"/>
  <c r="H71" i="14"/>
  <c r="I70" i="14"/>
  <c r="H70" i="14"/>
  <c r="E70" i="14"/>
  <c r="I69" i="14"/>
  <c r="H69" i="14"/>
  <c r="I68" i="14"/>
  <c r="H68" i="14"/>
  <c r="E68" i="14"/>
  <c r="I67" i="14"/>
  <c r="H67" i="14"/>
  <c r="I66" i="14"/>
  <c r="H66" i="14"/>
  <c r="I65" i="14"/>
  <c r="H65" i="14"/>
  <c r="E65" i="14"/>
  <c r="I64" i="14"/>
  <c r="H64" i="14"/>
  <c r="I63" i="14"/>
  <c r="H63" i="14"/>
  <c r="I62" i="14"/>
  <c r="H62" i="14"/>
  <c r="I61" i="14"/>
  <c r="H61" i="14"/>
  <c r="E61" i="14"/>
  <c r="C61" i="14"/>
  <c r="I60" i="14"/>
  <c r="H60" i="14"/>
  <c r="E60" i="14"/>
  <c r="I59" i="14"/>
  <c r="H59" i="14"/>
  <c r="E59" i="14"/>
  <c r="I58" i="14"/>
  <c r="H58" i="14"/>
  <c r="E58" i="14"/>
  <c r="I57" i="14"/>
  <c r="H57" i="14"/>
  <c r="I56" i="14"/>
  <c r="H56" i="14"/>
  <c r="E56" i="14"/>
  <c r="C56" i="14"/>
  <c r="I55" i="14"/>
  <c r="H55" i="14"/>
  <c r="I54" i="14"/>
  <c r="H54" i="14"/>
  <c r="E54" i="14"/>
  <c r="I53" i="14"/>
  <c r="H53" i="14"/>
  <c r="I52" i="14"/>
  <c r="H52" i="14"/>
  <c r="I51" i="14"/>
  <c r="H51" i="14"/>
  <c r="I50" i="14"/>
  <c r="H50" i="14"/>
  <c r="E50" i="14"/>
  <c r="I49" i="14"/>
  <c r="H49" i="14"/>
  <c r="E49" i="14"/>
  <c r="I48" i="14"/>
  <c r="H48" i="14"/>
  <c r="E48" i="14"/>
  <c r="I47" i="14"/>
  <c r="H47" i="14"/>
  <c r="I46" i="14"/>
  <c r="H46" i="14"/>
  <c r="E46" i="14"/>
  <c r="I45" i="14"/>
  <c r="H45" i="14"/>
  <c r="E45" i="14"/>
  <c r="C45" i="14"/>
  <c r="I44" i="14"/>
  <c r="H44" i="14"/>
  <c r="I43" i="14"/>
  <c r="H43" i="14"/>
  <c r="E43" i="14"/>
  <c r="I42" i="14"/>
  <c r="H42" i="14"/>
  <c r="I41" i="14"/>
  <c r="H41" i="14"/>
  <c r="E41" i="14"/>
  <c r="I40" i="14"/>
  <c r="H40" i="14"/>
  <c r="I39" i="14"/>
  <c r="H39" i="14"/>
  <c r="I38" i="14"/>
  <c r="H38" i="14"/>
  <c r="E38" i="14"/>
  <c r="I37" i="14"/>
  <c r="H37" i="14"/>
  <c r="I36" i="14"/>
  <c r="H36" i="14"/>
  <c r="E36" i="14"/>
  <c r="I35" i="14"/>
  <c r="H35" i="14"/>
  <c r="I34" i="14"/>
  <c r="H34" i="14"/>
  <c r="E34" i="14"/>
  <c r="I33" i="14"/>
  <c r="H33" i="14"/>
  <c r="E33" i="14"/>
  <c r="I32" i="14"/>
  <c r="H32" i="14"/>
  <c r="I31" i="14"/>
  <c r="H31" i="14"/>
  <c r="I30" i="14"/>
  <c r="H30" i="14"/>
  <c r="I29" i="14"/>
  <c r="H29" i="14"/>
  <c r="E29" i="14"/>
  <c r="I28" i="14"/>
  <c r="H28" i="14"/>
  <c r="E28" i="14"/>
  <c r="I27" i="14"/>
  <c r="H27" i="14"/>
  <c r="I26" i="14"/>
  <c r="H26" i="14"/>
  <c r="E26" i="14"/>
  <c r="I25" i="14"/>
  <c r="H25" i="14"/>
  <c r="I24" i="14"/>
  <c r="H24" i="14"/>
  <c r="E24" i="14"/>
  <c r="I23" i="14"/>
  <c r="H23" i="14"/>
  <c r="E23" i="14"/>
  <c r="I22" i="14"/>
  <c r="H22" i="14"/>
  <c r="I21" i="14"/>
  <c r="H21" i="14"/>
  <c r="E21" i="14"/>
  <c r="I20" i="14"/>
  <c r="H20" i="14"/>
  <c r="E20" i="14"/>
  <c r="I19" i="14"/>
  <c r="H19" i="14"/>
  <c r="E19" i="14"/>
  <c r="I18" i="14"/>
  <c r="H18" i="14"/>
  <c r="I17" i="14"/>
  <c r="H17" i="14"/>
  <c r="I16" i="14"/>
  <c r="H16" i="14"/>
  <c r="I15" i="14"/>
  <c r="H15" i="14"/>
  <c r="E15" i="14"/>
  <c r="I14" i="14"/>
  <c r="H14" i="14"/>
  <c r="I13" i="14"/>
  <c r="H13" i="14"/>
  <c r="E13" i="14"/>
  <c r="I12" i="14"/>
  <c r="H12" i="14"/>
  <c r="E12" i="14"/>
  <c r="I11" i="14"/>
  <c r="H11" i="14"/>
  <c r="I10" i="14"/>
  <c r="H10" i="14"/>
  <c r="E10" i="14"/>
  <c r="I9" i="14"/>
  <c r="H9" i="14"/>
  <c r="I8" i="14"/>
  <c r="H8" i="14"/>
  <c r="E8" i="14"/>
  <c r="I7" i="14"/>
  <c r="H7" i="14"/>
  <c r="E7" i="14"/>
  <c r="H6" i="14"/>
  <c r="I5" i="14"/>
  <c r="H5" i="14"/>
  <c r="E5" i="14"/>
  <c r="I4" i="14"/>
  <c r="H4" i="14"/>
  <c r="E4" i="14"/>
  <c r="I6" i="15"/>
  <c r="I7" i="15"/>
  <c r="I8" i="15"/>
  <c r="I9" i="15"/>
  <c r="I10" i="15"/>
  <c r="I11" i="15"/>
  <c r="I12" i="15"/>
  <c r="I13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1" i="15"/>
  <c r="I82" i="15"/>
  <c r="I83" i="15"/>
  <c r="I84" i="15"/>
  <c r="I85" i="15"/>
  <c r="I86" i="15"/>
  <c r="I87" i="15"/>
  <c r="I88" i="15"/>
  <c r="I89" i="15"/>
  <c r="I90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4" i="15"/>
  <c r="I145" i="15"/>
  <c r="I146" i="15"/>
  <c r="I147" i="15"/>
  <c r="I148" i="15"/>
  <c r="I149" i="15"/>
  <c r="I150" i="15"/>
  <c r="I151" i="15"/>
  <c r="I152" i="15"/>
  <c r="I154" i="15"/>
  <c r="I155" i="15"/>
  <c r="I156" i="15"/>
  <c r="I157" i="15"/>
  <c r="I158" i="15"/>
  <c r="I159" i="15"/>
  <c r="I160" i="15"/>
  <c r="I161" i="15"/>
  <c r="I164" i="15"/>
  <c r="I165" i="15"/>
  <c r="I167" i="15"/>
  <c r="I168" i="15"/>
  <c r="I169" i="15"/>
  <c r="I170" i="15"/>
  <c r="I171" i="15"/>
  <c r="I178" i="15"/>
  <c r="I179" i="15"/>
  <c r="I180" i="15"/>
  <c r="I181" i="15"/>
  <c r="I182" i="15"/>
  <c r="I184" i="15"/>
  <c r="I185" i="15"/>
  <c r="I188" i="15"/>
  <c r="I189" i="15"/>
  <c r="I192" i="15"/>
  <c r="I193" i="15"/>
  <c r="I197" i="15"/>
  <c r="I202" i="15"/>
  <c r="I203" i="15"/>
  <c r="I208" i="15"/>
  <c r="I209" i="15"/>
  <c r="I212" i="15"/>
  <c r="I213" i="15"/>
  <c r="I214" i="15"/>
  <c r="I215" i="15"/>
  <c r="I218" i="15"/>
  <c r="I221" i="15"/>
  <c r="I222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6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2" i="15"/>
  <c r="H93" i="15"/>
  <c r="H94" i="15"/>
  <c r="H95" i="15"/>
  <c r="H96" i="15"/>
  <c r="H97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2" i="15"/>
  <c r="H133" i="15"/>
  <c r="H134" i="15"/>
  <c r="H135" i="15"/>
  <c r="H136" i="15"/>
  <c r="H137" i="15"/>
  <c r="H138" i="15"/>
  <c r="H139" i="15"/>
  <c r="H140" i="15"/>
  <c r="H141" i="15"/>
  <c r="H142" i="15"/>
  <c r="H144" i="15"/>
  <c r="H145" i="15"/>
  <c r="H146" i="15"/>
  <c r="H147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3" i="15"/>
  <c r="H165" i="15"/>
  <c r="H167" i="15"/>
  <c r="H168" i="15"/>
  <c r="H169" i="15"/>
  <c r="H170" i="15"/>
  <c r="H171" i="15"/>
  <c r="H173" i="15"/>
  <c r="H175" i="15"/>
  <c r="H178" i="15"/>
  <c r="H179" i="15"/>
  <c r="H180" i="15"/>
  <c r="H183" i="15"/>
  <c r="H184" i="15"/>
  <c r="H185" i="15"/>
  <c r="H186" i="15"/>
  <c r="H188" i="15"/>
  <c r="H189" i="15"/>
  <c r="H192" i="15"/>
  <c r="H193" i="15"/>
  <c r="H196" i="15"/>
  <c r="H197" i="15"/>
  <c r="H198" i="15"/>
  <c r="H199" i="15"/>
  <c r="H200" i="15"/>
  <c r="H204" i="15"/>
  <c r="H207" i="15"/>
  <c r="H208" i="15"/>
  <c r="H209" i="15"/>
  <c r="H210" i="15"/>
  <c r="H211" i="15"/>
  <c r="H212" i="15"/>
  <c r="H215" i="15"/>
  <c r="H219" i="15"/>
  <c r="H221" i="15"/>
  <c r="H222" i="15"/>
  <c r="G100" i="15"/>
  <c r="D223" i="15"/>
  <c r="E26" i="15" s="1"/>
  <c r="B223" i="15"/>
  <c r="C205" i="15" s="1"/>
  <c r="G178" i="15"/>
  <c r="G157" i="15"/>
  <c r="G118" i="15"/>
  <c r="E82" i="15"/>
  <c r="C64" i="15"/>
  <c r="C61" i="15"/>
  <c r="G51" i="15"/>
  <c r="G23" i="15"/>
  <c r="E15" i="15"/>
  <c r="G6" i="15"/>
  <c r="C5" i="15"/>
  <c r="H4" i="15"/>
  <c r="L4" i="13"/>
  <c r="H268" i="13"/>
  <c r="I8" i="13" s="1"/>
  <c r="G268" i="13"/>
  <c r="F268" i="13"/>
  <c r="D268" i="13"/>
  <c r="B268" i="13"/>
  <c r="C222" i="13" s="1"/>
  <c r="L261" i="13"/>
  <c r="K261" i="13"/>
  <c r="J261" i="13"/>
  <c r="J260" i="13"/>
  <c r="J259" i="13"/>
  <c r="J258" i="13"/>
  <c r="K256" i="13"/>
  <c r="K254" i="13"/>
  <c r="J254" i="13"/>
  <c r="I254" i="13"/>
  <c r="L253" i="13"/>
  <c r="K253" i="13"/>
  <c r="J252" i="13"/>
  <c r="L251" i="13"/>
  <c r="K251" i="13"/>
  <c r="I249" i="13"/>
  <c r="J247" i="13"/>
  <c r="I247" i="13"/>
  <c r="L245" i="13"/>
  <c r="K245" i="13"/>
  <c r="J243" i="13"/>
  <c r="J242" i="13"/>
  <c r="I242" i="13"/>
  <c r="J240" i="13"/>
  <c r="I240" i="13"/>
  <c r="I236" i="13"/>
  <c r="J234" i="13"/>
  <c r="I234" i="13"/>
  <c r="J232" i="13"/>
  <c r="I228" i="13"/>
  <c r="J227" i="13"/>
  <c r="J226" i="13"/>
  <c r="I226" i="13"/>
  <c r="K225" i="13"/>
  <c r="L224" i="13"/>
  <c r="K222" i="13"/>
  <c r="J222" i="13"/>
  <c r="I222" i="13"/>
  <c r="L221" i="13"/>
  <c r="K221" i="13"/>
  <c r="K220" i="13"/>
  <c r="L217" i="13"/>
  <c r="K217" i="13"/>
  <c r="J217" i="13"/>
  <c r="L215" i="13"/>
  <c r="K215" i="13"/>
  <c r="L212" i="13"/>
  <c r="K212" i="13"/>
  <c r="K211" i="13"/>
  <c r="J211" i="13"/>
  <c r="K208" i="13"/>
  <c r="L207" i="13"/>
  <c r="L206" i="13"/>
  <c r="K206" i="13"/>
  <c r="L204" i="13"/>
  <c r="K204" i="13"/>
  <c r="J204" i="13"/>
  <c r="I204" i="13"/>
  <c r="L203" i="13"/>
  <c r="J203" i="13"/>
  <c r="I203" i="13"/>
  <c r="K202" i="13"/>
  <c r="L201" i="13"/>
  <c r="I201" i="13"/>
  <c r="L200" i="13"/>
  <c r="K200" i="13"/>
  <c r="J200" i="13"/>
  <c r="L199" i="13"/>
  <c r="K199" i="13"/>
  <c r="L198" i="13"/>
  <c r="K198" i="13"/>
  <c r="L197" i="13"/>
  <c r="K197" i="13"/>
  <c r="J197" i="13"/>
  <c r="I197" i="13"/>
  <c r="L196" i="13"/>
  <c r="I196" i="13"/>
  <c r="L195" i="13"/>
  <c r="K195" i="13"/>
  <c r="K194" i="13"/>
  <c r="I194" i="13"/>
  <c r="L193" i="13"/>
  <c r="K193" i="13"/>
  <c r="J193" i="13"/>
  <c r="L192" i="13"/>
  <c r="K192" i="13"/>
  <c r="K191" i="13"/>
  <c r="L190" i="13"/>
  <c r="K190" i="13"/>
  <c r="J190" i="13"/>
  <c r="I190" i="13"/>
  <c r="L189" i="13"/>
  <c r="K189" i="13"/>
  <c r="I189" i="13"/>
  <c r="L188" i="13"/>
  <c r="K188" i="13"/>
  <c r="L187" i="13"/>
  <c r="K187" i="13"/>
  <c r="J187" i="13"/>
  <c r="I187" i="13"/>
  <c r="L186" i="13"/>
  <c r="K186" i="13"/>
  <c r="J186" i="13"/>
  <c r="I186" i="13"/>
  <c r="L185" i="13"/>
  <c r="K185" i="13"/>
  <c r="L184" i="13"/>
  <c r="K184" i="13"/>
  <c r="J184" i="13"/>
  <c r="L183" i="13"/>
  <c r="L182" i="13"/>
  <c r="K182" i="13"/>
  <c r="J182" i="13"/>
  <c r="I182" i="13"/>
  <c r="L181" i="13"/>
  <c r="K181" i="13"/>
  <c r="L180" i="13"/>
  <c r="K180" i="13"/>
  <c r="L179" i="13"/>
  <c r="J179" i="13"/>
  <c r="I179" i="13"/>
  <c r="L178" i="13"/>
  <c r="K178" i="13"/>
  <c r="I178" i="13"/>
  <c r="L177" i="13"/>
  <c r="K177" i="13"/>
  <c r="J177" i="13"/>
  <c r="L176" i="13"/>
  <c r="K176" i="13"/>
  <c r="J176" i="13"/>
  <c r="I176" i="13"/>
  <c r="L175" i="13"/>
  <c r="K175" i="13"/>
  <c r="I175" i="13"/>
  <c r="L174" i="13"/>
  <c r="K174" i="13"/>
  <c r="I174" i="13"/>
  <c r="L173" i="13"/>
  <c r="K173" i="13"/>
  <c r="J173" i="13"/>
  <c r="L172" i="13"/>
  <c r="K172" i="13"/>
  <c r="L171" i="13"/>
  <c r="K171" i="13"/>
  <c r="J171" i="13"/>
  <c r="I171" i="13"/>
  <c r="L170" i="13"/>
  <c r="K170" i="13"/>
  <c r="I170" i="13"/>
  <c r="K169" i="13"/>
  <c r="L168" i="13"/>
  <c r="K168" i="13"/>
  <c r="J168" i="13"/>
  <c r="I168" i="13"/>
  <c r="L167" i="13"/>
  <c r="I167" i="13"/>
  <c r="L166" i="13"/>
  <c r="J166" i="13"/>
  <c r="I166" i="13"/>
  <c r="L165" i="13"/>
  <c r="K165" i="13"/>
  <c r="J165" i="13"/>
  <c r="I165" i="13"/>
  <c r="K164" i="13"/>
  <c r="L163" i="13"/>
  <c r="K163" i="13"/>
  <c r="J163" i="13"/>
  <c r="L162" i="13"/>
  <c r="K162" i="13"/>
  <c r="I162" i="13"/>
  <c r="L161" i="13"/>
  <c r="K161" i="13"/>
  <c r="J161" i="13"/>
  <c r="L160" i="13"/>
  <c r="K160" i="13"/>
  <c r="I160" i="13"/>
  <c r="L159" i="13"/>
  <c r="K159" i="13"/>
  <c r="J159" i="13"/>
  <c r="L158" i="13"/>
  <c r="K158" i="13"/>
  <c r="J158" i="13"/>
  <c r="I158" i="13"/>
  <c r="K157" i="13"/>
  <c r="J157" i="13"/>
  <c r="I157" i="13"/>
  <c r="J156" i="13"/>
  <c r="L155" i="13"/>
  <c r="K155" i="13"/>
  <c r="J155" i="13"/>
  <c r="I155" i="13"/>
  <c r="L154" i="13"/>
  <c r="K154" i="13"/>
  <c r="J154" i="13"/>
  <c r="I154" i="13"/>
  <c r="J153" i="13"/>
  <c r="I153" i="13"/>
  <c r="L152" i="13"/>
  <c r="K152" i="13"/>
  <c r="J152" i="13"/>
  <c r="I152" i="13"/>
  <c r="K151" i="13"/>
  <c r="L150" i="13"/>
  <c r="K150" i="13"/>
  <c r="J150" i="13"/>
  <c r="L149" i="13"/>
  <c r="K149" i="13"/>
  <c r="I149" i="13"/>
  <c r="L148" i="13"/>
  <c r="K148" i="13"/>
  <c r="J148" i="13"/>
  <c r="L147" i="13"/>
  <c r="K147" i="13"/>
  <c r="I147" i="13"/>
  <c r="L146" i="13"/>
  <c r="K146" i="13"/>
  <c r="J146" i="13"/>
  <c r="L145" i="13"/>
  <c r="K145" i="13"/>
  <c r="J145" i="13"/>
  <c r="I145" i="13"/>
  <c r="L144" i="13"/>
  <c r="K144" i="13"/>
  <c r="J144" i="13"/>
  <c r="I144" i="13"/>
  <c r="L143" i="13"/>
  <c r="K143" i="13"/>
  <c r="I143" i="13"/>
  <c r="L142" i="13"/>
  <c r="K142" i="13"/>
  <c r="J142" i="13"/>
  <c r="L141" i="13"/>
  <c r="K141" i="13"/>
  <c r="J141" i="13"/>
  <c r="I141" i="13"/>
  <c r="L140" i="13"/>
  <c r="K140" i="13"/>
  <c r="I140" i="13"/>
  <c r="L139" i="13"/>
  <c r="K139" i="13"/>
  <c r="I139" i="13"/>
  <c r="L138" i="13"/>
  <c r="K138" i="13"/>
  <c r="J138" i="13"/>
  <c r="L137" i="13"/>
  <c r="J137" i="13"/>
  <c r="L136" i="13"/>
  <c r="K136" i="13"/>
  <c r="J136" i="13"/>
  <c r="I136" i="13"/>
  <c r="L135" i="13"/>
  <c r="J135" i="13"/>
  <c r="L134" i="13"/>
  <c r="J134" i="13"/>
  <c r="I134" i="13"/>
  <c r="K133" i="13"/>
  <c r="I133" i="13"/>
  <c r="L132" i="13"/>
  <c r="K132" i="13"/>
  <c r="J132" i="13"/>
  <c r="C132" i="13"/>
  <c r="L131" i="13"/>
  <c r="K131" i="13"/>
  <c r="J131" i="13"/>
  <c r="I131" i="13"/>
  <c r="K130" i="13"/>
  <c r="L129" i="13"/>
  <c r="K129" i="13"/>
  <c r="E129" i="13"/>
  <c r="K128" i="13"/>
  <c r="I128" i="13"/>
  <c r="L127" i="13"/>
  <c r="K127" i="13"/>
  <c r="J127" i="13"/>
  <c r="L126" i="13"/>
  <c r="K126" i="13"/>
  <c r="I126" i="13"/>
  <c r="L125" i="13"/>
  <c r="K125" i="13"/>
  <c r="J125" i="13"/>
  <c r="L124" i="13"/>
  <c r="K124" i="13"/>
  <c r="J124" i="13"/>
  <c r="I124" i="13"/>
  <c r="L123" i="13"/>
  <c r="K123" i="13"/>
  <c r="J123" i="13"/>
  <c r="I123" i="13"/>
  <c r="L122" i="13"/>
  <c r="K122" i="13"/>
  <c r="I122" i="13"/>
  <c r="L121" i="13"/>
  <c r="K121" i="13"/>
  <c r="J121" i="13"/>
  <c r="L120" i="13"/>
  <c r="J120" i="13"/>
  <c r="I120" i="13"/>
  <c r="L119" i="13"/>
  <c r="I119" i="13"/>
  <c r="L118" i="13"/>
  <c r="K118" i="13"/>
  <c r="J118" i="13"/>
  <c r="C118" i="13"/>
  <c r="L117" i="13"/>
  <c r="K117" i="13"/>
  <c r="I117" i="13"/>
  <c r="L116" i="13"/>
  <c r="K116" i="13"/>
  <c r="J116" i="13"/>
  <c r="C116" i="13"/>
  <c r="L115" i="13"/>
  <c r="K115" i="13"/>
  <c r="I115" i="13"/>
  <c r="L114" i="13"/>
  <c r="K114" i="13"/>
  <c r="J114" i="13"/>
  <c r="C114" i="13"/>
  <c r="L113" i="13"/>
  <c r="K113" i="13"/>
  <c r="J113" i="13"/>
  <c r="E113" i="13"/>
  <c r="L112" i="13"/>
  <c r="K112" i="13"/>
  <c r="J112" i="13"/>
  <c r="I112" i="13"/>
  <c r="L111" i="13"/>
  <c r="K111" i="13"/>
  <c r="I111" i="13"/>
  <c r="L110" i="13"/>
  <c r="K110" i="13"/>
  <c r="J110" i="13"/>
  <c r="L109" i="13"/>
  <c r="K109" i="13"/>
  <c r="J109" i="13"/>
  <c r="I109" i="13"/>
  <c r="L108" i="13"/>
  <c r="K108" i="13"/>
  <c r="J108" i="13"/>
  <c r="I108" i="13"/>
  <c r="L107" i="13"/>
  <c r="K107" i="13"/>
  <c r="L106" i="13"/>
  <c r="K106" i="13"/>
  <c r="J106" i="13"/>
  <c r="C106" i="13"/>
  <c r="K105" i="13"/>
  <c r="J105" i="13"/>
  <c r="I105" i="13"/>
  <c r="L104" i="13"/>
  <c r="K104" i="13"/>
  <c r="J104" i="13"/>
  <c r="C104" i="13"/>
  <c r="L103" i="13"/>
  <c r="K103" i="13"/>
  <c r="L102" i="13"/>
  <c r="K102" i="13"/>
  <c r="J102" i="13"/>
  <c r="I102" i="13"/>
  <c r="L101" i="13"/>
  <c r="K101" i="13"/>
  <c r="J101" i="13"/>
  <c r="I101" i="13"/>
  <c r="L100" i="13"/>
  <c r="K100" i="13"/>
  <c r="J100" i="13"/>
  <c r="I100" i="13"/>
  <c r="L99" i="13"/>
  <c r="K99" i="13"/>
  <c r="L98" i="13"/>
  <c r="K98" i="13"/>
  <c r="J98" i="13"/>
  <c r="I98" i="13"/>
  <c r="E98" i="13"/>
  <c r="L97" i="13"/>
  <c r="K97" i="13"/>
  <c r="J97" i="13"/>
  <c r="I97" i="13"/>
  <c r="L96" i="13"/>
  <c r="K96" i="13"/>
  <c r="J96" i="13"/>
  <c r="I96" i="13"/>
  <c r="L95" i="13"/>
  <c r="K95" i="13"/>
  <c r="E95" i="13"/>
  <c r="L94" i="13"/>
  <c r="K94" i="13"/>
  <c r="J94" i="13"/>
  <c r="I94" i="13"/>
  <c r="L93" i="13"/>
  <c r="K93" i="13"/>
  <c r="J93" i="13"/>
  <c r="I93" i="13"/>
  <c r="L92" i="13"/>
  <c r="K92" i="13"/>
  <c r="J92" i="13"/>
  <c r="I92" i="13"/>
  <c r="L91" i="13"/>
  <c r="K91" i="13"/>
  <c r="C91" i="13"/>
  <c r="L90" i="13"/>
  <c r="K90" i="13"/>
  <c r="J90" i="13"/>
  <c r="I90" i="13"/>
  <c r="L89" i="13"/>
  <c r="K89" i="13"/>
  <c r="J89" i="13"/>
  <c r="I89" i="13"/>
  <c r="K88" i="13"/>
  <c r="I88" i="13"/>
  <c r="L87" i="13"/>
  <c r="K87" i="13"/>
  <c r="J87" i="13"/>
  <c r="L86" i="13"/>
  <c r="K86" i="13"/>
  <c r="J86" i="13"/>
  <c r="I86" i="13"/>
  <c r="E86" i="13"/>
  <c r="L85" i="13"/>
  <c r="K85" i="13"/>
  <c r="J85" i="13"/>
  <c r="I85" i="13"/>
  <c r="L84" i="13"/>
  <c r="K84" i="13"/>
  <c r="I84" i="13"/>
  <c r="C84" i="13"/>
  <c r="L83" i="13"/>
  <c r="K83" i="13"/>
  <c r="J83" i="13"/>
  <c r="E83" i="13"/>
  <c r="L82" i="13"/>
  <c r="K82" i="13"/>
  <c r="J82" i="13"/>
  <c r="I82" i="13"/>
  <c r="L81" i="13"/>
  <c r="K81" i="13"/>
  <c r="J81" i="13"/>
  <c r="I81" i="13"/>
  <c r="L80" i="13"/>
  <c r="K80" i="13"/>
  <c r="I80" i="13"/>
  <c r="L79" i="13"/>
  <c r="K79" i="13"/>
  <c r="J79" i="13"/>
  <c r="L78" i="13"/>
  <c r="K78" i="13"/>
  <c r="J78" i="13"/>
  <c r="I78" i="13"/>
  <c r="L77" i="13"/>
  <c r="K77" i="13"/>
  <c r="J77" i="13"/>
  <c r="I77" i="13"/>
  <c r="L76" i="13"/>
  <c r="K76" i="13"/>
  <c r="I76" i="13"/>
  <c r="L75" i="13"/>
  <c r="K75" i="13"/>
  <c r="J75" i="13"/>
  <c r="L74" i="13"/>
  <c r="K74" i="13"/>
  <c r="J74" i="13"/>
  <c r="I74" i="13"/>
  <c r="L73" i="13"/>
  <c r="K73" i="13"/>
  <c r="J73" i="13"/>
  <c r="I73" i="13"/>
  <c r="L72" i="13"/>
  <c r="K72" i="13"/>
  <c r="I72" i="13"/>
  <c r="L71" i="13"/>
  <c r="K71" i="13"/>
  <c r="J71" i="13"/>
  <c r="L70" i="13"/>
  <c r="K70" i="13"/>
  <c r="J70" i="13"/>
  <c r="I70" i="13"/>
  <c r="E70" i="13"/>
  <c r="L69" i="13"/>
  <c r="K69" i="13"/>
  <c r="J69" i="13"/>
  <c r="I69" i="13"/>
  <c r="L68" i="13"/>
  <c r="K68" i="13"/>
  <c r="I68" i="13"/>
  <c r="L67" i="13"/>
  <c r="K67" i="13"/>
  <c r="J67" i="13"/>
  <c r="E67" i="13"/>
  <c r="L66" i="13"/>
  <c r="K66" i="13"/>
  <c r="J66" i="13"/>
  <c r="I66" i="13"/>
  <c r="L65" i="13"/>
  <c r="K65" i="13"/>
  <c r="J65" i="13"/>
  <c r="I65" i="13"/>
  <c r="L64" i="13"/>
  <c r="K64" i="13"/>
  <c r="I64" i="13"/>
  <c r="L63" i="13"/>
  <c r="K63" i="13"/>
  <c r="J63" i="13"/>
  <c r="L62" i="13"/>
  <c r="K62" i="13"/>
  <c r="J62" i="13"/>
  <c r="I62" i="13"/>
  <c r="I61" i="13"/>
  <c r="C61" i="13"/>
  <c r="L60" i="13"/>
  <c r="K60" i="13"/>
  <c r="J60" i="13"/>
  <c r="L59" i="13"/>
  <c r="K59" i="13"/>
  <c r="J59" i="13"/>
  <c r="I59" i="13"/>
  <c r="L58" i="13"/>
  <c r="K58" i="13"/>
  <c r="J58" i="13"/>
  <c r="I58" i="13"/>
  <c r="E58" i="13"/>
  <c r="L57" i="13"/>
  <c r="K57" i="13"/>
  <c r="I57" i="13"/>
  <c r="L56" i="13"/>
  <c r="K56" i="13"/>
  <c r="J56" i="13"/>
  <c r="L55" i="13"/>
  <c r="K55" i="13"/>
  <c r="J55" i="13"/>
  <c r="I55" i="13"/>
  <c r="E55" i="13"/>
  <c r="L54" i="13"/>
  <c r="K54" i="13"/>
  <c r="J54" i="13"/>
  <c r="I54" i="13"/>
  <c r="L53" i="13"/>
  <c r="K53" i="13"/>
  <c r="I53" i="13"/>
  <c r="L52" i="13"/>
  <c r="K52" i="13"/>
  <c r="J52" i="13"/>
  <c r="L51" i="13"/>
  <c r="K51" i="13"/>
  <c r="J51" i="13"/>
  <c r="I51" i="13"/>
  <c r="L50" i="13"/>
  <c r="K50" i="13"/>
  <c r="J50" i="13"/>
  <c r="I50" i="13"/>
  <c r="L49" i="13"/>
  <c r="K49" i="13"/>
  <c r="I49" i="13"/>
  <c r="C49" i="13"/>
  <c r="L48" i="13"/>
  <c r="K48" i="13"/>
  <c r="J48" i="13"/>
  <c r="L47" i="13"/>
  <c r="K47" i="13"/>
  <c r="J47" i="13"/>
  <c r="I47" i="13"/>
  <c r="L46" i="13"/>
  <c r="K46" i="13"/>
  <c r="J46" i="13"/>
  <c r="I46" i="13"/>
  <c r="L45" i="13"/>
  <c r="K45" i="13"/>
  <c r="I45" i="13"/>
  <c r="L44" i="13"/>
  <c r="K44" i="13"/>
  <c r="J44" i="13"/>
  <c r="L43" i="13"/>
  <c r="J43" i="13"/>
  <c r="I43" i="13"/>
  <c r="L42" i="13"/>
  <c r="K42" i="13"/>
  <c r="J42" i="13"/>
  <c r="I42" i="13"/>
  <c r="L41" i="13"/>
  <c r="K41" i="13"/>
  <c r="L40" i="13"/>
  <c r="K40" i="13"/>
  <c r="J40" i="13"/>
  <c r="I40" i="13"/>
  <c r="L39" i="13"/>
  <c r="K39" i="13"/>
  <c r="J39" i="13"/>
  <c r="I39" i="13"/>
  <c r="L38" i="13"/>
  <c r="K38" i="13"/>
  <c r="J38" i="13"/>
  <c r="I38" i="13"/>
  <c r="L37" i="13"/>
  <c r="K37" i="13"/>
  <c r="I37" i="13"/>
  <c r="L36" i="13"/>
  <c r="K36" i="13"/>
  <c r="J36" i="13"/>
  <c r="I36" i="13"/>
  <c r="E36" i="13"/>
  <c r="L35" i="13"/>
  <c r="K35" i="13"/>
  <c r="J35" i="13"/>
  <c r="I35" i="13"/>
  <c r="C35" i="13"/>
  <c r="L34" i="13"/>
  <c r="K34" i="13"/>
  <c r="J34" i="13"/>
  <c r="I34" i="13"/>
  <c r="L33" i="13"/>
  <c r="K33" i="13"/>
  <c r="I33" i="13"/>
  <c r="L32" i="13"/>
  <c r="K32" i="13"/>
  <c r="J32" i="13"/>
  <c r="I32" i="13"/>
  <c r="L31" i="13"/>
  <c r="K31" i="13"/>
  <c r="J31" i="13"/>
  <c r="I31" i="13"/>
  <c r="L30" i="13"/>
  <c r="K30" i="13"/>
  <c r="J30" i="13"/>
  <c r="I30" i="13"/>
  <c r="C30" i="13"/>
  <c r="L29" i="13"/>
  <c r="K29" i="13"/>
  <c r="I29" i="13"/>
  <c r="E29" i="13"/>
  <c r="L28" i="13"/>
  <c r="K28" i="13"/>
  <c r="J28" i="13"/>
  <c r="I28" i="13"/>
  <c r="L27" i="13"/>
  <c r="K27" i="13"/>
  <c r="J27" i="13"/>
  <c r="I27" i="13"/>
  <c r="L26" i="13"/>
  <c r="K26" i="13"/>
  <c r="J26" i="13"/>
  <c r="I26" i="13"/>
  <c r="L25" i="13"/>
  <c r="K25" i="13"/>
  <c r="J25" i="13"/>
  <c r="I25" i="13"/>
  <c r="L24" i="13"/>
  <c r="K24" i="13"/>
  <c r="J24" i="13"/>
  <c r="I24" i="13"/>
  <c r="L23" i="13"/>
  <c r="K23" i="13"/>
  <c r="J23" i="13"/>
  <c r="I23" i="13"/>
  <c r="L22" i="13"/>
  <c r="K22" i="13"/>
  <c r="J22" i="13"/>
  <c r="I22" i="13"/>
  <c r="C22" i="13"/>
  <c r="L21" i="13"/>
  <c r="K21" i="13"/>
  <c r="J21" i="13"/>
  <c r="I21" i="13"/>
  <c r="E21" i="13"/>
  <c r="L20" i="13"/>
  <c r="K20" i="13"/>
  <c r="J20" i="13"/>
  <c r="I20" i="13"/>
  <c r="L19" i="13"/>
  <c r="K19" i="13"/>
  <c r="J19" i="13"/>
  <c r="I19" i="13"/>
  <c r="C19" i="13"/>
  <c r="L18" i="13"/>
  <c r="K18" i="13"/>
  <c r="J18" i="13"/>
  <c r="I18" i="13"/>
  <c r="L17" i="13"/>
  <c r="K17" i="13"/>
  <c r="J17" i="13"/>
  <c r="I17" i="13"/>
  <c r="E17" i="13"/>
  <c r="L16" i="13"/>
  <c r="K16" i="13"/>
  <c r="J16" i="13"/>
  <c r="I16" i="13"/>
  <c r="C16" i="13"/>
  <c r="L15" i="13"/>
  <c r="K15" i="13"/>
  <c r="J15" i="13"/>
  <c r="I15" i="13"/>
  <c r="L14" i="13"/>
  <c r="K14" i="13"/>
  <c r="J14" i="13"/>
  <c r="I14" i="13"/>
  <c r="L13" i="13"/>
  <c r="K13" i="13"/>
  <c r="J13" i="13"/>
  <c r="I13" i="13"/>
  <c r="E13" i="13"/>
  <c r="C13" i="13"/>
  <c r="L12" i="13"/>
  <c r="K12" i="13"/>
  <c r="J12" i="13"/>
  <c r="I12" i="13"/>
  <c r="L11" i="13"/>
  <c r="K11" i="13"/>
  <c r="J11" i="13"/>
  <c r="I11" i="13"/>
  <c r="L10" i="13"/>
  <c r="K10" i="13"/>
  <c r="J10" i="13"/>
  <c r="I10" i="13"/>
  <c r="L9" i="13"/>
  <c r="K9" i="13"/>
  <c r="J9" i="13"/>
  <c r="I9" i="13"/>
  <c r="E9" i="13"/>
  <c r="K8" i="13"/>
  <c r="J8" i="13"/>
  <c r="C8" i="13"/>
  <c r="L7" i="13"/>
  <c r="K7" i="13"/>
  <c r="I7" i="13"/>
  <c r="L6" i="13"/>
  <c r="K6" i="13"/>
  <c r="I6" i="13"/>
  <c r="C6" i="13"/>
  <c r="L5" i="13"/>
  <c r="K5" i="13"/>
  <c r="I5" i="13"/>
  <c r="K4" i="13"/>
  <c r="I4" i="13"/>
  <c r="H4" i="11"/>
  <c r="I144" i="11"/>
  <c r="I143" i="11"/>
  <c r="H142" i="11"/>
  <c r="I141" i="11"/>
  <c r="I140" i="11"/>
  <c r="I138" i="11"/>
  <c r="I137" i="11"/>
  <c r="I136" i="11"/>
  <c r="H134" i="11"/>
  <c r="H133" i="11"/>
  <c r="I132" i="11"/>
  <c r="H130" i="11"/>
  <c r="I129" i="11"/>
  <c r="I128" i="11"/>
  <c r="I127" i="11"/>
  <c r="I126" i="11"/>
  <c r="H126" i="11"/>
  <c r="H123" i="11"/>
  <c r="I122" i="11"/>
  <c r="I121" i="11"/>
  <c r="H120" i="11"/>
  <c r="I119" i="11"/>
  <c r="H119" i="11"/>
  <c r="H118" i="11"/>
  <c r="I116" i="11"/>
  <c r="H115" i="11"/>
  <c r="I114" i="11"/>
  <c r="H114" i="11"/>
  <c r="I109" i="11"/>
  <c r="I108" i="11"/>
  <c r="I107" i="11"/>
  <c r="H107" i="11"/>
  <c r="I106" i="11"/>
  <c r="I105" i="11"/>
  <c r="H105" i="11"/>
  <c r="H104" i="11"/>
  <c r="I103" i="11"/>
  <c r="H102" i="11"/>
  <c r="I101" i="11"/>
  <c r="I100" i="11"/>
  <c r="H100" i="11"/>
  <c r="I99" i="11"/>
  <c r="H99" i="11"/>
  <c r="I98" i="11"/>
  <c r="I97" i="11"/>
  <c r="H95" i="11"/>
  <c r="I92" i="11"/>
  <c r="H92" i="11"/>
  <c r="I91" i="11"/>
  <c r="H91" i="11"/>
  <c r="I90" i="11"/>
  <c r="I89" i="11"/>
  <c r="H89" i="11"/>
  <c r="H87" i="11"/>
  <c r="I85" i="11"/>
  <c r="H85" i="11"/>
  <c r="I84" i="11"/>
  <c r="H84" i="11"/>
  <c r="H83" i="11"/>
  <c r="I82" i="11"/>
  <c r="H82" i="11"/>
  <c r="I81" i="11"/>
  <c r="H80" i="11"/>
  <c r="I79" i="11"/>
  <c r="H79" i="11"/>
  <c r="I78" i="11"/>
  <c r="H78" i="11"/>
  <c r="I77" i="11"/>
  <c r="H77" i="11"/>
  <c r="I76" i="11"/>
  <c r="H76" i="11"/>
  <c r="I75" i="11"/>
  <c r="H75" i="11"/>
  <c r="I74" i="11"/>
  <c r="I73" i="11"/>
  <c r="H73" i="11"/>
  <c r="I72" i="11"/>
  <c r="H72" i="11"/>
  <c r="I71" i="11"/>
  <c r="H71" i="11"/>
  <c r="I70" i="11"/>
  <c r="H70" i="11"/>
  <c r="I69" i="11"/>
  <c r="I68" i="11"/>
  <c r="H68" i="11"/>
  <c r="I67" i="11"/>
  <c r="H67" i="11"/>
  <c r="I66" i="11"/>
  <c r="H66" i="11"/>
  <c r="I64" i="11"/>
  <c r="H64" i="11"/>
  <c r="I63" i="11"/>
  <c r="H63" i="11"/>
  <c r="I61" i="11"/>
  <c r="H61" i="11"/>
  <c r="H60" i="11"/>
  <c r="I59" i="11"/>
  <c r="H59" i="11"/>
  <c r="I58" i="11"/>
  <c r="H58" i="11"/>
  <c r="I57" i="11"/>
  <c r="I56" i="11"/>
  <c r="H56" i="11"/>
  <c r="I55" i="11"/>
  <c r="H55" i="11"/>
  <c r="I53" i="11"/>
  <c r="H53" i="11"/>
  <c r="I52" i="11"/>
  <c r="I51" i="11"/>
  <c r="H50" i="11"/>
  <c r="I48" i="11"/>
  <c r="H48" i="11"/>
  <c r="H47" i="11"/>
  <c r="I46" i="11"/>
  <c r="H46" i="11"/>
  <c r="I45" i="11"/>
  <c r="H45" i="11"/>
  <c r="I44" i="11"/>
  <c r="H44" i="11"/>
  <c r="I43" i="11"/>
  <c r="H43" i="11"/>
  <c r="I42" i="11"/>
  <c r="H42" i="11"/>
  <c r="I41" i="11"/>
  <c r="H41" i="11"/>
  <c r="I40" i="11"/>
  <c r="H40" i="11"/>
  <c r="I39" i="11"/>
  <c r="H39" i="11"/>
  <c r="I38" i="11"/>
  <c r="H38" i="11"/>
  <c r="I37" i="11"/>
  <c r="H37" i="11"/>
  <c r="I36" i="11"/>
  <c r="H36" i="11"/>
  <c r="I35" i="11"/>
  <c r="H35" i="11"/>
  <c r="I34" i="11"/>
  <c r="H34" i="11"/>
  <c r="I33" i="11"/>
  <c r="H33" i="11"/>
  <c r="I32" i="11"/>
  <c r="H32" i="11"/>
  <c r="I31" i="11"/>
  <c r="H31" i="11"/>
  <c r="I30" i="11"/>
  <c r="H30" i="11"/>
  <c r="I29" i="11"/>
  <c r="H29" i="11"/>
  <c r="I28" i="11"/>
  <c r="H28" i="11"/>
  <c r="I27" i="11"/>
  <c r="H27" i="11"/>
  <c r="I26" i="11"/>
  <c r="H26" i="11"/>
  <c r="I25" i="11"/>
  <c r="H25" i="11"/>
  <c r="I24" i="11"/>
  <c r="H24" i="11"/>
  <c r="I23" i="11"/>
  <c r="H23" i="11"/>
  <c r="I22" i="11"/>
  <c r="H22" i="11"/>
  <c r="I21" i="11"/>
  <c r="H21" i="11"/>
  <c r="I20" i="11"/>
  <c r="H20" i="11"/>
  <c r="I19" i="11"/>
  <c r="H19" i="11"/>
  <c r="I18" i="11"/>
  <c r="H18" i="11"/>
  <c r="I17" i="11"/>
  <c r="H17" i="11"/>
  <c r="I16" i="11"/>
  <c r="H16" i="11"/>
  <c r="I15" i="11"/>
  <c r="H15" i="11"/>
  <c r="I14" i="11"/>
  <c r="H14" i="11"/>
  <c r="I13" i="11"/>
  <c r="H13" i="11"/>
  <c r="I12" i="11"/>
  <c r="H12" i="11"/>
  <c r="I11" i="11"/>
  <c r="H11" i="11"/>
  <c r="I10" i="11"/>
  <c r="H10" i="11"/>
  <c r="I9" i="11"/>
  <c r="H9" i="11"/>
  <c r="I8" i="11"/>
  <c r="H8" i="11"/>
  <c r="I7" i="11"/>
  <c r="H7" i="11"/>
  <c r="I6" i="11"/>
  <c r="H6" i="11"/>
  <c r="I5" i="11"/>
  <c r="H5" i="11"/>
  <c r="I4" i="11"/>
  <c r="B255" i="54"/>
  <c r="D255" i="54" s="1"/>
  <c r="C255" i="54"/>
  <c r="B169" i="52"/>
  <c r="C169" i="52"/>
  <c r="D169" i="52"/>
  <c r="E4" i="9"/>
  <c r="E5" i="9"/>
  <c r="E6" i="9"/>
  <c r="E7" i="9"/>
  <c r="E8" i="9"/>
  <c r="E9" i="9"/>
  <c r="E10" i="9"/>
  <c r="E11" i="9"/>
  <c r="E12" i="9"/>
  <c r="E13" i="9"/>
  <c r="D4" i="9"/>
  <c r="D5" i="9"/>
  <c r="D6" i="9"/>
  <c r="D7" i="9"/>
  <c r="D8" i="9"/>
  <c r="D9" i="9"/>
  <c r="D10" i="9"/>
  <c r="D11" i="9"/>
  <c r="D12" i="9"/>
  <c r="D13" i="9"/>
  <c r="D14" i="9"/>
  <c r="D15" i="9"/>
  <c r="D3" i="9"/>
  <c r="E6" i="8"/>
  <c r="E14" i="8"/>
  <c r="F14" i="8"/>
  <c r="H14" i="8" s="1"/>
  <c r="D14" i="8"/>
  <c r="E8" i="8" s="1"/>
  <c r="B14" i="8"/>
  <c r="C6" i="8" s="1"/>
  <c r="H12" i="8"/>
  <c r="H11" i="8"/>
  <c r="H10" i="8"/>
  <c r="H9" i="8"/>
  <c r="H8" i="8"/>
  <c r="H7" i="8"/>
  <c r="H6" i="8"/>
  <c r="H5" i="8"/>
  <c r="C5" i="7"/>
  <c r="C6" i="7"/>
  <c r="C7" i="7"/>
  <c r="C8" i="7"/>
  <c r="C9" i="7"/>
  <c r="C10" i="7"/>
  <c r="C11" i="7"/>
  <c r="C12" i="7"/>
  <c r="E5" i="7"/>
  <c r="E6" i="7"/>
  <c r="E7" i="7"/>
  <c r="E8" i="7"/>
  <c r="E9" i="7"/>
  <c r="E10" i="7"/>
  <c r="E11" i="7"/>
  <c r="E12" i="7"/>
  <c r="G5" i="7"/>
  <c r="G6" i="7"/>
  <c r="G7" i="7"/>
  <c r="G8" i="7"/>
  <c r="G9" i="7"/>
  <c r="G10" i="7"/>
  <c r="G11" i="7"/>
  <c r="G12" i="7"/>
  <c r="G4" i="7"/>
  <c r="E4" i="7"/>
  <c r="C4" i="7"/>
  <c r="C8" i="6"/>
  <c r="F12" i="6"/>
  <c r="D12" i="6"/>
  <c r="E9" i="6" s="1"/>
  <c r="B12" i="6"/>
  <c r="C9" i="6" s="1"/>
  <c r="E4" i="55"/>
  <c r="E3" i="55"/>
  <c r="D3" i="55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E3" i="4"/>
  <c r="D3" i="4"/>
  <c r="B4" i="2"/>
  <c r="B6" i="2" s="1"/>
  <c r="G275" i="2"/>
  <c r="B5" i="2" s="1"/>
  <c r="H275" i="2"/>
  <c r="C5" i="2" s="1"/>
  <c r="I275" i="2"/>
  <c r="B275" i="2"/>
  <c r="C275" i="2"/>
  <c r="C4" i="2" s="1"/>
  <c r="C6" i="2" l="1"/>
  <c r="C226" i="13"/>
  <c r="C7" i="6"/>
  <c r="G9" i="8"/>
  <c r="C4" i="13"/>
  <c r="C10" i="13"/>
  <c r="C27" i="13"/>
  <c r="C40" i="13"/>
  <c r="C42" i="13"/>
  <c r="C51" i="13"/>
  <c r="C56" i="13"/>
  <c r="C58" i="13"/>
  <c r="C67" i="13"/>
  <c r="C72" i="13"/>
  <c r="C79" i="13"/>
  <c r="C81" i="13"/>
  <c r="C86" i="13"/>
  <c r="C95" i="13"/>
  <c r="C130" i="13"/>
  <c r="C31" i="14"/>
  <c r="C50" i="14"/>
  <c r="C88" i="14"/>
  <c r="C97" i="14"/>
  <c r="E8" i="6"/>
  <c r="G8" i="8"/>
  <c r="C21" i="13"/>
  <c r="C24" i="13"/>
  <c r="C32" i="13"/>
  <c r="C44" i="13"/>
  <c r="C46" i="13"/>
  <c r="C53" i="13"/>
  <c r="C62" i="13"/>
  <c r="C69" i="13"/>
  <c r="C74" i="13"/>
  <c r="C97" i="13"/>
  <c r="C121" i="13"/>
  <c r="C161" i="13"/>
  <c r="C169" i="13"/>
  <c r="C19" i="15"/>
  <c r="E134" i="15"/>
  <c r="C12" i="14"/>
  <c r="C17" i="14"/>
  <c r="C43" i="14"/>
  <c r="C48" i="14"/>
  <c r="C83" i="14"/>
  <c r="C151" i="14"/>
  <c r="C161" i="14"/>
  <c r="C184" i="14"/>
  <c r="G32" i="29"/>
  <c r="E7" i="6"/>
  <c r="C13" i="8"/>
  <c r="C9" i="13"/>
  <c r="C12" i="13"/>
  <c r="C15" i="13"/>
  <c r="C18" i="13"/>
  <c r="C29" i="13"/>
  <c r="C34" i="13"/>
  <c r="C37" i="13"/>
  <c r="C55" i="13"/>
  <c r="C64" i="13"/>
  <c r="C76" i="13"/>
  <c r="C83" i="13"/>
  <c r="C88" i="13"/>
  <c r="C90" i="13"/>
  <c r="C109" i="13"/>
  <c r="C111" i="13"/>
  <c r="C128" i="13"/>
  <c r="C131" i="13"/>
  <c r="C236" i="13"/>
  <c r="C26" i="14"/>
  <c r="C65" i="14"/>
  <c r="C71" i="14"/>
  <c r="C106" i="14"/>
  <c r="C119" i="14"/>
  <c r="C187" i="14"/>
  <c r="C253" i="14"/>
  <c r="G31" i="29"/>
  <c r="E6" i="6"/>
  <c r="C12" i="8"/>
  <c r="C5" i="13"/>
  <c r="C7" i="13"/>
  <c r="C26" i="13"/>
  <c r="C39" i="13"/>
  <c r="C48" i="13"/>
  <c r="C50" i="13"/>
  <c r="C60" i="13"/>
  <c r="C66" i="13"/>
  <c r="C78" i="13"/>
  <c r="C85" i="13"/>
  <c r="C94" i="13"/>
  <c r="C101" i="13"/>
  <c r="C105" i="13"/>
  <c r="C115" i="13"/>
  <c r="C117" i="13"/>
  <c r="C119" i="13"/>
  <c r="C196" i="13"/>
  <c r="C10" i="14"/>
  <c r="C15" i="14"/>
  <c r="C35" i="14"/>
  <c r="C41" i="14"/>
  <c r="C46" i="14"/>
  <c r="C57" i="14"/>
  <c r="C77" i="14"/>
  <c r="C95" i="14"/>
  <c r="C109" i="14"/>
  <c r="C149" i="14"/>
  <c r="E164" i="14"/>
  <c r="E187" i="14"/>
  <c r="E190" i="14"/>
  <c r="C208" i="14"/>
  <c r="E237" i="14"/>
  <c r="E242" i="14"/>
  <c r="E257" i="14"/>
  <c r="G28" i="29"/>
  <c r="C5" i="8"/>
  <c r="C17" i="13"/>
  <c r="C20" i="13"/>
  <c r="C23" i="13"/>
  <c r="C31" i="13"/>
  <c r="C36" i="13"/>
  <c r="C57" i="13"/>
  <c r="C71" i="13"/>
  <c r="C73" i="13"/>
  <c r="C80" i="13"/>
  <c r="C96" i="13"/>
  <c r="C103" i="13"/>
  <c r="C124" i="13"/>
  <c r="C139" i="13"/>
  <c r="I206" i="13"/>
  <c r="I219" i="13"/>
  <c r="I224" i="13"/>
  <c r="J229" i="13"/>
  <c r="J236" i="13"/>
  <c r="I244" i="13"/>
  <c r="J249" i="13"/>
  <c r="C24" i="14"/>
  <c r="C101" i="14"/>
  <c r="C133" i="14"/>
  <c r="C139" i="14"/>
  <c r="E149" i="14"/>
  <c r="E156" i="14"/>
  <c r="C159" i="14"/>
  <c r="E208" i="14"/>
  <c r="E11" i="27"/>
  <c r="C11" i="13"/>
  <c r="C14" i="13"/>
  <c r="C28" i="13"/>
  <c r="C41" i="13"/>
  <c r="C43" i="13"/>
  <c r="C45" i="13"/>
  <c r="C52" i="13"/>
  <c r="C54" i="13"/>
  <c r="C68" i="13"/>
  <c r="C82" i="13"/>
  <c r="C89" i="13"/>
  <c r="C108" i="13"/>
  <c r="J206" i="13"/>
  <c r="J219" i="13"/>
  <c r="J231" i="13"/>
  <c r="J237" i="13"/>
  <c r="J244" i="13"/>
  <c r="I256" i="13"/>
  <c r="J265" i="13"/>
  <c r="C178" i="15"/>
  <c r="I223" i="15"/>
  <c r="C8" i="14"/>
  <c r="C13" i="14"/>
  <c r="C63" i="14"/>
  <c r="C75" i="14"/>
  <c r="C107" i="14"/>
  <c r="E162" i="14"/>
  <c r="C175" i="14"/>
  <c r="E182" i="14"/>
  <c r="E185" i="14"/>
  <c r="C212" i="14"/>
  <c r="E243" i="14"/>
  <c r="C4" i="26"/>
  <c r="I12" i="27"/>
  <c r="E6" i="27"/>
  <c r="G5" i="6"/>
  <c r="G4" i="6"/>
  <c r="E7" i="8"/>
  <c r="C25" i="13"/>
  <c r="C33" i="13"/>
  <c r="C38" i="13"/>
  <c r="C47" i="13"/>
  <c r="C59" i="13"/>
  <c r="C63" i="13"/>
  <c r="C65" i="13"/>
  <c r="C70" i="13"/>
  <c r="C75" i="13"/>
  <c r="C77" i="13"/>
  <c r="C87" i="13"/>
  <c r="C93" i="13"/>
  <c r="C98" i="13"/>
  <c r="C100" i="13"/>
  <c r="C112" i="13"/>
  <c r="C137" i="13"/>
  <c r="C200" i="13"/>
  <c r="C215" i="13"/>
  <c r="I232" i="13"/>
  <c r="J239" i="13"/>
  <c r="J245" i="13"/>
  <c r="J266" i="13"/>
  <c r="E163" i="15"/>
  <c r="H223" i="15"/>
  <c r="C39" i="14"/>
  <c r="C90" i="14"/>
  <c r="C99" i="14"/>
  <c r="C137" i="14"/>
  <c r="E169" i="14"/>
  <c r="C206" i="14"/>
  <c r="E235" i="14"/>
  <c r="E240" i="14"/>
  <c r="E7" i="26"/>
  <c r="C12" i="27"/>
  <c r="E5" i="27"/>
  <c r="G262" i="14"/>
  <c r="G246" i="14"/>
  <c r="G245" i="14"/>
  <c r="G268" i="14"/>
  <c r="G39" i="14"/>
  <c r="G18" i="14"/>
  <c r="G70" i="14"/>
  <c r="G61" i="14"/>
  <c r="G41" i="14"/>
  <c r="G20" i="14"/>
  <c r="G111" i="14"/>
  <c r="G43" i="14"/>
  <c r="G81" i="14"/>
  <c r="G45" i="14"/>
  <c r="G94" i="14"/>
  <c r="G83" i="14"/>
  <c r="G47" i="14"/>
  <c r="G24" i="14"/>
  <c r="G6" i="14"/>
  <c r="G116" i="14"/>
  <c r="G85" i="14"/>
  <c r="G26" i="14"/>
  <c r="G37" i="14"/>
  <c r="G5" i="26"/>
  <c r="G6" i="26"/>
  <c r="G7" i="26"/>
  <c r="G8" i="26"/>
  <c r="G9" i="26"/>
  <c r="G10" i="26"/>
  <c r="G11" i="26"/>
  <c r="G4" i="26"/>
  <c r="C11" i="8"/>
  <c r="E13" i="8"/>
  <c r="E5" i="8"/>
  <c r="G7" i="8"/>
  <c r="G6" i="8"/>
  <c r="C6" i="6"/>
  <c r="E5" i="6"/>
  <c r="C10" i="8"/>
  <c r="E12" i="8"/>
  <c r="G14" i="8"/>
  <c r="H12" i="6"/>
  <c r="C11" i="6"/>
  <c r="E11" i="6"/>
  <c r="C4" i="8"/>
  <c r="C9" i="8"/>
  <c r="E11" i="8"/>
  <c r="G13" i="8"/>
  <c r="G5" i="8"/>
  <c r="E4" i="6"/>
  <c r="C8" i="8"/>
  <c r="G12" i="8"/>
  <c r="C10" i="6"/>
  <c r="E10" i="6"/>
  <c r="G4" i="8"/>
  <c r="C7" i="8"/>
  <c r="E9" i="8"/>
  <c r="G11" i="8"/>
  <c r="I145" i="11"/>
  <c r="C5" i="6"/>
  <c r="C4" i="6"/>
  <c r="E4" i="8"/>
  <c r="E10" i="8"/>
  <c r="C14" i="8"/>
  <c r="G10" i="8"/>
  <c r="E261" i="13"/>
  <c r="E222" i="13"/>
  <c r="E140" i="13"/>
  <c r="E123" i="13"/>
  <c r="E101" i="13"/>
  <c r="E89" i="13"/>
  <c r="E80" i="13"/>
  <c r="E64" i="13"/>
  <c r="E49" i="13"/>
  <c r="E43" i="13"/>
  <c r="E40" i="13"/>
  <c r="E33" i="13"/>
  <c r="E230" i="13"/>
  <c r="E144" i="13"/>
  <c r="E136" i="13"/>
  <c r="E111" i="13"/>
  <c r="E108" i="13"/>
  <c r="E106" i="13"/>
  <c r="E92" i="13"/>
  <c r="E87" i="13"/>
  <c r="E77" i="13"/>
  <c r="E74" i="13"/>
  <c r="E71" i="13"/>
  <c r="E59" i="13"/>
  <c r="E56" i="13"/>
  <c r="E46" i="13"/>
  <c r="E37" i="13"/>
  <c r="E26" i="13"/>
  <c r="E22" i="13"/>
  <c r="E18" i="13"/>
  <c r="E14" i="13"/>
  <c r="E10" i="13"/>
  <c r="E7" i="13"/>
  <c r="E128" i="13"/>
  <c r="E126" i="13"/>
  <c r="E124" i="13"/>
  <c r="E104" i="13"/>
  <c r="E99" i="13"/>
  <c r="E90" i="13"/>
  <c r="E84" i="13"/>
  <c r="E68" i="13"/>
  <c r="E53" i="13"/>
  <c r="E41" i="13"/>
  <c r="E30" i="13"/>
  <c r="E242" i="13"/>
  <c r="E199" i="13"/>
  <c r="E137" i="13"/>
  <c r="E130" i="13"/>
  <c r="E109" i="13"/>
  <c r="E96" i="13"/>
  <c r="E93" i="13"/>
  <c r="E81" i="13"/>
  <c r="E78" i="13"/>
  <c r="E75" i="13"/>
  <c r="E65" i="13"/>
  <c r="E62" i="13"/>
  <c r="E60" i="13"/>
  <c r="E50" i="13"/>
  <c r="E47" i="13"/>
  <c r="E44" i="13"/>
  <c r="E34" i="13"/>
  <c r="E27" i="13"/>
  <c r="E23" i="13"/>
  <c r="E19" i="13"/>
  <c r="E15" i="13"/>
  <c r="E11" i="13"/>
  <c r="E5" i="13"/>
  <c r="E201" i="13"/>
  <c r="E193" i="13"/>
  <c r="E160" i="13"/>
  <c r="E158" i="13"/>
  <c r="E141" i="13"/>
  <c r="E139" i="13"/>
  <c r="E112" i="13"/>
  <c r="E91" i="13"/>
  <c r="E88" i="13"/>
  <c r="E72" i="13"/>
  <c r="E57" i="13"/>
  <c r="E38" i="13"/>
  <c r="E31" i="13"/>
  <c r="E8" i="13"/>
  <c r="E256" i="13"/>
  <c r="E220" i="13"/>
  <c r="E215" i="13"/>
  <c r="E147" i="13"/>
  <c r="E119" i="13"/>
  <c r="E107" i="13"/>
  <c r="E97" i="13"/>
  <c r="E94" i="13"/>
  <c r="E85" i="13"/>
  <c r="E82" i="13"/>
  <c r="E79" i="13"/>
  <c r="E69" i="13"/>
  <c r="E66" i="13"/>
  <c r="E63" i="13"/>
  <c r="E54" i="13"/>
  <c r="E51" i="13"/>
  <c r="E48" i="13"/>
  <c r="E35" i="13"/>
  <c r="E28" i="13"/>
  <c r="E24" i="13"/>
  <c r="E20" i="13"/>
  <c r="E16" i="13"/>
  <c r="E12" i="13"/>
  <c r="E167" i="13"/>
  <c r="E149" i="13"/>
  <c r="E115" i="13"/>
  <c r="E110" i="13"/>
  <c r="E103" i="13"/>
  <c r="E100" i="13"/>
  <c r="E76" i="13"/>
  <c r="E61" i="13"/>
  <c r="E45" i="13"/>
  <c r="E42" i="13"/>
  <c r="E39" i="13"/>
  <c r="E32" i="13"/>
  <c r="E6" i="13"/>
  <c r="G207" i="15"/>
  <c r="G172" i="15"/>
  <c r="G154" i="15"/>
  <c r="G81" i="15"/>
  <c r="G61" i="15"/>
  <c r="G49" i="15"/>
  <c r="G22" i="15"/>
  <c r="G5" i="15"/>
  <c r="G197" i="15"/>
  <c r="G170" i="15"/>
  <c r="G153" i="15"/>
  <c r="G134" i="15"/>
  <c r="G115" i="15"/>
  <c r="G95" i="15"/>
  <c r="G78" i="15"/>
  <c r="G46" i="15"/>
  <c r="G33" i="15"/>
  <c r="G222" i="15"/>
  <c r="G192" i="15"/>
  <c r="G167" i="15"/>
  <c r="G150" i="15"/>
  <c r="G92" i="15"/>
  <c r="G60" i="15"/>
  <c r="G45" i="15"/>
  <c r="G18" i="15"/>
  <c r="G191" i="15"/>
  <c r="G144" i="15"/>
  <c r="G130" i="15"/>
  <c r="G72" i="15"/>
  <c r="G58" i="15"/>
  <c r="G27" i="15"/>
  <c r="G16" i="15"/>
  <c r="G186" i="15"/>
  <c r="G166" i="15"/>
  <c r="G129" i="15"/>
  <c r="G107" i="15"/>
  <c r="G54" i="15"/>
  <c r="G26" i="15"/>
  <c r="G15" i="15"/>
  <c r="G208" i="15"/>
  <c r="G185" i="15"/>
  <c r="G159" i="15"/>
  <c r="G143" i="15"/>
  <c r="G126" i="15"/>
  <c r="G86" i="15"/>
  <c r="G69" i="15"/>
  <c r="G39" i="15"/>
  <c r="G183" i="15"/>
  <c r="G141" i="15"/>
  <c r="G119" i="15"/>
  <c r="G103" i="15"/>
  <c r="G82" i="15"/>
  <c r="G52" i="15"/>
  <c r="G37" i="15"/>
  <c r="G24" i="15"/>
  <c r="G12" i="15"/>
  <c r="E4" i="13"/>
  <c r="E25" i="13"/>
  <c r="E52" i="13"/>
  <c r="E73" i="13"/>
  <c r="G34" i="15"/>
  <c r="G140" i="15"/>
  <c r="C69" i="15"/>
  <c r="C158" i="15"/>
  <c r="C208" i="15"/>
  <c r="C147" i="14"/>
  <c r="C171" i="14"/>
  <c r="E206" i="14"/>
  <c r="E219" i="14"/>
  <c r="C11" i="26"/>
  <c r="E11" i="26"/>
  <c r="C9" i="27"/>
  <c r="E10" i="27"/>
  <c r="G11" i="27"/>
  <c r="C54" i="15"/>
  <c r="C104" i="15"/>
  <c r="C113" i="14"/>
  <c r="C125" i="14"/>
  <c r="E171" i="14"/>
  <c r="E180" i="14"/>
  <c r="E197" i="14"/>
  <c r="C225" i="14"/>
  <c r="E246" i="14"/>
  <c r="E259" i="14"/>
  <c r="C10" i="26"/>
  <c r="E10" i="26"/>
  <c r="C8" i="27"/>
  <c r="E9" i="27"/>
  <c r="G10" i="27"/>
  <c r="C32" i="29"/>
  <c r="I265" i="13"/>
  <c r="J4" i="13"/>
  <c r="J5" i="13"/>
  <c r="C41" i="15"/>
  <c r="C72" i="15"/>
  <c r="C92" i="15"/>
  <c r="E144" i="15"/>
  <c r="C215" i="15"/>
  <c r="C135" i="14"/>
  <c r="C145" i="14"/>
  <c r="C165" i="14"/>
  <c r="C177" i="14"/>
  <c r="C183" i="14"/>
  <c r="C191" i="14"/>
  <c r="E194" i="14"/>
  <c r="C204" i="14"/>
  <c r="C262" i="14"/>
  <c r="C9" i="26"/>
  <c r="E9" i="26"/>
  <c r="C7" i="27"/>
  <c r="E8" i="27"/>
  <c r="G9" i="27"/>
  <c r="C30" i="29"/>
  <c r="I211" i="13"/>
  <c r="J221" i="13"/>
  <c r="J224" i="13"/>
  <c r="J228" i="13"/>
  <c r="J235" i="13"/>
  <c r="C253" i="13"/>
  <c r="J256" i="13"/>
  <c r="J263" i="13"/>
  <c r="C43" i="15"/>
  <c r="E92" i="15"/>
  <c r="C111" i="15"/>
  <c r="E167" i="15"/>
  <c r="E219" i="15"/>
  <c r="C111" i="14"/>
  <c r="C123" i="14"/>
  <c r="C163" i="14"/>
  <c r="C189" i="14"/>
  <c r="E217" i="14"/>
  <c r="E233" i="14"/>
  <c r="C249" i="14"/>
  <c r="C8" i="26"/>
  <c r="E8" i="26"/>
  <c r="G8" i="27"/>
  <c r="C29" i="29"/>
  <c r="C29" i="15"/>
  <c r="C73" i="15"/>
  <c r="C115" i="15"/>
  <c r="C214" i="14"/>
  <c r="C7" i="26"/>
  <c r="G7" i="27"/>
  <c r="C27" i="29"/>
  <c r="C6" i="26"/>
  <c r="G6" i="27"/>
  <c r="C26" i="29"/>
  <c r="C34" i="15"/>
  <c r="C98" i="15"/>
  <c r="C118" i="15"/>
  <c r="C140" i="15"/>
  <c r="C198" i="15"/>
  <c r="C182" i="14"/>
  <c r="C199" i="14"/>
  <c r="C227" i="14"/>
  <c r="C235" i="14"/>
  <c r="C257" i="14"/>
  <c r="G5" i="27"/>
  <c r="C24" i="29"/>
  <c r="G4" i="27"/>
  <c r="E29" i="29"/>
  <c r="G30" i="29"/>
  <c r="E27" i="29"/>
  <c r="C28" i="29"/>
  <c r="G26" i="29"/>
  <c r="E24" i="29"/>
  <c r="C22" i="29"/>
  <c r="C25" i="29"/>
  <c r="G29" i="29"/>
  <c r="G27" i="29"/>
  <c r="G24" i="29"/>
  <c r="G22" i="29"/>
  <c r="G23" i="29"/>
  <c r="C31" i="29"/>
  <c r="G4" i="14"/>
  <c r="G8" i="14"/>
  <c r="G10" i="14"/>
  <c r="G12" i="14"/>
  <c r="G14" i="14"/>
  <c r="G16" i="14"/>
  <c r="G33" i="14"/>
  <c r="G35" i="14"/>
  <c r="G49" i="14"/>
  <c r="G51" i="14"/>
  <c r="G68" i="14"/>
  <c r="G79" i="14"/>
  <c r="G92" i="14"/>
  <c r="G103" i="14"/>
  <c r="G105" i="14"/>
  <c r="G107" i="14"/>
  <c r="G109" i="14"/>
  <c r="G123" i="14"/>
  <c r="G125" i="14"/>
  <c r="G142" i="14"/>
  <c r="G156" i="14"/>
  <c r="G169" i="14"/>
  <c r="G195" i="14"/>
  <c r="G209" i="14"/>
  <c r="G221" i="14"/>
  <c r="G229" i="14"/>
  <c r="G237" i="14"/>
  <c r="G190" i="14"/>
  <c r="G153" i="14"/>
  <c r="G164" i="14"/>
  <c r="G171" i="14"/>
  <c r="G184" i="14"/>
  <c r="G202" i="14"/>
  <c r="G224" i="14"/>
  <c r="G252" i="14"/>
  <c r="G66" i="14"/>
  <c r="G119" i="14"/>
  <c r="G135" i="14"/>
  <c r="G151" i="14"/>
  <c r="G200" i="14"/>
  <c r="G241" i="14"/>
  <c r="G253" i="14"/>
  <c r="G263" i="14"/>
  <c r="G23" i="14"/>
  <c r="G25" i="14"/>
  <c r="G27" i="14"/>
  <c r="G29" i="14"/>
  <c r="G40" i="14"/>
  <c r="G42" i="14"/>
  <c r="G44" i="14"/>
  <c r="G54" i="14"/>
  <c r="G56" i="14"/>
  <c r="G58" i="14"/>
  <c r="G60" i="14"/>
  <c r="G62" i="14"/>
  <c r="G77" i="14"/>
  <c r="G82" i="14"/>
  <c r="G84" i="14"/>
  <c r="G99" i="14"/>
  <c r="G112" i="14"/>
  <c r="G117" i="14"/>
  <c r="G131" i="14"/>
  <c r="G133" i="14"/>
  <c r="G140" i="14"/>
  <c r="G147" i="14"/>
  <c r="G149" i="14"/>
  <c r="G172" i="14"/>
  <c r="G174" i="14"/>
  <c r="G176" i="14"/>
  <c r="G181" i="14"/>
  <c r="G198" i="14"/>
  <c r="G203" i="14"/>
  <c r="G214" i="14"/>
  <c r="G219" i="14"/>
  <c r="G222" i="14"/>
  <c r="G238" i="14"/>
  <c r="G244" i="14"/>
  <c r="G254" i="14"/>
  <c r="G259" i="14"/>
  <c r="G264" i="14"/>
  <c r="G139" i="14"/>
  <c r="G158" i="14"/>
  <c r="G173" i="14"/>
  <c r="G182" i="14"/>
  <c r="G211" i="14"/>
  <c r="G247" i="14"/>
  <c r="G257" i="14"/>
  <c r="G31" i="14"/>
  <c r="G64" i="14"/>
  <c r="G101" i="14"/>
  <c r="G121" i="14"/>
  <c r="G128" i="14"/>
  <c r="G137" i="14"/>
  <c r="G167" i="14"/>
  <c r="G193" i="14"/>
  <c r="G205" i="14"/>
  <c r="G235" i="14"/>
  <c r="G248" i="14"/>
  <c r="G7" i="14"/>
  <c r="G9" i="14"/>
  <c r="G11" i="14"/>
  <c r="G19" i="14"/>
  <c r="G21" i="14"/>
  <c r="G38" i="14"/>
  <c r="G52" i="14"/>
  <c r="G69" i="14"/>
  <c r="G71" i="14"/>
  <c r="G73" i="14"/>
  <c r="G75" i="14"/>
  <c r="G80" i="14"/>
  <c r="G86" i="14"/>
  <c r="G88" i="14"/>
  <c r="G95" i="14"/>
  <c r="G97" i="14"/>
  <c r="G108" i="14"/>
  <c r="G110" i="14"/>
  <c r="G124" i="14"/>
  <c r="G126" i="14"/>
  <c r="G143" i="14"/>
  <c r="G145" i="14"/>
  <c r="G159" i="14"/>
  <c r="G161" i="14"/>
  <c r="G163" i="14"/>
  <c r="G165" i="14"/>
  <c r="G179" i="14"/>
  <c r="G183" i="14"/>
  <c r="G185" i="14"/>
  <c r="G187" i="14"/>
  <c r="G189" i="14"/>
  <c r="G196" i="14"/>
  <c r="E210" i="14"/>
  <c r="G212" i="14"/>
  <c r="G217" i="14"/>
  <c r="C223" i="14"/>
  <c r="G225" i="14"/>
  <c r="G230" i="14"/>
  <c r="G233" i="14"/>
  <c r="G239" i="14"/>
  <c r="E249" i="14"/>
  <c r="G255" i="14"/>
  <c r="G260" i="14"/>
  <c r="C265" i="14"/>
  <c r="G5" i="14"/>
  <c r="G17" i="14"/>
  <c r="G32" i="14"/>
  <c r="G34" i="14"/>
  <c r="G36" i="14"/>
  <c r="G46" i="14"/>
  <c r="G48" i="14"/>
  <c r="G67" i="14"/>
  <c r="G93" i="14"/>
  <c r="G104" i="14"/>
  <c r="G115" i="14"/>
  <c r="G120" i="14"/>
  <c r="G129" i="14"/>
  <c r="G136" i="14"/>
  <c r="G152" i="14"/>
  <c r="G155" i="14"/>
  <c r="G157" i="14"/>
  <c r="G168" i="14"/>
  <c r="G201" i="14"/>
  <c r="G210" i="14"/>
  <c r="E223" i="14"/>
  <c r="G236" i="14"/>
  <c r="C242" i="14"/>
  <c r="G249" i="14"/>
  <c r="G256" i="14"/>
  <c r="G261" i="14"/>
  <c r="G180" i="14"/>
  <c r="G197" i="14"/>
  <c r="G216" i="14"/>
  <c r="G13" i="14"/>
  <c r="G15" i="14"/>
  <c r="G30" i="14"/>
  <c r="G50" i="14"/>
  <c r="G55" i="14"/>
  <c r="G78" i="14"/>
  <c r="G91" i="14"/>
  <c r="G100" i="14"/>
  <c r="G102" i="14"/>
  <c r="G118" i="14"/>
  <c r="G132" i="14"/>
  <c r="G134" i="14"/>
  <c r="G141" i="14"/>
  <c r="G148" i="14"/>
  <c r="G150" i="14"/>
  <c r="G194" i="14"/>
  <c r="G208" i="14"/>
  <c r="G220" i="14"/>
  <c r="G223" i="14"/>
  <c r="G228" i="14"/>
  <c r="G234" i="14"/>
  <c r="G22" i="14"/>
  <c r="G28" i="14"/>
  <c r="G53" i="14"/>
  <c r="G57" i="14"/>
  <c r="G59" i="14"/>
  <c r="G63" i="14"/>
  <c r="G65" i="14"/>
  <c r="G72" i="14"/>
  <c r="G74" i="14"/>
  <c r="G76" i="14"/>
  <c r="G87" i="14"/>
  <c r="G89" i="14"/>
  <c r="G96" i="14"/>
  <c r="G113" i="14"/>
  <c r="G127" i="14"/>
  <c r="G144" i="14"/>
  <c r="G160" i="14"/>
  <c r="G166" i="14"/>
  <c r="G175" i="14"/>
  <c r="G177" i="14"/>
  <c r="G186" i="14"/>
  <c r="G188" i="14"/>
  <c r="G192" i="14"/>
  <c r="G204" i="14"/>
  <c r="G206" i="14"/>
  <c r="G213" i="14"/>
  <c r="G218" i="14"/>
  <c r="G226" i="14"/>
  <c r="G231" i="14"/>
  <c r="G240" i="14"/>
  <c r="G242" i="14"/>
  <c r="G251" i="14"/>
  <c r="E8" i="15"/>
  <c r="E64" i="15"/>
  <c r="E75" i="15"/>
  <c r="E88" i="15"/>
  <c r="E122" i="15"/>
  <c r="E177" i="15"/>
  <c r="G9" i="15"/>
  <c r="G19" i="15"/>
  <c r="G30" i="15"/>
  <c r="E45" i="15"/>
  <c r="E57" i="15"/>
  <c r="C66" i="15"/>
  <c r="G75" i="15"/>
  <c r="G88" i="15"/>
  <c r="G98" i="15"/>
  <c r="C112" i="15"/>
  <c r="C125" i="15"/>
  <c r="E136" i="15"/>
  <c r="E149" i="15"/>
  <c r="C162" i="15"/>
  <c r="G177" i="15"/>
  <c r="G196" i="15"/>
  <c r="E214" i="15"/>
  <c r="E11" i="15"/>
  <c r="G57" i="15"/>
  <c r="G68" i="15"/>
  <c r="G77" i="15"/>
  <c r="G91" i="15"/>
  <c r="C100" i="15"/>
  <c r="G112" i="15"/>
  <c r="G125" i="15"/>
  <c r="G136" i="15"/>
  <c r="G149" i="15"/>
  <c r="G163" i="15"/>
  <c r="E197" i="15"/>
  <c r="G214" i="15"/>
  <c r="E95" i="15"/>
  <c r="E107" i="15"/>
  <c r="E131" i="15"/>
  <c r="E105" i="13"/>
  <c r="E118" i="13"/>
  <c r="C120" i="13"/>
  <c r="C125" i="13"/>
  <c r="E134" i="13"/>
  <c r="C142" i="13"/>
  <c r="C146" i="13"/>
  <c r="E148" i="13"/>
  <c r="C183" i="13"/>
  <c r="E197" i="13"/>
  <c r="C221" i="13"/>
  <c r="C262" i="13"/>
  <c r="C92" i="13"/>
  <c r="C99" i="13"/>
  <c r="C102" i="13"/>
  <c r="C107" i="13"/>
  <c r="C110" i="13"/>
  <c r="C113" i="13"/>
  <c r="E120" i="13"/>
  <c r="E122" i="13"/>
  <c r="C163" i="13"/>
  <c r="E171" i="13"/>
  <c r="E176" i="13"/>
  <c r="C181" i="13"/>
  <c r="E189" i="13"/>
  <c r="C191" i="13"/>
  <c r="C202" i="13"/>
  <c r="E221" i="13"/>
  <c r="E234" i="13"/>
  <c r="C240" i="13"/>
  <c r="C259" i="13"/>
  <c r="E264" i="13"/>
  <c r="C229" i="13"/>
  <c r="E240" i="13"/>
  <c r="C256" i="13"/>
  <c r="C145" i="13"/>
  <c r="C150" i="13"/>
  <c r="C156" i="13"/>
  <c r="C160" i="13"/>
  <c r="C166" i="13"/>
  <c r="C168" i="13"/>
  <c r="C174" i="13"/>
  <c r="C176" i="13"/>
  <c r="C182" i="13"/>
  <c r="C188" i="13"/>
  <c r="C190" i="13"/>
  <c r="C197" i="13"/>
  <c r="C205" i="13"/>
  <c r="C208" i="13"/>
  <c r="C212" i="13"/>
  <c r="C227" i="13"/>
  <c r="C237" i="13"/>
  <c r="C244" i="13"/>
  <c r="C247" i="13"/>
  <c r="C251" i="13"/>
  <c r="C254" i="13"/>
  <c r="C264" i="13"/>
  <c r="C127" i="13"/>
  <c r="C129" i="13"/>
  <c r="C133" i="13"/>
  <c r="C135" i="13"/>
  <c r="C147" i="13"/>
  <c r="C162" i="13"/>
  <c r="C164" i="13"/>
  <c r="C172" i="13"/>
  <c r="C199" i="13"/>
  <c r="C201" i="13"/>
  <c r="C206" i="13"/>
  <c r="C216" i="13"/>
  <c r="C231" i="13"/>
  <c r="C241" i="13"/>
  <c r="C261" i="13"/>
  <c r="C144" i="13"/>
  <c r="C157" i="13"/>
  <c r="C178" i="13"/>
  <c r="C180" i="13"/>
  <c r="C193" i="13"/>
  <c r="C195" i="13"/>
  <c r="C209" i="13"/>
  <c r="C217" i="13"/>
  <c r="C220" i="13"/>
  <c r="C228" i="13"/>
  <c r="C238" i="13"/>
  <c r="C242" i="13"/>
  <c r="C257" i="13"/>
  <c r="C265" i="13"/>
  <c r="C149" i="13"/>
  <c r="C153" i="13"/>
  <c r="C155" i="13"/>
  <c r="C165" i="13"/>
  <c r="C171" i="13"/>
  <c r="C185" i="13"/>
  <c r="C187" i="13"/>
  <c r="C189" i="13"/>
  <c r="C204" i="13"/>
  <c r="C210" i="13"/>
  <c r="C213" i="13"/>
  <c r="C225" i="13"/>
  <c r="C232" i="13"/>
  <c r="C235" i="13"/>
  <c r="C239" i="13"/>
  <c r="C245" i="13"/>
  <c r="C248" i="13"/>
  <c r="C252" i="13"/>
  <c r="C258" i="13"/>
  <c r="C123" i="13"/>
  <c r="C126" i="13"/>
  <c r="C134" i="13"/>
  <c r="C136" i="13"/>
  <c r="C141" i="13"/>
  <c r="C151" i="13"/>
  <c r="C159" i="13"/>
  <c r="C167" i="13"/>
  <c r="C173" i="13"/>
  <c r="C175" i="13"/>
  <c r="C211" i="13"/>
  <c r="C214" i="13"/>
  <c r="C249" i="13"/>
  <c r="C255" i="13"/>
  <c r="C138" i="13"/>
  <c r="C143" i="13"/>
  <c r="C148" i="13"/>
  <c r="C152" i="13"/>
  <c r="C154" i="13"/>
  <c r="C158" i="13"/>
  <c r="C177" i="13"/>
  <c r="C179" i="13"/>
  <c r="C186" i="13"/>
  <c r="C198" i="13"/>
  <c r="C207" i="13"/>
  <c r="C218" i="13"/>
  <c r="C223" i="13"/>
  <c r="C233" i="13"/>
  <c r="C243" i="13"/>
  <c r="C263" i="13"/>
  <c r="C122" i="13"/>
  <c r="C140" i="13"/>
  <c r="C170" i="13"/>
  <c r="C184" i="13"/>
  <c r="C192" i="13"/>
  <c r="C194" i="13"/>
  <c r="C203" i="13"/>
  <c r="C219" i="13"/>
  <c r="C224" i="13"/>
  <c r="C230" i="13"/>
  <c r="C234" i="13"/>
  <c r="C246" i="13"/>
  <c r="C250" i="13"/>
  <c r="C260" i="13"/>
  <c r="E117" i="13"/>
  <c r="E151" i="13"/>
  <c r="E155" i="13"/>
  <c r="E157" i="13"/>
  <c r="E182" i="13"/>
  <c r="E186" i="13"/>
  <c r="E228" i="13"/>
  <c r="E247" i="13"/>
  <c r="E258" i="13"/>
  <c r="E114" i="13"/>
  <c r="E127" i="13"/>
  <c r="E131" i="13"/>
  <c r="E143" i="13"/>
  <c r="E168" i="13"/>
  <c r="E170" i="13"/>
  <c r="E175" i="13"/>
  <c r="E191" i="13"/>
  <c r="E209" i="13"/>
  <c r="E218" i="13"/>
  <c r="E250" i="13"/>
  <c r="E253" i="13"/>
  <c r="E265" i="13"/>
  <c r="E116" i="13"/>
  <c r="E133" i="13"/>
  <c r="E165" i="13"/>
  <c r="E190" i="13"/>
  <c r="E216" i="13"/>
  <c r="E219" i="13"/>
  <c r="E223" i="13"/>
  <c r="E251" i="13"/>
  <c r="E161" i="13"/>
  <c r="E172" i="13"/>
  <c r="E174" i="13"/>
  <c r="E179" i="13"/>
  <c r="E181" i="13"/>
  <c r="E185" i="13"/>
  <c r="E203" i="13"/>
  <c r="E207" i="13"/>
  <c r="E211" i="13"/>
  <c r="E213" i="13"/>
  <c r="E236" i="13"/>
  <c r="E248" i="13"/>
  <c r="E263" i="13"/>
  <c r="E145" i="13"/>
  <c r="E152" i="13"/>
  <c r="E162" i="13"/>
  <c r="E183" i="13"/>
  <c r="E192" i="13"/>
  <c r="E196" i="13"/>
  <c r="E206" i="13"/>
  <c r="E226" i="13"/>
  <c r="E232" i="13"/>
  <c r="E244" i="13"/>
  <c r="E246" i="13"/>
  <c r="E249" i="13"/>
  <c r="E254" i="13"/>
  <c r="E262" i="13"/>
  <c r="E154" i="13"/>
  <c r="E164" i="13"/>
  <c r="E178" i="13"/>
  <c r="E187" i="13"/>
  <c r="E194" i="13"/>
  <c r="E200" i="13"/>
  <c r="E204" i="13"/>
  <c r="E208" i="13"/>
  <c r="E214" i="13"/>
  <c r="E224" i="13"/>
  <c r="E238" i="13"/>
  <c r="E260" i="13"/>
  <c r="G6" i="6"/>
  <c r="G11" i="6"/>
  <c r="G8" i="6"/>
  <c r="G7" i="6"/>
  <c r="G10" i="6"/>
  <c r="G9" i="6"/>
  <c r="E25" i="29"/>
  <c r="E32" i="29"/>
  <c r="E23" i="29"/>
  <c r="E31" i="29"/>
  <c r="E30" i="29"/>
  <c r="H12" i="27"/>
  <c r="C263" i="14"/>
  <c r="C261" i="14"/>
  <c r="C256" i="14"/>
  <c r="C248" i="14"/>
  <c r="C240" i="14"/>
  <c r="C236" i="14"/>
  <c r="C229" i="14"/>
  <c r="C222" i="14"/>
  <c r="C217" i="14"/>
  <c r="C209" i="14"/>
  <c r="C201" i="14"/>
  <c r="C193" i="14"/>
  <c r="C185" i="14"/>
  <c r="C180" i="14"/>
  <c r="C172" i="14"/>
  <c r="C164" i="14"/>
  <c r="C156" i="14"/>
  <c r="C148" i="14"/>
  <c r="C140" i="14"/>
  <c r="C132" i="14"/>
  <c r="C124" i="14"/>
  <c r="C116" i="14"/>
  <c r="C108" i="14"/>
  <c r="C100" i="14"/>
  <c r="C92" i="14"/>
  <c r="C84" i="14"/>
  <c r="C76" i="14"/>
  <c r="C68" i="14"/>
  <c r="C60" i="14"/>
  <c r="C52" i="14"/>
  <c r="C44" i="14"/>
  <c r="C36" i="14"/>
  <c r="C28" i="14"/>
  <c r="C260" i="14"/>
  <c r="C255" i="14"/>
  <c r="C241" i="14"/>
  <c r="C237" i="14"/>
  <c r="C230" i="14"/>
  <c r="C218" i="14"/>
  <c r="C210" i="14"/>
  <c r="C243" i="14"/>
  <c r="C220" i="14"/>
  <c r="C211" i="14"/>
  <c r="C197" i="14"/>
  <c r="C190" i="14"/>
  <c r="C176" i="14"/>
  <c r="C169" i="14"/>
  <c r="C162" i="14"/>
  <c r="C157" i="14"/>
  <c r="C150" i="14"/>
  <c r="C143" i="14"/>
  <c r="C131" i="14"/>
  <c r="C112" i="14"/>
  <c r="C105" i="14"/>
  <c r="C98" i="14"/>
  <c r="C93" i="14"/>
  <c r="C86" i="14"/>
  <c r="C81" i="14"/>
  <c r="C59" i="14"/>
  <c r="C54" i="14"/>
  <c r="C49" i="14"/>
  <c r="C27" i="14"/>
  <c r="C19" i="14"/>
  <c r="C11" i="14"/>
  <c r="C228" i="14"/>
  <c r="C200" i="14"/>
  <c r="C179" i="14"/>
  <c r="C160" i="14"/>
  <c r="C153" i="14"/>
  <c r="C141" i="14"/>
  <c r="C127" i="14"/>
  <c r="C67" i="14"/>
  <c r="C264" i="14"/>
  <c r="C258" i="14"/>
  <c r="C245" i="14"/>
  <c r="C234" i="14"/>
  <c r="C232" i="14"/>
  <c r="C207" i="14"/>
  <c r="C202" i="14"/>
  <c r="C195" i="14"/>
  <c r="C188" i="14"/>
  <c r="C181" i="14"/>
  <c r="C174" i="14"/>
  <c r="C167" i="14"/>
  <c r="C155" i="14"/>
  <c r="C136" i="14"/>
  <c r="C129" i="14"/>
  <c r="C122" i="14"/>
  <c r="C117" i="14"/>
  <c r="C110" i="14"/>
  <c r="C103" i="14"/>
  <c r="C91" i="14"/>
  <c r="C79" i="14"/>
  <c r="C74" i="14"/>
  <c r="C69" i="14"/>
  <c r="C64" i="14"/>
  <c r="C47" i="14"/>
  <c r="C42" i="14"/>
  <c r="C37" i="14"/>
  <c r="C32" i="14"/>
  <c r="C22" i="14"/>
  <c r="C14" i="14"/>
  <c r="C6" i="14"/>
  <c r="C251" i="14"/>
  <c r="C238" i="14"/>
  <c r="C216" i="14"/>
  <c r="C146" i="14"/>
  <c r="C134" i="14"/>
  <c r="C115" i="14"/>
  <c r="C96" i="14"/>
  <c r="C89" i="14"/>
  <c r="C62" i="14"/>
  <c r="C7" i="14"/>
  <c r="C21" i="14"/>
  <c r="C58" i="14"/>
  <c r="C70" i="14"/>
  <c r="C87" i="14"/>
  <c r="C192" i="14"/>
  <c r="C196" i="14"/>
  <c r="C219" i="14"/>
  <c r="C221" i="14"/>
  <c r="C224" i="14"/>
  <c r="C226" i="14"/>
  <c r="C233" i="14"/>
  <c r="C250" i="14"/>
  <c r="C259" i="14"/>
  <c r="C268" i="14"/>
  <c r="C72" i="14"/>
  <c r="C158" i="14"/>
  <c r="C166" i="14"/>
  <c r="C247" i="14"/>
  <c r="E253" i="14"/>
  <c r="E234" i="14"/>
  <c r="E224" i="14"/>
  <c r="E220" i="14"/>
  <c r="E212" i="14"/>
  <c r="E204" i="14"/>
  <c r="E196" i="14"/>
  <c r="E188" i="14"/>
  <c r="E183" i="14"/>
  <c r="E175" i="14"/>
  <c r="E167" i="14"/>
  <c r="E159" i="14"/>
  <c r="E151" i="14"/>
  <c r="E143" i="14"/>
  <c r="E135" i="14"/>
  <c r="E127" i="14"/>
  <c r="E119" i="14"/>
  <c r="E111" i="14"/>
  <c r="E103" i="14"/>
  <c r="E95" i="14"/>
  <c r="E87" i="14"/>
  <c r="E79" i="14"/>
  <c r="E71" i="14"/>
  <c r="E63" i="14"/>
  <c r="E55" i="14"/>
  <c r="E47" i="14"/>
  <c r="E39" i="14"/>
  <c r="E31" i="14"/>
  <c r="E252" i="14"/>
  <c r="E247" i="14"/>
  <c r="E239" i="14"/>
  <c r="E225" i="14"/>
  <c r="E221" i="14"/>
  <c r="E213" i="14"/>
  <c r="E268" i="14"/>
  <c r="E264" i="14"/>
  <c r="E262" i="14"/>
  <c r="H268" i="14"/>
  <c r="E258" i="14"/>
  <c r="E255" i="14"/>
  <c r="E245" i="14"/>
  <c r="E241" i="14"/>
  <c r="E232" i="14"/>
  <c r="E209" i="14"/>
  <c r="E207" i="14"/>
  <c r="E202" i="14"/>
  <c r="E195" i="14"/>
  <c r="E181" i="14"/>
  <c r="E174" i="14"/>
  <c r="E155" i="14"/>
  <c r="E136" i="14"/>
  <c r="E129" i="14"/>
  <c r="E124" i="14"/>
  <c r="E122" i="14"/>
  <c r="E117" i="14"/>
  <c r="E110" i="14"/>
  <c r="E91" i="14"/>
  <c r="E74" i="14"/>
  <c r="E69" i="14"/>
  <c r="E64" i="14"/>
  <c r="E42" i="14"/>
  <c r="E37" i="14"/>
  <c r="E32" i="14"/>
  <c r="E22" i="14"/>
  <c r="E14" i="14"/>
  <c r="E6" i="14"/>
  <c r="E193" i="14"/>
  <c r="E186" i="14"/>
  <c r="E177" i="14"/>
  <c r="E170" i="14"/>
  <c r="E139" i="14"/>
  <c r="E108" i="14"/>
  <c r="E101" i="14"/>
  <c r="E94" i="14"/>
  <c r="E82" i="14"/>
  <c r="E72" i="14"/>
  <c r="E261" i="14"/>
  <c r="E251" i="14"/>
  <c r="E248" i="14"/>
  <c r="E238" i="14"/>
  <c r="E236" i="14"/>
  <c r="E230" i="14"/>
  <c r="E228" i="14"/>
  <c r="E222" i="14"/>
  <c r="E218" i="14"/>
  <c r="E216" i="14"/>
  <c r="E200" i="14"/>
  <c r="E179" i="14"/>
  <c r="E160" i="14"/>
  <c r="E153" i="14"/>
  <c r="E148" i="14"/>
  <c r="E146" i="14"/>
  <c r="E141" i="14"/>
  <c r="E134" i="14"/>
  <c r="E115" i="14"/>
  <c r="E96" i="14"/>
  <c r="E89" i="14"/>
  <c r="E84" i="14"/>
  <c r="E67" i="14"/>
  <c r="E62" i="14"/>
  <c r="E57" i="14"/>
  <c r="E52" i="14"/>
  <c r="E35" i="14"/>
  <c r="E30" i="14"/>
  <c r="E25" i="14"/>
  <c r="E17" i="14"/>
  <c r="E9" i="14"/>
  <c r="E254" i="14"/>
  <c r="E226" i="14"/>
  <c r="E214" i="14"/>
  <c r="E205" i="14"/>
  <c r="E198" i="14"/>
  <c r="E191" i="14"/>
  <c r="E172" i="14"/>
  <c r="E165" i="14"/>
  <c r="E158" i="14"/>
  <c r="E120" i="14"/>
  <c r="E113" i="14"/>
  <c r="E106" i="14"/>
  <c r="E77" i="14"/>
  <c r="C9" i="14"/>
  <c r="E16" i="14"/>
  <c r="C18" i="14"/>
  <c r="C25" i="14"/>
  <c r="E40" i="14"/>
  <c r="C51" i="14"/>
  <c r="C53" i="14"/>
  <c r="E66" i="14"/>
  <c r="E76" i="14"/>
  <c r="C78" i="14"/>
  <c r="C80" i="14"/>
  <c r="E116" i="14"/>
  <c r="E118" i="14"/>
  <c r="C120" i="14"/>
  <c r="C126" i="14"/>
  <c r="C128" i="14"/>
  <c r="C130" i="14"/>
  <c r="E132" i="14"/>
  <c r="C138" i="14"/>
  <c r="E140" i="14"/>
  <c r="E142" i="14"/>
  <c r="E144" i="14"/>
  <c r="E150" i="14"/>
  <c r="C152" i="14"/>
  <c r="C154" i="14"/>
  <c r="E166" i="14"/>
  <c r="E168" i="14"/>
  <c r="C170" i="14"/>
  <c r="E178" i="14"/>
  <c r="C203" i="14"/>
  <c r="E211" i="14"/>
  <c r="C213" i="14"/>
  <c r="C215" i="14"/>
  <c r="C231" i="14"/>
  <c r="C239" i="14"/>
  <c r="C244" i="14"/>
  <c r="E256" i="14"/>
  <c r="E263" i="14"/>
  <c r="C254" i="14"/>
  <c r="C5" i="14"/>
  <c r="C23" i="14"/>
  <c r="C30" i="14"/>
  <c r="C34" i="14"/>
  <c r="C38" i="14"/>
  <c r="C186" i="14"/>
  <c r="C194" i="14"/>
  <c r="C198" i="14"/>
  <c r="C16" i="14"/>
  <c r="C40" i="14"/>
  <c r="C66" i="14"/>
  <c r="C118" i="14"/>
  <c r="C142" i="14"/>
  <c r="C144" i="14"/>
  <c r="C168" i="14"/>
  <c r="C178" i="14"/>
  <c r="C4" i="14"/>
  <c r="E11" i="14"/>
  <c r="E18" i="14"/>
  <c r="C20" i="14"/>
  <c r="E27" i="14"/>
  <c r="C29" i="14"/>
  <c r="C33" i="14"/>
  <c r="E44" i="14"/>
  <c r="E51" i="14"/>
  <c r="E53" i="14"/>
  <c r="C55" i="14"/>
  <c r="E78" i="14"/>
  <c r="E80" i="14"/>
  <c r="C82" i="14"/>
  <c r="E92" i="14"/>
  <c r="C94" i="14"/>
  <c r="E98" i="14"/>
  <c r="E100" i="14"/>
  <c r="C102" i="14"/>
  <c r="C104" i="14"/>
  <c r="E112" i="14"/>
  <c r="C114" i="14"/>
  <c r="E126" i="14"/>
  <c r="E128" i="14"/>
  <c r="E130" i="14"/>
  <c r="E138" i="14"/>
  <c r="E152" i="14"/>
  <c r="E154" i="14"/>
  <c r="E201" i="14"/>
  <c r="E203" i="14"/>
  <c r="C205" i="14"/>
  <c r="E215" i="14"/>
  <c r="E229" i="14"/>
  <c r="E231" i="14"/>
  <c r="E244" i="14"/>
  <c r="C252" i="14"/>
  <c r="E260" i="14"/>
  <c r="I268" i="14"/>
  <c r="G90" i="14"/>
  <c r="G98" i="14"/>
  <c r="G106" i="14"/>
  <c r="G114" i="14"/>
  <c r="G122" i="14"/>
  <c r="G130" i="14"/>
  <c r="G138" i="14"/>
  <c r="G146" i="14"/>
  <c r="G154" i="14"/>
  <c r="G162" i="14"/>
  <c r="G170" i="14"/>
  <c r="G178" i="14"/>
  <c r="G191" i="14"/>
  <c r="G199" i="14"/>
  <c r="G207" i="14"/>
  <c r="G215" i="14"/>
  <c r="G227" i="14"/>
  <c r="G232" i="14"/>
  <c r="G243" i="14"/>
  <c r="G250" i="14"/>
  <c r="G258" i="14"/>
  <c r="G265" i="14"/>
  <c r="E30" i="15"/>
  <c r="E34" i="15"/>
  <c r="E38" i="15"/>
  <c r="E50" i="15"/>
  <c r="C191" i="15"/>
  <c r="C165" i="15"/>
  <c r="C149" i="15"/>
  <c r="C136" i="15"/>
  <c r="C132" i="15"/>
  <c r="C80" i="15"/>
  <c r="C71" i="15"/>
  <c r="C60" i="15"/>
  <c r="C45" i="15"/>
  <c r="C27" i="15"/>
  <c r="C15" i="15"/>
  <c r="C180" i="15"/>
  <c r="C161" i="15"/>
  <c r="C145" i="15"/>
  <c r="C138" i="15"/>
  <c r="C120" i="15"/>
  <c r="C99" i="15"/>
  <c r="C32" i="15"/>
  <c r="C221" i="15"/>
  <c r="C212" i="15"/>
  <c r="C195" i="15"/>
  <c r="C171" i="15"/>
  <c r="C128" i="15"/>
  <c r="C94" i="15"/>
  <c r="C77" i="15"/>
  <c r="C65" i="15"/>
  <c r="C62" i="15"/>
  <c r="C105" i="15"/>
  <c r="E205" i="15"/>
  <c r="E212" i="15"/>
  <c r="E207" i="15"/>
  <c r="E195" i="15"/>
  <c r="E176" i="15"/>
  <c r="E159" i="15"/>
  <c r="E152" i="15"/>
  <c r="E128" i="15"/>
  <c r="E94" i="15"/>
  <c r="E91" i="15"/>
  <c r="E77" i="15"/>
  <c r="E68" i="15"/>
  <c r="E62" i="15"/>
  <c r="E51" i="15"/>
  <c r="E39" i="15"/>
  <c r="E24" i="15"/>
  <c r="E6" i="15"/>
  <c r="E184" i="15"/>
  <c r="E175" i="15"/>
  <c r="E155" i="15"/>
  <c r="E111" i="15"/>
  <c r="E108" i="15"/>
  <c r="E96" i="15"/>
  <c r="E87" i="15"/>
  <c r="E73" i="15"/>
  <c r="E56" i="15"/>
  <c r="E47" i="15"/>
  <c r="E168" i="15"/>
  <c r="E161" i="15"/>
  <c r="E145" i="15"/>
  <c r="E142" i="15"/>
  <c r="E120" i="15"/>
  <c r="E102" i="15"/>
  <c r="E32" i="15"/>
  <c r="E20" i="15"/>
  <c r="C13" i="15"/>
  <c r="E43" i="15"/>
  <c r="E66" i="15"/>
  <c r="E70" i="15"/>
  <c r="E104" i="15"/>
  <c r="E121" i="15"/>
  <c r="C146" i="15"/>
  <c r="E164" i="15"/>
  <c r="C173" i="15"/>
  <c r="C193" i="15"/>
  <c r="E202" i="15"/>
  <c r="C217" i="15"/>
  <c r="G221" i="15"/>
  <c r="G216" i="15"/>
  <c r="G200" i="15"/>
  <c r="G171" i="15"/>
  <c r="G168" i="15"/>
  <c r="G161" i="15"/>
  <c r="G145" i="15"/>
  <c r="G142" i="15"/>
  <c r="G139" i="15"/>
  <c r="G124" i="15"/>
  <c r="G120" i="15"/>
  <c r="G117" i="15"/>
  <c r="G114" i="15"/>
  <c r="G102" i="15"/>
  <c r="G74" i="15"/>
  <c r="G65" i="15"/>
  <c r="G42" i="15"/>
  <c r="G32" i="15"/>
  <c r="G20" i="15"/>
  <c r="G219" i="15"/>
  <c r="G215" i="15"/>
  <c r="G210" i="15"/>
  <c r="G205" i="15"/>
  <c r="G198" i="15"/>
  <c r="G189" i="15"/>
  <c r="G158" i="15"/>
  <c r="G151" i="15"/>
  <c r="G135" i="15"/>
  <c r="G131" i="15"/>
  <c r="G122" i="15"/>
  <c r="G116" i="15"/>
  <c r="G113" i="15"/>
  <c r="G83" i="15"/>
  <c r="G79" i="15"/>
  <c r="G70" i="15"/>
  <c r="G67" i="15"/>
  <c r="G59" i="15"/>
  <c r="G50" i="15"/>
  <c r="G44" i="15"/>
  <c r="G41" i="15"/>
  <c r="G206" i="15"/>
  <c r="G199" i="15"/>
  <c r="G184" i="15"/>
  <c r="G180" i="15"/>
  <c r="G175" i="15"/>
  <c r="G155" i="15"/>
  <c r="G148" i="15"/>
  <c r="G138" i="15"/>
  <c r="G123" i="15"/>
  <c r="G111" i="15"/>
  <c r="G108" i="15"/>
  <c r="G105" i="15"/>
  <c r="G99" i="15"/>
  <c r="G96" i="15"/>
  <c r="G87" i="15"/>
  <c r="G84" i="15"/>
  <c r="G73" i="15"/>
  <c r="G56" i="15"/>
  <c r="G53" i="15"/>
  <c r="G47" i="15"/>
  <c r="G35" i="15"/>
  <c r="G29" i="15"/>
  <c r="G17" i="15"/>
  <c r="G14" i="15"/>
  <c r="G11" i="15"/>
  <c r="G8" i="15"/>
  <c r="G164" i="15"/>
  <c r="G90" i="15"/>
  <c r="G64" i="15"/>
  <c r="G38" i="15"/>
  <c r="G10" i="15"/>
  <c r="E13" i="15"/>
  <c r="C17" i="15"/>
  <c r="G21" i="15"/>
  <c r="C28" i="15"/>
  <c r="G31" i="15"/>
  <c r="E40" i="15"/>
  <c r="G43" i="15"/>
  <c r="G62" i="15"/>
  <c r="G66" i="15"/>
  <c r="C79" i="15"/>
  <c r="C85" i="15"/>
  <c r="G93" i="15"/>
  <c r="C97" i="15"/>
  <c r="G104" i="15"/>
  <c r="G109" i="15"/>
  <c r="E116" i="15"/>
  <c r="G121" i="15"/>
  <c r="G127" i="15"/>
  <c r="G132" i="15"/>
  <c r="C147" i="15"/>
  <c r="E156" i="15"/>
  <c r="E160" i="15"/>
  <c r="C169" i="15"/>
  <c r="G173" i="15"/>
  <c r="C182" i="15"/>
  <c r="G187" i="15"/>
  <c r="G193" i="15"/>
  <c r="G202" i="15"/>
  <c r="G209" i="15"/>
  <c r="G217" i="15"/>
  <c r="G223" i="15"/>
  <c r="G4" i="15"/>
  <c r="C7" i="15"/>
  <c r="G13" i="15"/>
  <c r="E25" i="15"/>
  <c r="G28" i="15"/>
  <c r="C36" i="15"/>
  <c r="G40" i="15"/>
  <c r="E48" i="15"/>
  <c r="C52" i="15"/>
  <c r="G55" i="15"/>
  <c r="G63" i="15"/>
  <c r="G71" i="15"/>
  <c r="E76" i="15"/>
  <c r="G85" i="15"/>
  <c r="G89" i="15"/>
  <c r="G97" i="15"/>
  <c r="E101" i="15"/>
  <c r="C113" i="15"/>
  <c r="E133" i="15"/>
  <c r="G137" i="15"/>
  <c r="E147" i="15"/>
  <c r="G156" i="15"/>
  <c r="G160" i="15"/>
  <c r="G165" i="15"/>
  <c r="G169" i="15"/>
  <c r="G174" i="15"/>
  <c r="E182" i="15"/>
  <c r="C189" i="15"/>
  <c r="G203" i="15"/>
  <c r="G212" i="15"/>
  <c r="G218" i="15"/>
  <c r="G7" i="15"/>
  <c r="C11" i="15"/>
  <c r="C18" i="15"/>
  <c r="C22" i="15"/>
  <c r="G25" i="15"/>
  <c r="G36" i="15"/>
  <c r="G48" i="15"/>
  <c r="E52" i="15"/>
  <c r="E60" i="15"/>
  <c r="G76" i="15"/>
  <c r="G80" i="15"/>
  <c r="G94" i="15"/>
  <c r="G101" i="15"/>
  <c r="G106" i="15"/>
  <c r="G110" i="15"/>
  <c r="E113" i="15"/>
  <c r="C122" i="15"/>
  <c r="G128" i="15"/>
  <c r="G133" i="15"/>
  <c r="E143" i="15"/>
  <c r="G147" i="15"/>
  <c r="G152" i="15"/>
  <c r="E166" i="15"/>
  <c r="G176" i="15"/>
  <c r="G182" i="15"/>
  <c r="E189" i="15"/>
  <c r="G195" i="15"/>
  <c r="G204" i="15"/>
  <c r="G213" i="15"/>
  <c r="C219" i="15"/>
  <c r="E216" i="15"/>
  <c r="C216" i="15"/>
  <c r="C214" i="15"/>
  <c r="C207" i="15"/>
  <c r="C197" i="15"/>
  <c r="C186" i="15"/>
  <c r="C184" i="15"/>
  <c r="C177" i="15"/>
  <c r="C172" i="15"/>
  <c r="C167" i="15"/>
  <c r="C159" i="15"/>
  <c r="C154" i="15"/>
  <c r="C152" i="15"/>
  <c r="C141" i="15"/>
  <c r="C134" i="15"/>
  <c r="C130" i="15"/>
  <c r="C124" i="15"/>
  <c r="C116" i="15"/>
  <c r="C106" i="15"/>
  <c r="C102" i="15"/>
  <c r="C95" i="15"/>
  <c r="C91" i="15"/>
  <c r="C86" i="15"/>
  <c r="C82" i="15"/>
  <c r="C75" i="15"/>
  <c r="C67" i="15"/>
  <c r="C55" i="15"/>
  <c r="C50" i="15"/>
  <c r="C48" i="15"/>
  <c r="C37" i="15"/>
  <c r="C30" i="15"/>
  <c r="C23" i="15"/>
  <c r="C218" i="15"/>
  <c r="C209" i="15"/>
  <c r="C204" i="15"/>
  <c r="C199" i="15"/>
  <c r="C174" i="15"/>
  <c r="C170" i="15"/>
  <c r="C157" i="15"/>
  <c r="C150" i="15"/>
  <c r="C148" i="15"/>
  <c r="C126" i="15"/>
  <c r="C114" i="15"/>
  <c r="C109" i="15"/>
  <c r="C89" i="15"/>
  <c r="C84" i="15"/>
  <c r="C78" i="15"/>
  <c r="C58" i="15"/>
  <c r="C53" i="15"/>
  <c r="C46" i="15"/>
  <c r="C44" i="15"/>
  <c r="C42" i="15"/>
  <c r="C35" i="15"/>
  <c r="C21" i="15"/>
  <c r="C16" i="15"/>
  <c r="C9" i="15"/>
  <c r="C4" i="15"/>
  <c r="C220" i="15"/>
  <c r="C211" i="15"/>
  <c r="C201" i="15"/>
  <c r="C194" i="15"/>
  <c r="C190" i="15"/>
  <c r="C188" i="15"/>
  <c r="C181" i="15"/>
  <c r="C179" i="15"/>
  <c r="C222" i="15"/>
  <c r="C213" i="15"/>
  <c r="C206" i="15"/>
  <c r="C185" i="15"/>
  <c r="C183" i="15"/>
  <c r="C176" i="15"/>
  <c r="C168" i="15"/>
  <c r="C166" i="15"/>
  <c r="C164" i="15"/>
  <c r="C160" i="15"/>
  <c r="C155" i="15"/>
  <c r="C144" i="15"/>
  <c r="C142" i="15"/>
  <c r="C133" i="15"/>
  <c r="C131" i="15"/>
  <c r="C123" i="15"/>
  <c r="C121" i="15"/>
  <c r="C107" i="15"/>
  <c r="C96" i="15"/>
  <c r="C87" i="15"/>
  <c r="C76" i="15"/>
  <c r="C70" i="15"/>
  <c r="C68" i="15"/>
  <c r="C56" i="15"/>
  <c r="C51" i="15"/>
  <c r="C40" i="15"/>
  <c r="C38" i="15"/>
  <c r="C31" i="15"/>
  <c r="C26" i="15"/>
  <c r="C24" i="15"/>
  <c r="C12" i="15"/>
  <c r="C203" i="15"/>
  <c r="C196" i="15"/>
  <c r="C192" i="15"/>
  <c r="C153" i="15"/>
  <c r="C151" i="15"/>
  <c r="C135" i="15"/>
  <c r="C129" i="15"/>
  <c r="C127" i="15"/>
  <c r="C119" i="15"/>
  <c r="C117" i="15"/>
  <c r="C6" i="15"/>
  <c r="C8" i="15"/>
  <c r="C10" i="15"/>
  <c r="E12" i="15"/>
  <c r="C14" i="15"/>
  <c r="E18" i="15"/>
  <c r="C20" i="15"/>
  <c r="E37" i="15"/>
  <c r="C39" i="15"/>
  <c r="E41" i="15"/>
  <c r="E55" i="15"/>
  <c r="C57" i="15"/>
  <c r="C59" i="15"/>
  <c r="C63" i="15"/>
  <c r="E67" i="15"/>
  <c r="E69" i="15"/>
  <c r="E71" i="15"/>
  <c r="C74" i="15"/>
  <c r="E80" i="15"/>
  <c r="C83" i="15"/>
  <c r="E86" i="15"/>
  <c r="C88" i="15"/>
  <c r="C90" i="15"/>
  <c r="C93" i="15"/>
  <c r="E99" i="15"/>
  <c r="C101" i="15"/>
  <c r="C103" i="15"/>
  <c r="E118" i="15"/>
  <c r="E123" i="15"/>
  <c r="C139" i="15"/>
  <c r="E141" i="15"/>
  <c r="C143" i="15"/>
  <c r="E169" i="15"/>
  <c r="C175" i="15"/>
  <c r="E186" i="15"/>
  <c r="E193" i="15"/>
  <c r="C200" i="15"/>
  <c r="C223" i="15"/>
  <c r="E218" i="15"/>
  <c r="E209" i="15"/>
  <c r="E204" i="15"/>
  <c r="E199" i="15"/>
  <c r="E174" i="15"/>
  <c r="E170" i="15"/>
  <c r="E157" i="15"/>
  <c r="E150" i="15"/>
  <c r="E148" i="15"/>
  <c r="E126" i="15"/>
  <c r="E114" i="15"/>
  <c r="E109" i="15"/>
  <c r="E89" i="15"/>
  <c r="E84" i="15"/>
  <c r="E78" i="15"/>
  <c r="E58" i="15"/>
  <c r="E53" i="15"/>
  <c r="E46" i="15"/>
  <c r="E44" i="15"/>
  <c r="E42" i="15"/>
  <c r="E35" i="15"/>
  <c r="E21" i="15"/>
  <c r="E16" i="15"/>
  <c r="E9" i="15"/>
  <c r="E4" i="15"/>
  <c r="E28" i="15"/>
  <c r="E220" i="15"/>
  <c r="E211" i="15"/>
  <c r="E201" i="15"/>
  <c r="E194" i="15"/>
  <c r="E190" i="15"/>
  <c r="E188" i="15"/>
  <c r="E181" i="15"/>
  <c r="E179" i="15"/>
  <c r="E162" i="15"/>
  <c r="E146" i="15"/>
  <c r="E139" i="15"/>
  <c r="E137" i="15"/>
  <c r="E112" i="15"/>
  <c r="E100" i="15"/>
  <c r="E98" i="15"/>
  <c r="E93" i="15"/>
  <c r="E72" i="15"/>
  <c r="E65" i="15"/>
  <c r="E63" i="15"/>
  <c r="E61" i="15"/>
  <c r="E33" i="15"/>
  <c r="E19" i="15"/>
  <c r="E14" i="15"/>
  <c r="E7" i="15"/>
  <c r="E222" i="15"/>
  <c r="E213" i="15"/>
  <c r="E206" i="15"/>
  <c r="E185" i="15"/>
  <c r="E183" i="15"/>
  <c r="E203" i="15"/>
  <c r="E196" i="15"/>
  <c r="E192" i="15"/>
  <c r="E153" i="15"/>
  <c r="E151" i="15"/>
  <c r="E135" i="15"/>
  <c r="E129" i="15"/>
  <c r="E127" i="15"/>
  <c r="E119" i="15"/>
  <c r="E117" i="15"/>
  <c r="E115" i="15"/>
  <c r="E110" i="15"/>
  <c r="E105" i="15"/>
  <c r="E103" i="15"/>
  <c r="E90" i="15"/>
  <c r="E85" i="15"/>
  <c r="E83" i="15"/>
  <c r="E81" i="15"/>
  <c r="E79" i="15"/>
  <c r="E74" i="15"/>
  <c r="E59" i="15"/>
  <c r="E54" i="15"/>
  <c r="E49" i="15"/>
  <c r="E36" i="15"/>
  <c r="E22" i="15"/>
  <c r="E17" i="15"/>
  <c r="E10" i="15"/>
  <c r="E5" i="15"/>
  <c r="E223" i="15"/>
  <c r="E217" i="15"/>
  <c r="E215" i="15"/>
  <c r="E210" i="15"/>
  <c r="E208" i="15"/>
  <c r="E200" i="15"/>
  <c r="E198" i="15"/>
  <c r="E187" i="15"/>
  <c r="E178" i="15"/>
  <c r="E173" i="15"/>
  <c r="E171" i="15"/>
  <c r="E158" i="15"/>
  <c r="E140" i="15"/>
  <c r="E138" i="15"/>
  <c r="E125" i="15"/>
  <c r="E23" i="15"/>
  <c r="C25" i="15"/>
  <c r="E27" i="15"/>
  <c r="E29" i="15"/>
  <c r="E31" i="15"/>
  <c r="C33" i="15"/>
  <c r="C47" i="15"/>
  <c r="C49" i="15"/>
  <c r="C81" i="15"/>
  <c r="E97" i="15"/>
  <c r="E106" i="15"/>
  <c r="C108" i="15"/>
  <c r="C110" i="15"/>
  <c r="E124" i="15"/>
  <c r="E130" i="15"/>
  <c r="E132" i="15"/>
  <c r="C137" i="15"/>
  <c r="E154" i="15"/>
  <c r="C156" i="15"/>
  <c r="C163" i="15"/>
  <c r="E165" i="15"/>
  <c r="E172" i="15"/>
  <c r="E180" i="15"/>
  <c r="C187" i="15"/>
  <c r="E191" i="15"/>
  <c r="C202" i="15"/>
  <c r="C210" i="15"/>
  <c r="E221" i="15"/>
  <c r="G146" i="15"/>
  <c r="G162" i="15"/>
  <c r="G179" i="15"/>
  <c r="G181" i="15"/>
  <c r="G188" i="15"/>
  <c r="G190" i="15"/>
  <c r="G194" i="15"/>
  <c r="G201" i="15"/>
  <c r="G211" i="15"/>
  <c r="G220" i="15"/>
  <c r="I104" i="13"/>
  <c r="I107" i="13"/>
  <c r="J117" i="13"/>
  <c r="J128" i="13"/>
  <c r="I130" i="13"/>
  <c r="J140" i="13"/>
  <c r="J149" i="13"/>
  <c r="J162" i="13"/>
  <c r="I169" i="13"/>
  <c r="I172" i="13"/>
  <c r="J175" i="13"/>
  <c r="I180" i="13"/>
  <c r="I183" i="13"/>
  <c r="I191" i="13"/>
  <c r="J194" i="13"/>
  <c r="J198" i="13"/>
  <c r="J201" i="13"/>
  <c r="I207" i="13"/>
  <c r="I209" i="13"/>
  <c r="I214" i="13"/>
  <c r="I216" i="13"/>
  <c r="I230" i="13"/>
  <c r="I238" i="13"/>
  <c r="I251" i="13"/>
  <c r="I253" i="13"/>
  <c r="J257" i="13"/>
  <c r="I113" i="13"/>
  <c r="I116" i="13"/>
  <c r="I127" i="13"/>
  <c r="J130" i="13"/>
  <c r="I137" i="13"/>
  <c r="I148" i="13"/>
  <c r="I151" i="13"/>
  <c r="I156" i="13"/>
  <c r="I161" i="13"/>
  <c r="I164" i="13"/>
  <c r="J169" i="13"/>
  <c r="J172" i="13"/>
  <c r="J180" i="13"/>
  <c r="J183" i="13"/>
  <c r="I185" i="13"/>
  <c r="J191" i="13"/>
  <c r="I193" i="13"/>
  <c r="I200" i="13"/>
  <c r="J207" i="13"/>
  <c r="J209" i="13"/>
  <c r="J212" i="13"/>
  <c r="J214" i="13"/>
  <c r="J216" i="13"/>
  <c r="I221" i="13"/>
  <c r="J230" i="13"/>
  <c r="J233" i="13"/>
  <c r="J238" i="13"/>
  <c r="J241" i="13"/>
  <c r="J251" i="13"/>
  <c r="J253" i="13"/>
  <c r="I260" i="13"/>
  <c r="L268" i="13"/>
  <c r="I261" i="13"/>
  <c r="I259" i="13"/>
  <c r="I257" i="13"/>
  <c r="J255" i="13"/>
  <c r="I252" i="13"/>
  <c r="I245" i="13"/>
  <c r="I243" i="13"/>
  <c r="I241" i="13"/>
  <c r="I239" i="13"/>
  <c r="I237" i="13"/>
  <c r="I235" i="13"/>
  <c r="I233" i="13"/>
  <c r="I231" i="13"/>
  <c r="I229" i="13"/>
  <c r="I227" i="13"/>
  <c r="J225" i="13"/>
  <c r="I217" i="13"/>
  <c r="I212" i="13"/>
  <c r="J210" i="13"/>
  <c r="J205" i="13"/>
  <c r="J202" i="13"/>
  <c r="I198" i="13"/>
  <c r="J195" i="13"/>
  <c r="J188" i="13"/>
  <c r="K268" i="13"/>
  <c r="J264" i="13"/>
  <c r="J262" i="13"/>
  <c r="I255" i="13"/>
  <c r="J250" i="13"/>
  <c r="J248" i="13"/>
  <c r="J246" i="13"/>
  <c r="I225" i="13"/>
  <c r="J223" i="13"/>
  <c r="J220" i="13"/>
  <c r="J218" i="13"/>
  <c r="J215" i="13"/>
  <c r="J213" i="13"/>
  <c r="I210" i="13"/>
  <c r="J208" i="13"/>
  <c r="I205" i="13"/>
  <c r="I202" i="13"/>
  <c r="J199" i="13"/>
  <c r="I195" i="13"/>
  <c r="J192" i="13"/>
  <c r="I188" i="13"/>
  <c r="I184" i="13"/>
  <c r="J181" i="13"/>
  <c r="I177" i="13"/>
  <c r="I173" i="13"/>
  <c r="I163" i="13"/>
  <c r="I159" i="13"/>
  <c r="I150" i="13"/>
  <c r="I146" i="13"/>
  <c r="I142" i="13"/>
  <c r="I138" i="13"/>
  <c r="I135" i="13"/>
  <c r="I132" i="13"/>
  <c r="J129" i="13"/>
  <c r="I125" i="13"/>
  <c r="I121" i="13"/>
  <c r="I118" i="13"/>
  <c r="I114" i="13"/>
  <c r="I110" i="13"/>
  <c r="I106" i="13"/>
  <c r="J103" i="13"/>
  <c r="J99" i="13"/>
  <c r="J95" i="13"/>
  <c r="J91" i="13"/>
  <c r="I87" i="13"/>
  <c r="I83" i="13"/>
  <c r="I79" i="13"/>
  <c r="I75" i="13"/>
  <c r="I71" i="13"/>
  <c r="I67" i="13"/>
  <c r="I63" i="13"/>
  <c r="I60" i="13"/>
  <c r="I56" i="13"/>
  <c r="I52" i="13"/>
  <c r="I48" i="13"/>
  <c r="I44" i="13"/>
  <c r="J41" i="13"/>
  <c r="J37" i="13"/>
  <c r="J33" i="13"/>
  <c r="J29" i="13"/>
  <c r="I264" i="13"/>
  <c r="I262" i="13"/>
  <c r="I250" i="13"/>
  <c r="I248" i="13"/>
  <c r="I246" i="13"/>
  <c r="I223" i="13"/>
  <c r="I220" i="13"/>
  <c r="I218" i="13"/>
  <c r="I215" i="13"/>
  <c r="I213" i="13"/>
  <c r="I208" i="13"/>
  <c r="I199" i="13"/>
  <c r="J196" i="13"/>
  <c r="I192" i="13"/>
  <c r="J189" i="13"/>
  <c r="J185" i="13"/>
  <c r="I181" i="13"/>
  <c r="J178" i="13"/>
  <c r="J174" i="13"/>
  <c r="J170" i="13"/>
  <c r="J167" i="13"/>
  <c r="J164" i="13"/>
  <c r="J160" i="13"/>
  <c r="J151" i="13"/>
  <c r="J147" i="13"/>
  <c r="J143" i="13"/>
  <c r="J139" i="13"/>
  <c r="J133" i="13"/>
  <c r="I129" i="13"/>
  <c r="J126" i="13"/>
  <c r="J122" i="13"/>
  <c r="J119" i="13"/>
  <c r="J115" i="13"/>
  <c r="J111" i="13"/>
  <c r="J107" i="13"/>
  <c r="I103" i="13"/>
  <c r="I99" i="13"/>
  <c r="I95" i="13"/>
  <c r="I91" i="13"/>
  <c r="J88" i="13"/>
  <c r="J84" i="13"/>
  <c r="J80" i="13"/>
  <c r="J76" i="13"/>
  <c r="J72" i="13"/>
  <c r="J68" i="13"/>
  <c r="J64" i="13"/>
  <c r="J61" i="13"/>
  <c r="J57" i="13"/>
  <c r="J53" i="13"/>
  <c r="J49" i="13"/>
  <c r="J45" i="13"/>
  <c r="I41" i="13"/>
  <c r="I258" i="13"/>
  <c r="I263" i="13"/>
  <c r="I266" i="13"/>
  <c r="E121" i="13"/>
  <c r="E125" i="13"/>
  <c r="E132" i="13"/>
  <c r="E135" i="13"/>
  <c r="E138" i="13"/>
  <c r="E142" i="13"/>
  <c r="E146" i="13"/>
  <c r="E150" i="13"/>
  <c r="E159" i="13"/>
  <c r="E163" i="13"/>
  <c r="E173" i="13"/>
  <c r="E177" i="13"/>
  <c r="E184" i="13"/>
  <c r="E188" i="13"/>
  <c r="E195" i="13"/>
  <c r="E202" i="13"/>
  <c r="E205" i="13"/>
  <c r="E210" i="13"/>
  <c r="E225" i="13"/>
  <c r="E255" i="13"/>
  <c r="E102" i="13"/>
  <c r="E153" i="13"/>
  <c r="E156" i="13"/>
  <c r="E166" i="13"/>
  <c r="E169" i="13"/>
  <c r="E180" i="13"/>
  <c r="E198" i="13"/>
  <c r="E212" i="13"/>
  <c r="E217" i="13"/>
  <c r="E227" i="13"/>
  <c r="E229" i="13"/>
  <c r="E231" i="13"/>
  <c r="E233" i="13"/>
  <c r="E235" i="13"/>
  <c r="E237" i="13"/>
  <c r="E239" i="13"/>
  <c r="E241" i="13"/>
  <c r="E243" i="13"/>
  <c r="E245" i="13"/>
  <c r="E252" i="13"/>
  <c r="E257" i="13"/>
  <c r="E259" i="13"/>
  <c r="H145" i="11"/>
  <c r="F17" i="29"/>
  <c r="F16" i="29"/>
  <c r="F15" i="29"/>
  <c r="F14" i="29"/>
  <c r="F13" i="29"/>
  <c r="F11" i="29"/>
  <c r="F10" i="29"/>
  <c r="F9" i="29"/>
  <c r="F8" i="29"/>
  <c r="F7" i="29"/>
  <c r="D6" i="2" l="1"/>
  <c r="C268" i="13"/>
  <c r="C12" i="6"/>
  <c r="E12" i="6"/>
  <c r="J268" i="13"/>
  <c r="E268" i="13"/>
  <c r="I268" i="13"/>
  <c r="G12" i="6"/>
  <c r="D18" i="29"/>
  <c r="E5" i="2" l="1"/>
  <c r="D5" i="2"/>
  <c r="E4" i="2" l="1"/>
  <c r="H11" i="26" l="1"/>
  <c r="I11" i="26"/>
</calcChain>
</file>

<file path=xl/sharedStrings.xml><?xml version="1.0" encoding="utf-8"?>
<sst xmlns="http://schemas.openxmlformats.org/spreadsheetml/2006/main" count="4831" uniqueCount="828">
  <si>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</si>
  <si>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</si>
  <si>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</si>
  <si>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</si>
  <si>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</si>
  <si>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</si>
  <si>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</si>
  <si>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</si>
  <si>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</si>
  <si>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</si>
  <si>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</si>
  <si>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</si>
  <si>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</si>
  <si>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</si>
  <si>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</si>
  <si>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</si>
  <si>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</si>
  <si>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</si>
  <si>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</si>
  <si>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</si>
  <si>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</si>
  <si>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</si>
  <si>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</si>
  <si>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</si>
  <si>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</si>
  <si>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</si>
  <si>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</si>
  <si>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</si>
  <si>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</si>
  <si>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</si>
  <si>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</si>
  <si>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</si>
  <si>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</si>
  <si>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</si>
  <si>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</si>
  <si>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</si>
  <si>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</si>
  <si>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</si>
  <si>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</si>
  <si>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</si>
  <si>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</si>
  <si>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</si>
  <si>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</si>
  <si>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</si>
  <si>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</si>
  <si>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</si>
  <si>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</si>
  <si>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</si>
  <si>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</si>
  <si>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</si>
  <si>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</si>
  <si>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</si>
  <si>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</si>
  <si>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</si>
  <si>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</si>
  <si>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</si>
  <si>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</si>
  <si>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</si>
  <si>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</si>
  <si>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</si>
  <si>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</si>
  <si>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</si>
  <si>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</si>
  <si>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</si>
  <si>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</si>
  <si>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</si>
  <si>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</si>
  <si>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</si>
  <si>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</si>
  <si>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</si>
  <si>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</si>
  <si>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</si>
  <si>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</si>
  <si>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</si>
  <si>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</si>
  <si>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</si>
  <si>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</si>
  <si>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</si>
  <si>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</si>
  <si>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</si>
  <si>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</si>
  <si>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</si>
  <si>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</si>
  <si>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</si>
  <si>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</si>
  <si>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</si>
  <si>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</si>
  <si>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</si>
  <si>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</si>
  <si>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</si>
  <si>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</si>
  <si>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</si>
  <si>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</si>
  <si>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</si>
  <si>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</si>
  <si>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</si>
  <si>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</si>
  <si>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</si>
  <si>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</si>
  <si>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</si>
  <si>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</si>
  <si>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</si>
  <si>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</si>
  <si>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</si>
  <si>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</si>
  <si>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</si>
  <si>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</si>
  <si>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</si>
  <si>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</si>
  <si>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</si>
  <si>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</si>
  <si>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</si>
  <si>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</si>
  <si>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</si>
  <si>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</si>
  <si>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</si>
  <si>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</si>
  <si>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</si>
  <si>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</si>
  <si>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</si>
  <si>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</si>
  <si>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</si>
  <si>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</si>
  <si>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</si>
  <si>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</si>
  <si>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</si>
  <si>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</si>
  <si>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</si>
  <si>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</si>
  <si>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</si>
  <si>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</si>
  <si>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</si>
  <si>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</si>
  <si>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</si>
  <si>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</si>
  <si>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</si>
  <si>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</si>
  <si>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</si>
  <si>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</si>
  <si>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</si>
  <si>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</si>
  <si>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</si>
  <si>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</si>
  <si>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</si>
  <si>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</si>
  <si>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</si>
  <si>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</si>
  <si>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</si>
  <si>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</si>
  <si>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</si>
  <si>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</si>
  <si>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</si>
  <si>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</si>
  <si>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</si>
  <si>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</si>
  <si>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</si>
  <si>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</si>
  <si>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</si>
  <si>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</si>
  <si>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</si>
  <si>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</si>
  <si>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</si>
  <si>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</si>
  <si>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</si>
  <si>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</si>
  <si>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</si>
  <si>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</si>
  <si>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</si>
  <si>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</si>
  <si>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</si>
  <si>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</si>
  <si>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</si>
  <si>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</si>
  <si>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</si>
  <si>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</si>
  <si>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</si>
  <si>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</si>
  <si>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</si>
  <si>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</si>
  <si>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</si>
  <si>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</si>
  <si>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</si>
  <si>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</si>
  <si>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</si>
  <si>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</si>
  <si>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</si>
  <si>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</si>
  <si>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</si>
  <si>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</si>
  <si>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</si>
  <si>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</si>
  <si>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</si>
  <si>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</si>
  <si>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</si>
  <si>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</si>
  <si>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</si>
  <si>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</si>
  <si>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</si>
  <si>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</si>
  <si>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</si>
  <si>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</si>
  <si>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</si>
  <si>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</si>
  <si>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</si>
  <si>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</si>
  <si>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</si>
  <si>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</si>
  <si>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</si>
  <si>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</si>
  <si>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</si>
  <si>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</si>
  <si>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</si>
  <si>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</si>
  <si>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</si>
  <si>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</si>
  <si>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</si>
  <si>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</si>
  <si>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</si>
  <si>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</si>
  <si>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</si>
  <si>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</si>
  <si>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</si>
  <si>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</si>
  <si>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</si>
  <si>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</si>
  <si>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</si>
  <si>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</si>
  <si>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</si>
  <si>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</si>
  <si>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</si>
  <si>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</si>
  <si>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</si>
  <si>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</si>
  <si>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</si>
  <si>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</si>
  <si>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</si>
  <si>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</si>
  <si>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</si>
  <si>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</si>
  <si>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</si>
  <si>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</si>
  <si>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</si>
  <si>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</si>
  <si>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</si>
  <si>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</si>
  <si>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</si>
  <si>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</si>
  <si>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</si>
  <si>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</si>
  <si>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</si>
  <si>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</si>
  <si>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</si>
  <si>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</si>
  <si>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</si>
  <si>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</si>
  <si>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</si>
  <si>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</si>
  <si>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</si>
  <si>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</si>
  <si>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</si>
  <si>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</si>
  <si>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</si>
  <si>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034:Fish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</si>
  <si>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</si>
  <si>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</si>
  <si>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</si>
  <si>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</si>
  <si>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</si>
  <si>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</si>
  <si>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</si>
  <si>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</si>
  <si>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</si>
  <si>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</si>
  <si>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</si>
  <si>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</si>
  <si>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</si>
  <si>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</si>
  <si>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</si>
  <si>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</si>
  <si>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</si>
  <si>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</si>
  <si>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</si>
  <si>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</si>
  <si>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</si>
  <si>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</si>
  <si>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</si>
  <si>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</si>
  <si>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</si>
  <si>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</si>
  <si>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</si>
  <si>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</si>
  <si>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</si>
  <si>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TOTAL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</si>
  <si>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</si>
  <si>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</si>
  <si>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</si>
  <si>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</si>
  <si>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</si>
  <si>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</si>
  <si>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</si>
  <si>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</si>
  <si>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</si>
  <si>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</si>
  <si>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</si>
  <si>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</si>
  <si>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</si>
  <si>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</si>
  <si>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</si>
  <si>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</si>
  <si>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</si>
  <si>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</si>
  <si>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</si>
  <si>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</si>
  <si>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</si>
  <si>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</si>
  <si>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</si>
  <si>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</si>
  <si>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</si>
  <si>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COMESA</t>
  </si>
  <si>
    <t>EU</t>
  </si>
  <si>
    <t>BRIC</t>
  </si>
  <si>
    <t>OECD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</si>
  <si>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</si>
  <si>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</si>
  <si>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</si>
  <si>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</si>
  <si>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</si>
  <si>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</si>
  <si>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</si>
  <si>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</si>
  <si>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</si>
  <si>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</si>
  <si>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</si>
  <si>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</si>
  <si>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</si>
  <si>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</si>
  <si>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</si>
  <si>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</si>
  <si>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</si>
  <si>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∆m-m</t>
  </si>
  <si>
    <t>Total Exports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</si>
  <si>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</si>
  <si>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</si>
  <si>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</si>
  <si>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</si>
  <si>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</si>
  <si>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</si>
  <si>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</si>
  <si>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</si>
  <si>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</si>
  <si>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</si>
  <si>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</si>
  <si>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</si>
  <si>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</si>
  <si>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</si>
  <si>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</si>
  <si>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</si>
  <si>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</si>
  <si>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</si>
  <si>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</si>
  <si>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</si>
  <si>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</si>
  <si>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</si>
  <si>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</si>
  <si>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</si>
  <si>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</si>
  <si>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</si>
  <si>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</si>
  <si>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</si>
  <si>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</si>
  <si>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</si>
  <si>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</si>
  <si>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</si>
  <si>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</si>
  <si>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</si>
  <si>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</si>
  <si>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</si>
  <si>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</si>
  <si>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</si>
  <si>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</si>
  <si>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</si>
  <si>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</si>
  <si>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</si>
  <si>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</si>
  <si>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</si>
  <si>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</si>
  <si>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</si>
  <si>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</si>
  <si>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</si>
  <si>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</si>
  <si>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</si>
  <si>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</si>
  <si>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</si>
  <si>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</si>
  <si>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</si>
  <si>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</si>
  <si>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</si>
  <si>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</si>
  <si>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</si>
  <si>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</si>
  <si>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</si>
  <si>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</si>
  <si>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</si>
  <si>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</si>
  <si>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</si>
  <si>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</si>
  <si>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</si>
  <si>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</si>
  <si>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</si>
  <si>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</si>
  <si>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</si>
  <si>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</si>
  <si>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</si>
  <si>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</si>
  <si>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</si>
  <si>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</si>
  <si>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</si>
  <si>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</si>
  <si>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</si>
  <si>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</si>
  <si>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</si>
  <si>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</si>
  <si>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</si>
  <si>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</si>
  <si>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</si>
  <si>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</si>
  <si>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</si>
  <si>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</si>
  <si>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</si>
  <si>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</si>
  <si>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</si>
  <si>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</si>
  <si>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</si>
  <si>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</si>
  <si>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</si>
  <si>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</si>
  <si>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</si>
  <si>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</si>
  <si>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</si>
  <si>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</si>
  <si>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</si>
  <si>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</si>
  <si>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</si>
  <si>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</si>
  <si>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</si>
  <si>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</si>
  <si>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</si>
  <si>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</si>
  <si>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</si>
  <si>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</si>
  <si>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</si>
  <si>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</si>
  <si>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</si>
  <si>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</si>
  <si>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</si>
  <si>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</si>
  <si>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</si>
  <si>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</si>
  <si>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</si>
  <si>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</si>
  <si>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</si>
  <si>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</si>
  <si>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</si>
  <si>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</si>
  <si>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</si>
  <si>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</si>
  <si>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</si>
  <si>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</si>
  <si>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</si>
  <si>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</si>
  <si>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</si>
  <si>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</si>
  <si>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971:Non-monetary gold</t>
  </si>
  <si>
    <t>Imports</t>
  </si>
  <si>
    <t>Exports</t>
  </si>
  <si>
    <t>Azerbaijan</t>
  </si>
  <si>
    <t>Eritria</t>
  </si>
  <si>
    <t xml:space="preserve"> </t>
  </si>
  <si>
    <t>Katwitwi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</si>
  <si>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</si>
  <si>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</si>
  <si>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</si>
  <si>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</si>
  <si>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</si>
  <si>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</si>
  <si>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</si>
  <si>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</si>
  <si>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</si>
  <si>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</si>
  <si>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</si>
  <si>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</si>
  <si>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</si>
  <si>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</si>
  <si>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</si>
  <si>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</si>
  <si>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</si>
  <si>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</si>
  <si>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</si>
  <si>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</si>
  <si>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</si>
  <si>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</si>
  <si>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</si>
  <si>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</si>
  <si>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</si>
  <si>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</si>
  <si>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</si>
  <si>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</si>
  <si>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</si>
  <si>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</si>
  <si>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</si>
  <si>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</si>
  <si>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</si>
  <si>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</si>
  <si>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</si>
  <si>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</si>
  <si>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</si>
  <si>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</si>
  <si>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</si>
  <si>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 xml:space="preserve">334:Petroleum oils </t>
  </si>
  <si>
    <r>
      <t>%</t>
    </r>
    <r>
      <rPr>
        <b/>
        <sz val="12"/>
        <color indexed="8"/>
        <rFont val="Calibri Light"/>
        <family val="2"/>
        <scheme val="major"/>
      </rPr>
      <t>∆y/y</t>
    </r>
  </si>
  <si>
    <t>Maldives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</si>
  <si>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</si>
  <si>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</si>
  <si>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</si>
  <si>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</si>
  <si>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</si>
  <si>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</si>
  <si>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</si>
  <si>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</si>
  <si>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</si>
  <si>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Brunei Darassalam</t>
  </si>
  <si>
    <t>Algeria</t>
  </si>
  <si>
    <t>El Salvador</t>
  </si>
  <si>
    <t>Guyana</t>
  </si>
  <si>
    <t xml:space="preserve">286:Uranium </t>
  </si>
  <si>
    <t>667:Precious stones (diamonds)</t>
  </si>
  <si>
    <t xml:space="preserve">782:Motor vehicles for the transport of goods </t>
  </si>
  <si>
    <t>Kazakhstan</t>
  </si>
  <si>
    <t>Belize</t>
  </si>
  <si>
    <t>Table 2: Cumulative Trade Value(N$ m) - 2022</t>
  </si>
  <si>
    <t>Cook Island</t>
  </si>
  <si>
    <t>Burundi</t>
  </si>
  <si>
    <t>Antarctica</t>
  </si>
  <si>
    <t>Christmas Island</t>
  </si>
  <si>
    <t>British Indian Ocean Territory</t>
  </si>
  <si>
    <t>Albania</t>
  </si>
  <si>
    <t>Bhutan</t>
  </si>
  <si>
    <t>Monaco</t>
  </si>
  <si>
    <t>Somalia</t>
  </si>
  <si>
    <t>EXPORTS</t>
  </si>
  <si>
    <t>IMPORTS</t>
  </si>
  <si>
    <t>Imported From Various Countries</t>
  </si>
  <si>
    <t>723:Civil engineering and contractors equipment</t>
  </si>
  <si>
    <t>Guatemala</t>
  </si>
  <si>
    <t>Palau</t>
  </si>
  <si>
    <t>Gambia</t>
  </si>
  <si>
    <t>Nauru</t>
  </si>
  <si>
    <t xml:space="preserve">Partner </t>
  </si>
  <si>
    <t xml:space="preserve">Postal </t>
  </si>
  <si>
    <t>Electricity, gas, steam and air conditioning supply</t>
  </si>
  <si>
    <t>782:Motor vehicles for the transport of goods</t>
  </si>
  <si>
    <t>Benin</t>
  </si>
  <si>
    <t>Sao Tome And Principe</t>
  </si>
  <si>
    <t>Liechtenstein</t>
  </si>
  <si>
    <t>723:Civil engineering and contractors' equipment</t>
  </si>
  <si>
    <t>SITC</t>
  </si>
  <si>
    <r>
      <t>%</t>
    </r>
    <r>
      <rPr>
        <b/>
        <sz val="11"/>
        <color indexed="8"/>
        <rFont val="Calibri Light"/>
        <family val="2"/>
        <scheme val="major"/>
      </rPr>
      <t>∆y/y</t>
    </r>
  </si>
  <si>
    <t>Walvis Bay</t>
  </si>
  <si>
    <t>Ariamsvlei</t>
  </si>
  <si>
    <t>Noordoewer</t>
  </si>
  <si>
    <t>Oranjemund</t>
  </si>
  <si>
    <t>Wenela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</si>
  <si>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</si>
  <si>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</si>
  <si>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</si>
  <si>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</si>
  <si>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</si>
  <si>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</si>
  <si>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</si>
  <si>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Katima Mulilo</t>
  </si>
  <si>
    <t>Other Windhoek Offices</t>
  </si>
  <si>
    <t>Table 2 Cumulative Trade Value - 2022</t>
  </si>
  <si>
    <t>Table 3: Cumulative Trade value - 2023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</si>
  <si>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</si>
  <si>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</si>
  <si>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</si>
  <si>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</si>
  <si>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</si>
  <si>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</si>
  <si>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</si>
  <si>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</si>
  <si>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</si>
  <si>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</si>
  <si>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As reported in May_2023 Bulletin (N$ m)</t>
  </si>
  <si>
    <t>St.Helena</t>
  </si>
  <si>
    <t>Barbados</t>
  </si>
  <si>
    <t>Djibouti</t>
  </si>
  <si>
    <t>Equatorial Guinea</t>
  </si>
  <si>
    <t>Trinadad &amp; Tobago</t>
  </si>
  <si>
    <t>Central African Republic</t>
  </si>
  <si>
    <t>Netherlands Antilles</t>
  </si>
  <si>
    <t>Aruba</t>
  </si>
  <si>
    <t>Bolivia</t>
  </si>
  <si>
    <t>Cape Verde</t>
  </si>
  <si>
    <t xml:space="preserve">781:Motor cars for the transport of persons </t>
  </si>
  <si>
    <t>Sea</t>
  </si>
  <si>
    <t>Rundu</t>
  </si>
  <si>
    <t>Office</t>
  </si>
  <si>
    <t>United States of America</t>
  </si>
  <si>
    <t>Air</t>
  </si>
  <si>
    <t>Multimodal</t>
  </si>
  <si>
    <t>Road</t>
  </si>
  <si>
    <t>Rail</t>
  </si>
  <si>
    <t>Postal</t>
  </si>
  <si>
    <t>Cumulative imports 2022</t>
  </si>
  <si>
    <t>Cumulative exports 2022</t>
  </si>
  <si>
    <t>Cumulative exports 2023</t>
  </si>
  <si>
    <t>Cumulative imports 2023</t>
  </si>
  <si>
    <t>Various Countries</t>
  </si>
  <si>
    <t>Re-exports</t>
  </si>
  <si>
    <t>Re-export % Share</t>
  </si>
  <si>
    <t>Domestic exports %Share</t>
  </si>
  <si>
    <t>Re-exports(N$ m)</t>
  </si>
  <si>
    <t>Total Export(N$ m)</t>
  </si>
  <si>
    <t>Domestic exports(N$ m)</t>
  </si>
  <si>
    <t>% Δ-IM</t>
  </si>
  <si>
    <t>Domestic Exports(N$ m)</t>
  </si>
  <si>
    <t>Exports(N$ m)</t>
  </si>
  <si>
    <t>Exports (N$)</t>
  </si>
  <si>
    <t>Imports(N$)</t>
  </si>
  <si>
    <t xml:space="preserve"> Total </t>
  </si>
  <si>
    <t>682:Copper and articles of copper</t>
  </si>
  <si>
    <t xml:space="preserve">Table 20: Imports by economic regions, Percent  </t>
  </si>
  <si>
    <t>Table 3: Cumulative Trade Value (N$ m) - 2023</t>
  </si>
  <si>
    <t>Table 18: Export by economic regions, Percent</t>
  </si>
  <si>
    <t>Table 30: Commodity of the Month-Rice</t>
  </si>
  <si>
    <t>037:Fish, crustaceans, molluscs and other aquatic invertebrates</t>
  </si>
  <si>
    <t xml:space="preserve">748:Transmission shafts </t>
  </si>
  <si>
    <t>sul:</t>
  </si>
  <si>
    <t>713:Internal combustion piston engines and parts thereof</t>
  </si>
  <si>
    <t>874:Measuring, checking, analysing and controlling instruments</t>
  </si>
  <si>
    <t xml:space="preserve">776:Thermionic cathode valves and tubes </t>
  </si>
  <si>
    <t>Human health and social work activities</t>
  </si>
  <si>
    <t>Professional, scientific and technical activities</t>
  </si>
  <si>
    <r>
      <t>Table 7: Import</t>
    </r>
    <r>
      <rPr>
        <sz val="12"/>
        <color theme="1"/>
        <rFont val="Calibri Light"/>
        <family val="2"/>
        <scheme val="major"/>
      </rPr>
      <t>s</t>
    </r>
    <r>
      <rPr>
        <b/>
        <sz val="12"/>
        <color theme="1"/>
        <rFont val="Calibri Light"/>
        <family val="2"/>
        <scheme val="major"/>
      </rPr>
      <t>/Exports/Trade bal (N$ m) June 2022 to June 2023</t>
    </r>
  </si>
  <si>
    <t>BOTSWANA</t>
  </si>
  <si>
    <t>ZAMBIA</t>
  </si>
  <si>
    <t>UNITED ARAB EMIRATES</t>
  </si>
  <si>
    <t>SPAIN</t>
  </si>
  <si>
    <t>DEMOCRATIC REPUBLIC OF CONGO</t>
  </si>
  <si>
    <t>NETHERLANDS</t>
  </si>
  <si>
    <t>BELGIUM</t>
  </si>
  <si>
    <t>HONG KONG</t>
  </si>
  <si>
    <t>ZIMBABWE</t>
  </si>
  <si>
    <t>ANGOLA</t>
  </si>
  <si>
    <t>MALTA</t>
  </si>
  <si>
    <t>ISRAEL</t>
  </si>
  <si>
    <t>FRANCE</t>
  </si>
  <si>
    <t>NIGERIA</t>
  </si>
  <si>
    <t>THAILAND</t>
  </si>
  <si>
    <t>MOZAMBIQUE</t>
  </si>
  <si>
    <t>NORWAY</t>
  </si>
  <si>
    <t>CANADA</t>
  </si>
  <si>
    <t>PORTUGAL</t>
  </si>
  <si>
    <t>CAMEROON</t>
  </si>
  <si>
    <t>BAHAMAS</t>
  </si>
  <si>
    <t>LUXEMBOURG</t>
  </si>
  <si>
    <t>MALAWI</t>
  </si>
  <si>
    <t>REUNION</t>
  </si>
  <si>
    <t>GHANA</t>
  </si>
  <si>
    <t>RUSSIAN FEDERATION</t>
  </si>
  <si>
    <t>LIBYAN ARAB JAMAHIRIYA</t>
  </si>
  <si>
    <t>Norfolk Island</t>
  </si>
  <si>
    <t>LIBERIA</t>
  </si>
  <si>
    <t>GUINEA</t>
  </si>
  <si>
    <t>SEYCHELLES</t>
  </si>
  <si>
    <t>SENEGAL</t>
  </si>
  <si>
    <t>KUWAIT</t>
  </si>
  <si>
    <t>ETHIOPIA</t>
  </si>
  <si>
    <t>MARSHALL ISLANDS</t>
  </si>
  <si>
    <t>PANAMA</t>
  </si>
  <si>
    <t>PALAU</t>
  </si>
  <si>
    <t>JORDAN</t>
  </si>
  <si>
    <t>KENYA</t>
  </si>
  <si>
    <t>St.Vincent and the Grenadines</t>
  </si>
  <si>
    <t>QATAR</t>
  </si>
  <si>
    <t>CUBA</t>
  </si>
  <si>
    <t>RWANDA</t>
  </si>
  <si>
    <t>BELIZE</t>
  </si>
  <si>
    <t>BOLIVIA</t>
  </si>
  <si>
    <t>Equatorial guinea</t>
  </si>
  <si>
    <t>GABON</t>
  </si>
  <si>
    <t>Guinea-Bissau</t>
  </si>
  <si>
    <t>ANTIGUA AND BARBUDA</t>
  </si>
  <si>
    <t>BERMUDA</t>
  </si>
  <si>
    <t>Saint Kitts and Nevis</t>
  </si>
  <si>
    <t>CHRISTMAS ISLAND</t>
  </si>
  <si>
    <t>PARAGUAY</t>
  </si>
  <si>
    <t>SYRIAN ARAB REPUBLIC</t>
  </si>
  <si>
    <t>ALBANIA</t>
  </si>
  <si>
    <t>LIECHTENSTEIN</t>
  </si>
  <si>
    <t>MAURITANIA</t>
  </si>
  <si>
    <t>PERU</t>
  </si>
  <si>
    <t>SURINAME</t>
  </si>
  <si>
    <t>Democratic peoples Republic ofkorea</t>
  </si>
  <si>
    <t>MOLDOVA</t>
  </si>
  <si>
    <t>NEPAL</t>
  </si>
  <si>
    <t>SOMALIA</t>
  </si>
  <si>
    <t>NICARAGUA</t>
  </si>
  <si>
    <t>Holy see(Vatican City State)</t>
  </si>
  <si>
    <t>MACAU</t>
  </si>
  <si>
    <t>JAMAICA</t>
  </si>
  <si>
    <t>Lao peoples Democratic Republic</t>
  </si>
  <si>
    <t>DOMINICA</t>
  </si>
  <si>
    <t>MAURITIUS</t>
  </si>
  <si>
    <t>HONDURAS</t>
  </si>
  <si>
    <t>SOLOMON ISLANDS</t>
  </si>
  <si>
    <t>SIERRA LEONE</t>
  </si>
  <si>
    <t>MYANMAR</t>
  </si>
  <si>
    <t>TOKELAU</t>
  </si>
  <si>
    <t>ECUADOR</t>
  </si>
  <si>
    <t>ALGERIA</t>
  </si>
  <si>
    <t>NAURU</t>
  </si>
  <si>
    <t>Regional Office for Asia/Pacific</t>
  </si>
  <si>
    <t>COSTA RICA</t>
  </si>
  <si>
    <t>BAHRAIN</t>
  </si>
  <si>
    <t>COLOMBIA</t>
  </si>
  <si>
    <t>PUERTO RICO</t>
  </si>
  <si>
    <t>ANDORRA</t>
  </si>
  <si>
    <t>UGANDA</t>
  </si>
  <si>
    <t>GEORGIA</t>
  </si>
  <si>
    <t>TUNISIA</t>
  </si>
  <si>
    <t>ICELAND</t>
  </si>
  <si>
    <t>ESTONIA</t>
  </si>
  <si>
    <t>CAMBODIA</t>
  </si>
  <si>
    <t>LEBANON</t>
  </si>
  <si>
    <t>SRI LANKA</t>
  </si>
  <si>
    <t>EL SALVADOR</t>
  </si>
  <si>
    <t>LESOTHO</t>
  </si>
  <si>
    <t>Bosnia and Herzegovina</t>
  </si>
  <si>
    <t>KAZAKHSTAN</t>
  </si>
  <si>
    <t>DOMINICAN REPUBLIC</t>
  </si>
  <si>
    <t>PHILIPPINES</t>
  </si>
  <si>
    <t>CHILE</t>
  </si>
  <si>
    <t>LATVIA</t>
  </si>
  <si>
    <t>ROMANIA</t>
  </si>
  <si>
    <t>EGYPT</t>
  </si>
  <si>
    <t>CYPRUS</t>
  </si>
  <si>
    <t>BANGLADESH</t>
  </si>
  <si>
    <t>TANZANIA</t>
  </si>
  <si>
    <t>IRAN</t>
  </si>
  <si>
    <t>ARGENTINA</t>
  </si>
  <si>
    <t>UKRAINE</t>
  </si>
  <si>
    <t>PAKISTAN</t>
  </si>
  <si>
    <t>SINGAPORE</t>
  </si>
  <si>
    <t>URUGUAY</t>
  </si>
  <si>
    <t>NEW ZEALAND</t>
  </si>
  <si>
    <t>BULGARIA</t>
  </si>
  <si>
    <t>MOROCCO</t>
  </si>
  <si>
    <t>SERBIA</t>
  </si>
  <si>
    <t>SAUDI ARABIA</t>
  </si>
  <si>
    <t>AUSTRIA</t>
  </si>
  <si>
    <t>TAIWAN</t>
  </si>
  <si>
    <t>HUNGARY</t>
  </si>
  <si>
    <t>CZECH REPUBLIC</t>
  </si>
  <si>
    <t>DENMARK</t>
  </si>
  <si>
    <t>INDONESIA</t>
  </si>
  <si>
    <t>SLOVENIA</t>
  </si>
  <si>
    <t>SWEDEN</t>
  </si>
  <si>
    <t>TURKEY</t>
  </si>
  <si>
    <t>MEXICO</t>
  </si>
  <si>
    <t>ESWATINI</t>
  </si>
  <si>
    <t>AUSTRALIA</t>
  </si>
  <si>
    <t>POLAND</t>
  </si>
  <si>
    <t>FINLAND</t>
  </si>
  <si>
    <t>BRAZIL</t>
  </si>
  <si>
    <t>GREECE</t>
  </si>
  <si>
    <t>SWITZERLAND</t>
  </si>
  <si>
    <t>IRELAND</t>
  </si>
  <si>
    <t>GERMANY</t>
  </si>
  <si>
    <t>UNITED KINGDOM</t>
  </si>
  <si>
    <t>INDIA</t>
  </si>
  <si>
    <t>ITALY</t>
  </si>
  <si>
    <t>JAPAN</t>
  </si>
  <si>
    <t>LITHUANIA</t>
  </si>
  <si>
    <t>CHINA</t>
  </si>
  <si>
    <t>MALAYSIA</t>
  </si>
  <si>
    <t>IMPORTED FROM VARIOUS COUNTRIES</t>
  </si>
  <si>
    <t>Libyan Arab Jamahiriya</t>
  </si>
  <si>
    <t>Saint Kitts And Nevis</t>
  </si>
  <si>
    <t>Syrian Arab Republic</t>
  </si>
  <si>
    <t>Fiji</t>
  </si>
  <si>
    <t>Solomon Islands</t>
  </si>
  <si>
    <t>Paraguay</t>
  </si>
  <si>
    <t>Haiti</t>
  </si>
  <si>
    <t>Pitcairn</t>
  </si>
  <si>
    <t>SADC excl. SACU</t>
  </si>
  <si>
    <t>COMESA excl. SADC</t>
  </si>
  <si>
    <t>MERCOSUR</t>
  </si>
  <si>
    <t>Inland waterways</t>
  </si>
  <si>
    <t>Transport on fixed installations</t>
  </si>
  <si>
    <t xml:space="preserve">Inland waterways </t>
  </si>
  <si>
    <t>Kashamane Border Post</t>
  </si>
  <si>
    <t>Sarusungu Border Post</t>
  </si>
  <si>
    <t xml:space="preserve">Total </t>
  </si>
  <si>
    <t>% Share2</t>
  </si>
  <si>
    <t>Table 30: Commodity of the month - Rice</t>
  </si>
  <si>
    <t>Trade in Rice (June 2022 - June 2023)</t>
  </si>
  <si>
    <r>
      <t>Country of Destination and Origin for Rice</t>
    </r>
    <r>
      <rPr>
        <b/>
        <sz val="12"/>
        <rFont val="Calibri Light"/>
        <family val="2"/>
        <scheme val="major"/>
      </rPr>
      <t xml:space="preserve"> - June 2023</t>
    </r>
  </si>
  <si>
    <t>Table 28: Trade by border post/office (N$ m), June 2023</t>
  </si>
  <si>
    <t>As reported in June_2023  (N$ m)</t>
  </si>
  <si>
    <t>June</t>
  </si>
  <si>
    <t>Table 8: Trade balance by Partner (N$ m), June 2023</t>
  </si>
  <si>
    <t>Table 9: Trade balance by Product (N$ m), June 2023</t>
  </si>
  <si>
    <t>283:Copper and articles of copper</t>
  </si>
  <si>
    <t>334:Petroleum oils</t>
  </si>
  <si>
    <t>676:Iron and steel bars</t>
  </si>
  <si>
    <t>Table 22: Exports by Mode of Transport (June 2023), Perecent</t>
  </si>
  <si>
    <t>SITC COMMODITY DESCRIPTION</t>
  </si>
  <si>
    <t>Time series- Omahenene (N$ m), June 2023</t>
  </si>
  <si>
    <t xml:space="preserve">776:Thermionic valves and tubes </t>
  </si>
  <si>
    <t>776:Thermionic valves and tubes</t>
  </si>
  <si>
    <t xml:space="preserve">Table 29: Africa Continental Free Trade Area (N$ m) - Ethiopia </t>
  </si>
  <si>
    <t>Mongolia</t>
  </si>
  <si>
    <t>Papua New Guinea</t>
  </si>
  <si>
    <t>Table 1: Revisions</t>
  </si>
  <si>
    <t>May 2023 Revisions</t>
  </si>
  <si>
    <t>Table 24: Imports by mode of Transport (June 2023), 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</si>
</sst>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0.000000"/>
    <numFmt numFmtId="173" formatCode="0.00000000000000%"/>
    <numFmt numFmtId="174" formatCode="[$-409]mmmm\-yy;@"/>
    <numFmt numFmtId="17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color rgb="FF92D050"/>
      <name val="Calibri Light"/>
      <family val="2"/>
      <scheme val="major"/>
    </font>
    <font>
      <b/>
      <u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  <scheme val="major"/>
    </font>
    <font>
      <b/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</font>
    <font>
      <sz val="8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indexed="8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sz val="12"/>
      <color rgb="FF000000"/>
      <name val="Calibri Light"/>
      <family val="2"/>
      <scheme val="major"/>
    </font>
    <font>
      <sz val="11"/>
      <name val="Calibri Light"/>
      <family val="2"/>
      <scheme val="major"/>
    </font>
    <font>
      <b/>
      <sz val="11"/>
      <color theme="1"/>
      <name val="Calibri Light"/>
      <family val="2"/>
    </font>
    <font>
      <sz val="12"/>
      <name val="Calibri Light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</borders>
  <cellStyleXfs count="277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21">
    <xf numFmtId="0" fontId="0" fillId="0" borderId="0" xfId="0"/>
    <xf numFmtId="0" fontId="5" fillId="0" borderId="0" xfId="0" applyFont="1"/>
    <xf numFmtId="0" fontId="4" fillId="4" borderId="2" xfId="0" applyFont="1" applyFill="1" applyBorder="1"/>
    <xf numFmtId="0" fontId="5" fillId="0" borderId="1" xfId="0" applyFont="1" applyBorder="1"/>
    <xf numFmtId="0" fontId="4" fillId="0" borderId="0" xfId="0" applyFont="1"/>
    <xf numFmtId="0" fontId="6" fillId="0" borderId="0" xfId="282" applyFont="1" applyFill="1"/>
    <xf numFmtId="17" fontId="5" fillId="0" borderId="0" xfId="0" applyNumberFormat="1" applyFont="1"/>
    <xf numFmtId="169" fontId="5" fillId="0" borderId="0" xfId="2734" applyNumberFormat="1" applyFont="1" applyFill="1" applyBorder="1"/>
    <xf numFmtId="169" fontId="5" fillId="0" borderId="0" xfId="2734" applyNumberFormat="1" applyFont="1" applyFill="1" applyBorder="1" applyAlignment="1">
      <alignment horizontal="right"/>
    </xf>
    <xf numFmtId="167" fontId="5" fillId="0" borderId="0" xfId="280" applyNumberFormat="1" applyFont="1" applyFill="1" applyBorder="1"/>
    <xf numFmtId="167" fontId="5" fillId="0" borderId="0" xfId="280" applyNumberFormat="1" applyFont="1" applyFill="1" applyBorder="1" applyAlignment="1">
      <alignment horizontal="right"/>
    </xf>
    <xf numFmtId="167" fontId="5" fillId="0" borderId="0" xfId="280" applyNumberFormat="1" applyFont="1" applyBorder="1"/>
    <xf numFmtId="169" fontId="4" fillId="0" borderId="0" xfId="1" applyNumberFormat="1" applyFont="1" applyBorder="1"/>
    <xf numFmtId="0" fontId="6" fillId="0" borderId="0" xfId="282" applyFont="1"/>
    <xf numFmtId="167" fontId="5" fillId="0" borderId="0" xfId="280" applyNumberFormat="1" applyFont="1"/>
    <xf numFmtId="0" fontId="4" fillId="0" borderId="0" xfId="0" applyFont="1" applyAlignment="1">
      <alignment vertical="center"/>
    </xf>
    <xf numFmtId="0" fontId="4" fillId="4" borderId="0" xfId="0" applyFont="1" applyFill="1"/>
    <xf numFmtId="0" fontId="5" fillId="0" borderId="0" xfId="10" applyFont="1"/>
    <xf numFmtId="0" fontId="4" fillId="0" borderId="0" xfId="10" applyFont="1"/>
    <xf numFmtId="0" fontId="5" fillId="0" borderId="0" xfId="17" applyFont="1"/>
    <xf numFmtId="164" fontId="5" fillId="0" borderId="0" xfId="10" applyNumberFormat="1" applyFont="1"/>
    <xf numFmtId="166" fontId="5" fillId="0" borderId="0" xfId="284" applyNumberFormat="1" applyFont="1"/>
    <xf numFmtId="166" fontId="5" fillId="0" borderId="0" xfId="10" applyNumberFormat="1" applyFont="1"/>
    <xf numFmtId="3" fontId="5" fillId="0" borderId="0" xfId="0" applyNumberFormat="1" applyFont="1"/>
    <xf numFmtId="166" fontId="8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0" fontId="5" fillId="0" borderId="0" xfId="286" applyFont="1" applyAlignment="1">
      <alignment wrapText="1"/>
    </xf>
    <xf numFmtId="0" fontId="5" fillId="0" borderId="0" xfId="0" applyFont="1" applyAlignment="1">
      <alignment wrapText="1"/>
    </xf>
    <xf numFmtId="3" fontId="5" fillId="0" borderId="0" xfId="286" applyNumberFormat="1" applyFont="1"/>
    <xf numFmtId="0" fontId="5" fillId="0" borderId="0" xfId="285" applyFont="1"/>
    <xf numFmtId="0" fontId="5" fillId="0" borderId="0" xfId="0" applyFont="1" applyAlignment="1">
      <alignment vertical="center"/>
    </xf>
    <xf numFmtId="0" fontId="4" fillId="4" borderId="4" xfId="0" applyFont="1" applyFill="1" applyBorder="1"/>
    <xf numFmtId="0" fontId="4" fillId="0" borderId="0" xfId="0" applyFont="1" applyAlignment="1">
      <alignment horizontal="center" vertical="center"/>
    </xf>
    <xf numFmtId="164" fontId="5" fillId="0" borderId="0" xfId="0" applyNumberFormat="1" applyFont="1"/>
    <xf numFmtId="167" fontId="5" fillId="0" borderId="0" xfId="0" applyNumberFormat="1" applyFont="1"/>
    <xf numFmtId="0" fontId="4" fillId="0" borderId="0" xfId="0" applyFont="1" applyAlignment="1">
      <alignment vertical="top"/>
    </xf>
    <xf numFmtId="166" fontId="5" fillId="0" borderId="0" xfId="1" applyNumberFormat="1" applyFont="1"/>
    <xf numFmtId="0" fontId="6" fillId="0" borderId="0" xfId="282" applyFont="1" applyFill="1" applyBorder="1" applyAlignment="1"/>
    <xf numFmtId="0" fontId="6" fillId="0" borderId="0" xfId="282" applyFont="1" applyFill="1" applyAlignment="1"/>
    <xf numFmtId="0" fontId="11" fillId="0" borderId="0" xfId="0" applyFont="1"/>
    <xf numFmtId="0" fontId="7" fillId="0" borderId="0" xfId="0" applyFont="1" applyAlignment="1">
      <alignment horizontal="center" vertical="center"/>
    </xf>
    <xf numFmtId="9" fontId="4" fillId="0" borderId="0" xfId="280" applyFont="1" applyFill="1" applyBorder="1"/>
    <xf numFmtId="0" fontId="4" fillId="4" borderId="6" xfId="0" applyFont="1" applyFill="1" applyBorder="1"/>
    <xf numFmtId="0" fontId="4" fillId="4" borderId="9" xfId="0" applyFont="1" applyFill="1" applyBorder="1"/>
    <xf numFmtId="0" fontId="12" fillId="0" borderId="0" xfId="0" applyFont="1"/>
    <xf numFmtId="3" fontId="12" fillId="0" borderId="0" xfId="0" applyNumberFormat="1" applyFont="1"/>
    <xf numFmtId="9" fontId="12" fillId="0" borderId="0" xfId="280" applyFont="1" applyFill="1" applyBorder="1"/>
    <xf numFmtId="0" fontId="13" fillId="0" borderId="0" xfId="0" applyFont="1"/>
    <xf numFmtId="0" fontId="4" fillId="5" borderId="1" xfId="0" applyFont="1" applyFill="1" applyBorder="1" applyAlignment="1">
      <alignment vertical="center" wrapText="1"/>
    </xf>
    <xf numFmtId="165" fontId="5" fillId="0" borderId="1" xfId="0" applyNumberFormat="1" applyFont="1" applyBorder="1"/>
    <xf numFmtId="3" fontId="5" fillId="0" borderId="1" xfId="0" applyNumberFormat="1" applyFont="1" applyBorder="1"/>
    <xf numFmtId="167" fontId="5" fillId="0" borderId="1" xfId="280" applyNumberFormat="1" applyFont="1" applyBorder="1"/>
    <xf numFmtId="0" fontId="4" fillId="5" borderId="1" xfId="0" applyFont="1" applyFill="1" applyBorder="1"/>
    <xf numFmtId="3" fontId="4" fillId="5" borderId="1" xfId="0" applyNumberFormat="1" applyFont="1" applyFill="1" applyBorder="1"/>
    <xf numFmtId="167" fontId="4" fillId="5" borderId="1" xfId="280" applyNumberFormat="1" applyFont="1" applyFill="1" applyBorder="1"/>
    <xf numFmtId="0" fontId="11" fillId="3" borderId="0" xfId="0" applyFont="1" applyFill="1"/>
    <xf numFmtId="0" fontId="6" fillId="3" borderId="0" xfId="282" applyFont="1" applyFill="1"/>
    <xf numFmtId="0" fontId="5" fillId="3" borderId="0" xfId="0" applyFont="1" applyFill="1"/>
    <xf numFmtId="0" fontId="14" fillId="3" borderId="0" xfId="0" applyFont="1" applyFill="1"/>
    <xf numFmtId="0" fontId="6" fillId="3" borderId="0" xfId="282" quotePrefix="1" applyFont="1" applyFill="1"/>
    <xf numFmtId="0" fontId="5" fillId="0" borderId="0" xfId="10" applyFont="1" applyAlignment="1">
      <alignment wrapText="1"/>
    </xf>
    <xf numFmtId="165" fontId="5" fillId="0" borderId="0" xfId="2748" applyNumberFormat="1" applyFont="1"/>
    <xf numFmtId="0" fontId="15" fillId="0" borderId="2" xfId="0" applyFont="1" applyBorder="1"/>
    <xf numFmtId="0" fontId="15" fillId="0" borderId="4" xfId="0" applyFont="1" applyBorder="1"/>
    <xf numFmtId="0" fontId="17" fillId="0" borderId="0" xfId="0" applyFont="1"/>
    <xf numFmtId="169" fontId="5" fillId="0" borderId="0" xfId="1" applyNumberFormat="1" applyFont="1" applyBorder="1"/>
    <xf numFmtId="0" fontId="18" fillId="4" borderId="1" xfId="0" applyFont="1" applyFill="1" applyBorder="1"/>
    <xf numFmtId="0" fontId="18" fillId="0" borderId="0" xfId="0" applyFont="1"/>
    <xf numFmtId="0" fontId="19" fillId="0" borderId="0" xfId="282" applyFont="1" applyFill="1"/>
    <xf numFmtId="3" fontId="4" fillId="0" borderId="0" xfId="0" applyNumberFormat="1" applyFont="1"/>
    <xf numFmtId="4" fontId="4" fillId="0" borderId="0" xfId="0" applyNumberFormat="1" applyFont="1"/>
    <xf numFmtId="0" fontId="18" fillId="4" borderId="2" xfId="0" applyFont="1" applyFill="1" applyBorder="1"/>
    <xf numFmtId="0" fontId="15" fillId="2" borderId="0" xfId="0" applyFont="1" applyFill="1"/>
    <xf numFmtId="0" fontId="15" fillId="0" borderId="0" xfId="0" applyFont="1"/>
    <xf numFmtId="166" fontId="15" fillId="0" borderId="0" xfId="284" applyNumberFormat="1" applyFont="1"/>
    <xf numFmtId="0" fontId="11" fillId="0" borderId="0" xfId="17" applyFont="1"/>
    <xf numFmtId="167" fontId="4" fillId="0" borderId="0" xfId="280" applyNumberFormat="1" applyFont="1" applyFill="1" applyBorder="1" applyAlignment="1">
      <alignment horizontal="right"/>
    </xf>
    <xf numFmtId="165" fontId="15" fillId="0" borderId="2" xfId="1" applyNumberFormat="1" applyFont="1" applyBorder="1"/>
    <xf numFmtId="165" fontId="15" fillId="0" borderId="4" xfId="0" applyNumberFormat="1" applyFont="1" applyBorder="1"/>
    <xf numFmtId="165" fontId="17" fillId="0" borderId="0" xfId="2754" applyNumberFormat="1" applyFont="1" applyBorder="1"/>
    <xf numFmtId="165" fontId="17" fillId="0" borderId="0" xfId="0" applyNumberFormat="1" applyFont="1"/>
    <xf numFmtId="166" fontId="15" fillId="0" borderId="0" xfId="284" applyNumberFormat="1" applyFont="1" applyBorder="1"/>
    <xf numFmtId="0" fontId="18" fillId="0" borderId="0" xfId="0" applyFont="1" applyAlignment="1">
      <alignment horizontal="center"/>
    </xf>
    <xf numFmtId="0" fontId="4" fillId="4" borderId="2" xfId="0" applyFont="1" applyFill="1" applyBorder="1" applyAlignment="1">
      <alignment vertical="center"/>
    </xf>
    <xf numFmtId="0" fontId="11" fillId="4" borderId="0" xfId="0" applyFont="1" applyFill="1"/>
    <xf numFmtId="0" fontId="15" fillId="2" borderId="7" xfId="0" applyFont="1" applyFill="1" applyBorder="1"/>
    <xf numFmtId="0" fontId="15" fillId="0" borderId="7" xfId="0" applyFont="1" applyBorder="1"/>
    <xf numFmtId="165" fontId="4" fillId="0" borderId="0" xfId="0" applyNumberFormat="1" applyFont="1"/>
    <xf numFmtId="3" fontId="22" fillId="0" borderId="0" xfId="1" applyNumberFormat="1" applyFont="1" applyBorder="1"/>
    <xf numFmtId="3" fontId="15" fillId="0" borderId="0" xfId="0" applyNumberFormat="1" applyFont="1"/>
    <xf numFmtId="165" fontId="5" fillId="0" borderId="0" xfId="1" applyNumberFormat="1" applyFont="1"/>
    <xf numFmtId="167" fontId="5" fillId="0" borderId="0" xfId="280" applyNumberFormat="1" applyFont="1" applyBorder="1" applyAlignment="1">
      <alignment horizontal="right"/>
    </xf>
    <xf numFmtId="0" fontId="18" fillId="6" borderId="4" xfId="0" applyFont="1" applyFill="1" applyBorder="1"/>
    <xf numFmtId="0" fontId="23" fillId="4" borderId="0" xfId="0" applyFont="1" applyFill="1"/>
    <xf numFmtId="165" fontId="4" fillId="0" borderId="0" xfId="1" applyNumberFormat="1" applyFont="1"/>
    <xf numFmtId="165" fontId="4" fillId="4" borderId="2" xfId="1" applyNumberFormat="1" applyFont="1" applyFill="1" applyBorder="1"/>
    <xf numFmtId="165" fontId="8" fillId="0" borderId="0" xfId="1" applyNumberFormat="1" applyFont="1"/>
    <xf numFmtId="165" fontId="4" fillId="0" borderId="0" xfId="1" applyNumberFormat="1" applyFont="1" applyBorder="1"/>
    <xf numFmtId="165" fontId="9" fillId="0" borderId="0" xfId="1" applyNumberFormat="1" applyFont="1"/>
    <xf numFmtId="165" fontId="6" fillId="0" borderId="0" xfId="1" applyNumberFormat="1" applyFont="1"/>
    <xf numFmtId="165" fontId="5" fillId="0" borderId="0" xfId="1" applyNumberFormat="1" applyFont="1" applyBorder="1"/>
    <xf numFmtId="0" fontId="24" fillId="3" borderId="0" xfId="282" applyFont="1" applyFill="1"/>
    <xf numFmtId="10" fontId="5" fillId="0" borderId="0" xfId="0" applyNumberFormat="1" applyFont="1"/>
    <xf numFmtId="169" fontId="5" fillId="0" borderId="4" xfId="1" applyNumberFormat="1" applyFont="1" applyBorder="1"/>
    <xf numFmtId="169" fontId="4" fillId="4" borderId="2" xfId="1" applyNumberFormat="1" applyFont="1" applyFill="1" applyBorder="1"/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169" fontId="15" fillId="0" borderId="4" xfId="1" applyNumberFormat="1" applyFont="1" applyBorder="1"/>
    <xf numFmtId="0" fontId="18" fillId="2" borderId="0" xfId="0" applyFont="1" applyFill="1"/>
    <xf numFmtId="165" fontId="15" fillId="0" borderId="0" xfId="2739" applyNumberFormat="1" applyFont="1" applyBorder="1"/>
    <xf numFmtId="0" fontId="15" fillId="0" borderId="7" xfId="10" applyFont="1" applyBorder="1"/>
    <xf numFmtId="0" fontId="15" fillId="0" borderId="0" xfId="10" applyFont="1"/>
    <xf numFmtId="0" fontId="18" fillId="0" borderId="0" xfId="10" applyFont="1"/>
    <xf numFmtId="165" fontId="15" fillId="0" borderId="7" xfId="2739" applyNumberFormat="1" applyFont="1" applyBorder="1"/>
    <xf numFmtId="165" fontId="18" fillId="0" borderId="0" xfId="2739" applyNumberFormat="1" applyFont="1" applyBorder="1"/>
    <xf numFmtId="169" fontId="5" fillId="0" borderId="15" xfId="1" applyNumberFormat="1" applyFont="1" applyBorder="1"/>
    <xf numFmtId="10" fontId="17" fillId="0" borderId="0" xfId="280" applyNumberFormat="1" applyFont="1"/>
    <xf numFmtId="10" fontId="17" fillId="0" borderId="0" xfId="1" applyNumberFormat="1" applyFont="1"/>
    <xf numFmtId="172" fontId="17" fillId="0" borderId="0" xfId="2754" applyNumberFormat="1" applyFont="1" applyBorder="1"/>
    <xf numFmtId="166" fontId="0" fillId="0" borderId="0" xfId="284" applyNumberFormat="1" applyFont="1"/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27" fillId="0" borderId="0" xfId="17" applyFont="1"/>
    <xf numFmtId="0" fontId="15" fillId="0" borderId="0" xfId="17" applyFont="1"/>
    <xf numFmtId="166" fontId="18" fillId="0" borderId="0" xfId="284" applyNumberFormat="1" applyFont="1"/>
    <xf numFmtId="166" fontId="15" fillId="0" borderId="0" xfId="10" applyNumberFormat="1" applyFont="1"/>
    <xf numFmtId="169" fontId="15" fillId="0" borderId="4" xfId="1" applyNumberFormat="1" applyFont="1" applyBorder="1" applyAlignment="1">
      <alignment horizontal="right"/>
    </xf>
    <xf numFmtId="167" fontId="15" fillId="0" borderId="0" xfId="280" applyNumberFormat="1" applyFont="1"/>
    <xf numFmtId="168" fontId="15" fillId="0" borderId="0" xfId="10" applyNumberFormat="1" applyFont="1"/>
    <xf numFmtId="164" fontId="15" fillId="0" borderId="0" xfId="284" applyFont="1"/>
    <xf numFmtId="165" fontId="15" fillId="0" borderId="0" xfId="2772" applyNumberFormat="1" applyFont="1" applyBorder="1"/>
    <xf numFmtId="0" fontId="15" fillId="0" borderId="17" xfId="0" applyFont="1" applyBorder="1"/>
    <xf numFmtId="0" fontId="11" fillId="5" borderId="3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 wrapText="1"/>
    </xf>
    <xf numFmtId="0" fontId="11" fillId="5" borderId="4" xfId="0" applyFont="1" applyFill="1" applyBorder="1" applyAlignment="1">
      <alignment vertical="center"/>
    </xf>
    <xf numFmtId="0" fontId="4" fillId="0" borderId="17" xfId="0" applyFont="1" applyBorder="1"/>
    <xf numFmtId="165" fontId="4" fillId="0" borderId="15" xfId="1" applyNumberFormat="1" applyFont="1" applyBorder="1"/>
    <xf numFmtId="169" fontId="15" fillId="0" borderId="15" xfId="1" applyNumberFormat="1" applyFont="1" applyBorder="1" applyAlignment="1">
      <alignment horizontal="right"/>
    </xf>
    <xf numFmtId="169" fontId="18" fillId="0" borderId="4" xfId="1" applyNumberFormat="1" applyFont="1" applyBorder="1" applyAlignment="1">
      <alignment horizontal="right"/>
    </xf>
    <xf numFmtId="169" fontId="18" fillId="0" borderId="15" xfId="1" applyNumberFormat="1" applyFont="1" applyBorder="1" applyAlignment="1">
      <alignment horizontal="right"/>
    </xf>
    <xf numFmtId="0" fontId="4" fillId="0" borderId="6" xfId="0" applyFont="1" applyBorder="1"/>
    <xf numFmtId="165" fontId="15" fillId="0" borderId="0" xfId="0" applyNumberFormat="1" applyFont="1"/>
    <xf numFmtId="165" fontId="4" fillId="0" borderId="3" xfId="1" applyNumberFormat="1" applyFont="1" applyBorder="1"/>
    <xf numFmtId="165" fontId="15" fillId="0" borderId="3" xfId="1" applyNumberFormat="1" applyFont="1" applyBorder="1"/>
    <xf numFmtId="0" fontId="11" fillId="5" borderId="1" xfId="0" applyFont="1" applyFill="1" applyBorder="1" applyAlignment="1">
      <alignment vertical="center" wrapText="1"/>
    </xf>
    <xf numFmtId="0" fontId="15" fillId="0" borderId="3" xfId="0" applyFont="1" applyBorder="1"/>
    <xf numFmtId="0" fontId="22" fillId="0" borderId="0" xfId="0" applyFont="1"/>
    <xf numFmtId="0" fontId="4" fillId="0" borderId="3" xfId="0" applyFont="1" applyBorder="1"/>
    <xf numFmtId="0" fontId="18" fillId="0" borderId="3" xfId="0" applyFont="1" applyBorder="1"/>
    <xf numFmtId="169" fontId="15" fillId="0" borderId="4" xfId="1" applyNumberFormat="1" applyFont="1" applyFill="1" applyBorder="1" applyAlignment="1">
      <alignment horizontal="right"/>
    </xf>
    <xf numFmtId="169" fontId="5" fillId="0" borderId="0" xfId="1" applyNumberFormat="1" applyFont="1"/>
    <xf numFmtId="165" fontId="4" fillId="4" borderId="4" xfId="1" applyNumberFormat="1" applyFont="1" applyFill="1" applyBorder="1"/>
    <xf numFmtId="0" fontId="28" fillId="0" borderId="0" xfId="0" applyFont="1"/>
    <xf numFmtId="169" fontId="5" fillId="0" borderId="4" xfId="1" applyNumberFormat="1" applyFont="1" applyBorder="1" applyAlignment="1">
      <alignment horizontal="right"/>
    </xf>
    <xf numFmtId="169" fontId="5" fillId="0" borderId="15" xfId="1" applyNumberFormat="1" applyFont="1" applyBorder="1" applyAlignment="1">
      <alignment horizontal="right"/>
    </xf>
    <xf numFmtId="0" fontId="5" fillId="0" borderId="2" xfId="0" applyFont="1" applyBorder="1"/>
    <xf numFmtId="0" fontId="5" fillId="0" borderId="3" xfId="0" applyFont="1" applyBorder="1"/>
    <xf numFmtId="0" fontId="17" fillId="0" borderId="17" xfId="0" applyFont="1" applyBorder="1"/>
    <xf numFmtId="165" fontId="4" fillId="4" borderId="1" xfId="1" applyNumberFormat="1" applyFont="1" applyFill="1" applyBorder="1" applyAlignment="1"/>
    <xf numFmtId="173" fontId="17" fillId="0" borderId="0" xfId="280" applyNumberFormat="1" applyFont="1"/>
    <xf numFmtId="166" fontId="4" fillId="0" borderId="0" xfId="0" applyNumberFormat="1" applyFont="1"/>
    <xf numFmtId="0" fontId="4" fillId="2" borderId="0" xfId="0" applyFont="1" applyFill="1" applyAlignment="1">
      <alignment horizontal="left"/>
    </xf>
    <xf numFmtId="0" fontId="4" fillId="0" borderId="1" xfId="0" applyFont="1" applyBorder="1"/>
    <xf numFmtId="169" fontId="5" fillId="0" borderId="2" xfId="1" applyNumberFormat="1" applyFont="1" applyBorder="1" applyAlignment="1">
      <alignment horizontal="right"/>
    </xf>
    <xf numFmtId="169" fontId="5" fillId="0" borderId="4" xfId="1" applyNumberFormat="1" applyFont="1" applyFill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9" fontId="5" fillId="0" borderId="0" xfId="280" applyFont="1"/>
    <xf numFmtId="49" fontId="5" fillId="0" borderId="0" xfId="280" applyNumberFormat="1" applyFont="1"/>
    <xf numFmtId="166" fontId="29" fillId="0" borderId="0" xfId="0" applyNumberFormat="1" applyFont="1"/>
    <xf numFmtId="165" fontId="15" fillId="0" borderId="0" xfId="10" applyNumberFormat="1" applyFont="1"/>
    <xf numFmtId="165" fontId="5" fillId="0" borderId="0" xfId="1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7" fillId="0" borderId="0" xfId="280" applyNumberFormat="1" applyFont="1"/>
    <xf numFmtId="165" fontId="15" fillId="0" borderId="0" xfId="1" applyNumberFormat="1" applyFont="1"/>
    <xf numFmtId="0" fontId="4" fillId="5" borderId="1" xfId="0" applyFont="1" applyFill="1" applyBorder="1" applyAlignment="1">
      <alignment horizontal="left" vertical="center" wrapText="1"/>
    </xf>
    <xf numFmtId="0" fontId="11" fillId="4" borderId="1" xfId="0" applyFont="1" applyFill="1" applyBorder="1"/>
    <xf numFmtId="169" fontId="4" fillId="0" borderId="0" xfId="1" applyNumberFormat="1" applyFont="1"/>
    <xf numFmtId="165" fontId="4" fillId="4" borderId="6" xfId="1" applyNumberFormat="1" applyFont="1" applyFill="1" applyBorder="1" applyAlignment="1"/>
    <xf numFmtId="169" fontId="4" fillId="4" borderId="2" xfId="1" applyNumberFormat="1" applyFont="1" applyFill="1" applyBorder="1" applyAlignment="1"/>
    <xf numFmtId="165" fontId="4" fillId="4" borderId="2" xfId="1" applyNumberFormat="1" applyFont="1" applyFill="1" applyBorder="1" applyAlignment="1"/>
    <xf numFmtId="0" fontId="3" fillId="3" borderId="0" xfId="282" applyFill="1"/>
    <xf numFmtId="166" fontId="15" fillId="0" borderId="15" xfId="0" applyNumberFormat="1" applyFont="1" applyBorder="1"/>
    <xf numFmtId="174" fontId="4" fillId="4" borderId="11" xfId="1" applyNumberFormat="1" applyFont="1" applyFill="1" applyBorder="1" applyAlignment="1">
      <alignment horizontal="center"/>
    </xf>
    <xf numFmtId="169" fontId="4" fillId="0" borderId="3" xfId="1" applyNumberFormat="1" applyFont="1" applyBorder="1" applyAlignment="1">
      <alignment horizontal="right"/>
    </xf>
    <xf numFmtId="165" fontId="5" fillId="0" borderId="4" xfId="1" applyNumberFormat="1" applyFont="1" applyBorder="1"/>
    <xf numFmtId="174" fontId="4" fillId="4" borderId="7" xfId="1" applyNumberFormat="1" applyFont="1" applyFill="1" applyBorder="1" applyAlignment="1">
      <alignment horizontal="center"/>
    </xf>
    <xf numFmtId="169" fontId="15" fillId="0" borderId="0" xfId="1" applyNumberFormat="1" applyFont="1"/>
    <xf numFmtId="169" fontId="15" fillId="0" borderId="15" xfId="1" applyNumberFormat="1" applyFont="1" applyBorder="1"/>
    <xf numFmtId="0" fontId="18" fillId="0" borderId="18" xfId="0" applyFont="1" applyBorder="1"/>
    <xf numFmtId="0" fontId="18" fillId="0" borderId="19" xfId="0" applyFont="1" applyBorder="1"/>
    <xf numFmtId="169" fontId="18" fillId="0" borderId="1" xfId="1" applyNumberFormat="1" applyFont="1" applyBorder="1"/>
    <xf numFmtId="0" fontId="5" fillId="0" borderId="19" xfId="0" applyFont="1" applyBorder="1"/>
    <xf numFmtId="166" fontId="15" fillId="0" borderId="15" xfId="284" applyNumberFormat="1" applyFont="1" applyBorder="1"/>
    <xf numFmtId="166" fontId="15" fillId="0" borderId="9" xfId="284" applyNumberFormat="1" applyFont="1" applyBorder="1"/>
    <xf numFmtId="165" fontId="15" fillId="0" borderId="9" xfId="2775" applyNumberFormat="1" applyFont="1" applyBorder="1"/>
    <xf numFmtId="165" fontId="5" fillId="0" borderId="2" xfId="0" applyNumberFormat="1" applyFont="1" applyBorder="1"/>
    <xf numFmtId="165" fontId="15" fillId="0" borderId="15" xfId="2775" applyNumberFormat="1" applyFont="1" applyBorder="1"/>
    <xf numFmtId="165" fontId="5" fillId="0" borderId="4" xfId="0" applyNumberFormat="1" applyFont="1" applyBorder="1"/>
    <xf numFmtId="0" fontId="4" fillId="0" borderId="15" xfId="0" applyFont="1" applyBorder="1"/>
    <xf numFmtId="165" fontId="15" fillId="0" borderId="2" xfId="2775" applyNumberFormat="1" applyFont="1" applyBorder="1"/>
    <xf numFmtId="165" fontId="5" fillId="0" borderId="2" xfId="1" applyNumberFormat="1" applyFont="1" applyBorder="1"/>
    <xf numFmtId="165" fontId="15" fillId="0" borderId="0" xfId="2775" applyNumberFormat="1" applyFont="1" applyAlignment="1">
      <alignment horizontal="right"/>
    </xf>
    <xf numFmtId="165" fontId="15" fillId="0" borderId="4" xfId="2775" applyNumberFormat="1" applyFont="1" applyBorder="1"/>
    <xf numFmtId="0" fontId="15" fillId="7" borderId="20" xfId="0" applyFont="1" applyFill="1" applyBorder="1"/>
    <xf numFmtId="165" fontId="15" fillId="7" borderId="23" xfId="2775" applyNumberFormat="1" applyFont="1" applyFill="1" applyBorder="1"/>
    <xf numFmtId="165" fontId="15" fillId="7" borderId="20" xfId="2775" applyNumberFormat="1" applyFont="1" applyFill="1" applyBorder="1"/>
    <xf numFmtId="165" fontId="15" fillId="7" borderId="20" xfId="0" applyNumberFormat="1" applyFont="1" applyFill="1" applyBorder="1"/>
    <xf numFmtId="0" fontId="15" fillId="0" borderId="21" xfId="0" applyFont="1" applyBorder="1"/>
    <xf numFmtId="165" fontId="15" fillId="0" borderId="23" xfId="2775" applyNumberFormat="1" applyFont="1" applyBorder="1"/>
    <xf numFmtId="165" fontId="15" fillId="0" borderId="21" xfId="2775" applyNumberFormat="1" applyFont="1" applyBorder="1"/>
    <xf numFmtId="165" fontId="15" fillId="0" borderId="21" xfId="0" applyNumberFormat="1" applyFont="1" applyBorder="1"/>
    <xf numFmtId="0" fontId="15" fillId="7" borderId="21" xfId="0" applyFont="1" applyFill="1" applyBorder="1"/>
    <xf numFmtId="165" fontId="15" fillId="7" borderId="21" xfId="2775" applyNumberFormat="1" applyFont="1" applyFill="1" applyBorder="1"/>
    <xf numFmtId="165" fontId="15" fillId="7" borderId="21" xfId="0" applyNumberFormat="1" applyFont="1" applyFill="1" applyBorder="1"/>
    <xf numFmtId="0" fontId="15" fillId="0" borderId="22" xfId="0" applyFont="1" applyBorder="1"/>
    <xf numFmtId="165" fontId="15" fillId="0" borderId="24" xfId="2775" applyNumberFormat="1" applyFont="1" applyBorder="1"/>
    <xf numFmtId="165" fontId="15" fillId="0" borderId="22" xfId="2775" applyNumberFormat="1" applyFont="1" applyBorder="1"/>
    <xf numFmtId="165" fontId="15" fillId="0" borderId="22" xfId="0" applyNumberFormat="1" applyFont="1" applyBorder="1"/>
    <xf numFmtId="166" fontId="15" fillId="0" borderId="22" xfId="284" applyNumberFormat="1" applyFont="1" applyBorder="1"/>
    <xf numFmtId="165" fontId="0" fillId="7" borderId="21" xfId="0" applyNumberFormat="1" applyFill="1" applyBorder="1"/>
    <xf numFmtId="169" fontId="5" fillId="0" borderId="2" xfId="1" applyNumberFormat="1" applyFont="1" applyFill="1" applyBorder="1"/>
    <xf numFmtId="165" fontId="15" fillId="0" borderId="0" xfId="2775" applyNumberFormat="1" applyFont="1"/>
    <xf numFmtId="169" fontId="5" fillId="0" borderId="4" xfId="1" applyNumberFormat="1" applyFont="1" applyFill="1" applyBorder="1"/>
    <xf numFmtId="165" fontId="18" fillId="0" borderId="3" xfId="1" applyNumberFormat="1" applyFont="1" applyBorder="1"/>
    <xf numFmtId="165" fontId="4" fillId="0" borderId="3" xfId="1" applyNumberFormat="1" applyFont="1" applyFill="1" applyBorder="1"/>
    <xf numFmtId="165" fontId="18" fillId="0" borderId="0" xfId="1" applyNumberFormat="1" applyFont="1" applyBorder="1"/>
    <xf numFmtId="0" fontId="15" fillId="0" borderId="6" xfId="0" applyFont="1" applyBorder="1"/>
    <xf numFmtId="0" fontId="18" fillId="0" borderId="17" xfId="0" applyFont="1" applyBorder="1"/>
    <xf numFmtId="165" fontId="18" fillId="0" borderId="4" xfId="0" applyNumberFormat="1" applyFont="1" applyBorder="1"/>
    <xf numFmtId="165" fontId="4" fillId="0" borderId="4" xfId="1" applyNumberFormat="1" applyFont="1" applyBorder="1"/>
    <xf numFmtId="166" fontId="4" fillId="0" borderId="3" xfId="0" applyNumberFormat="1" applyFont="1" applyBorder="1"/>
    <xf numFmtId="165" fontId="15" fillId="0" borderId="4" xfId="1" applyNumberFormat="1" applyFont="1" applyBorder="1"/>
    <xf numFmtId="166" fontId="18" fillId="0" borderId="3" xfId="0" applyNumberFormat="1" applyFont="1" applyBorder="1"/>
    <xf numFmtId="169" fontId="4" fillId="0" borderId="3" xfId="1" applyNumberFormat="1" applyFont="1" applyBorder="1"/>
    <xf numFmtId="169" fontId="5" fillId="0" borderId="15" xfId="1" applyNumberFormat="1" applyFont="1" applyFill="1" applyBorder="1" applyAlignment="1">
      <alignment horizontal="right"/>
    </xf>
    <xf numFmtId="165" fontId="15" fillId="0" borderId="2" xfId="2775" applyNumberFormat="1" applyFont="1" applyBorder="1" applyAlignment="1">
      <alignment horizontal="right"/>
    </xf>
    <xf numFmtId="165" fontId="15" fillId="0" borderId="4" xfId="2775" applyNumberFormat="1" applyFont="1" applyBorder="1" applyAlignment="1">
      <alignment horizontal="right"/>
    </xf>
    <xf numFmtId="165" fontId="18" fillId="0" borderId="8" xfId="2775" applyNumberFormat="1" applyFont="1" applyBorder="1"/>
    <xf numFmtId="165" fontId="4" fillId="0" borderId="3" xfId="1" applyNumberFormat="1" applyFont="1" applyBorder="1" applyAlignment="1"/>
    <xf numFmtId="165" fontId="15" fillId="0" borderId="15" xfId="1" applyNumberFormat="1" applyFont="1" applyBorder="1"/>
    <xf numFmtId="0" fontId="15" fillId="0" borderId="18" xfId="0" applyFont="1" applyBorder="1"/>
    <xf numFmtId="165" fontId="18" fillId="0" borderId="9" xfId="2775" applyNumberFormat="1" applyFont="1" applyBorder="1"/>
    <xf numFmtId="165" fontId="4" fillId="0" borderId="2" xfId="1" applyNumberFormat="1" applyFont="1" applyBorder="1"/>
    <xf numFmtId="165" fontId="18" fillId="0" borderId="2" xfId="1" applyNumberFormat="1" applyFont="1" applyBorder="1"/>
    <xf numFmtId="169" fontId="18" fillId="0" borderId="2" xfId="1" applyNumberFormat="1" applyFont="1" applyBorder="1"/>
    <xf numFmtId="169" fontId="18" fillId="0" borderId="9" xfId="1" applyNumberFormat="1" applyFont="1" applyBorder="1"/>
    <xf numFmtId="165" fontId="18" fillId="0" borderId="6" xfId="1" applyNumberFormat="1" applyFont="1" applyBorder="1"/>
    <xf numFmtId="165" fontId="18" fillId="0" borderId="2" xfId="2773" applyNumberFormat="1" applyFont="1" applyBorder="1"/>
    <xf numFmtId="165" fontId="15" fillId="0" borderId="3" xfId="2775" applyNumberFormat="1" applyFont="1" applyBorder="1"/>
    <xf numFmtId="17" fontId="18" fillId="6" borderId="2" xfId="0" applyNumberFormat="1" applyFont="1" applyFill="1" applyBorder="1"/>
    <xf numFmtId="0" fontId="15" fillId="0" borderId="17" xfId="0" applyFont="1" applyBorder="1" applyAlignment="1">
      <alignment horizontal="left"/>
    </xf>
    <xf numFmtId="165" fontId="15" fillId="0" borderId="4" xfId="2773" applyNumberFormat="1" applyFont="1" applyFill="1" applyBorder="1" applyAlignment="1">
      <alignment horizontal="right"/>
    </xf>
    <xf numFmtId="165" fontId="15" fillId="0" borderId="15" xfId="2773" applyNumberFormat="1" applyFont="1" applyFill="1" applyBorder="1" applyAlignment="1">
      <alignment horizontal="right"/>
    </xf>
    <xf numFmtId="166" fontId="15" fillId="0" borderId="0" xfId="284" applyNumberFormat="1" applyFont="1" applyFill="1" applyBorder="1"/>
    <xf numFmtId="166" fontId="15" fillId="0" borderId="0" xfId="284" applyNumberFormat="1" applyFont="1" applyFill="1"/>
    <xf numFmtId="0" fontId="15" fillId="0" borderId="4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165" fontId="15" fillId="0" borderId="3" xfId="2773" applyNumberFormat="1" applyFont="1" applyFill="1" applyBorder="1" applyAlignment="1">
      <alignment horizontal="right"/>
    </xf>
    <xf numFmtId="165" fontId="17" fillId="0" borderId="4" xfId="2775" applyNumberFormat="1" applyFont="1" applyBorder="1"/>
    <xf numFmtId="165" fontId="17" fillId="0" borderId="3" xfId="2775" applyNumberFormat="1" applyFont="1" applyBorder="1"/>
    <xf numFmtId="0" fontId="17" fillId="0" borderId="18" xfId="0" applyFont="1" applyBorder="1"/>
    <xf numFmtId="0" fontId="31" fillId="0" borderId="17" xfId="0" applyFont="1" applyBorder="1"/>
    <xf numFmtId="169" fontId="4" fillId="0" borderId="2" xfId="1" applyNumberFormat="1" applyFont="1" applyBorder="1" applyAlignment="1">
      <alignment horizontal="right"/>
    </xf>
    <xf numFmtId="169" fontId="4" fillId="0" borderId="9" xfId="1" applyNumberFormat="1" applyFont="1" applyBorder="1" applyAlignment="1">
      <alignment horizontal="right"/>
    </xf>
    <xf numFmtId="17" fontId="18" fillId="6" borderId="1" xfId="0" applyNumberFormat="1" applyFont="1" applyFill="1" applyBorder="1"/>
    <xf numFmtId="17" fontId="18" fillId="4" borderId="1" xfId="0" applyNumberFormat="1" applyFont="1" applyFill="1" applyBorder="1"/>
    <xf numFmtId="165" fontId="17" fillId="0" borderId="15" xfId="2775" applyNumberFormat="1" applyFont="1" applyBorder="1"/>
    <xf numFmtId="165" fontId="17" fillId="0" borderId="19" xfId="2775" applyNumberFormat="1" applyFont="1" applyBorder="1"/>
    <xf numFmtId="166" fontId="4" fillId="0" borderId="4" xfId="284" applyNumberFormat="1" applyFont="1" applyBorder="1"/>
    <xf numFmtId="166" fontId="4" fillId="0" borderId="15" xfId="284" applyNumberFormat="1" applyFont="1" applyBorder="1"/>
    <xf numFmtId="165" fontId="15" fillId="0" borderId="4" xfId="1" applyNumberFormat="1" applyFont="1" applyFill="1" applyBorder="1"/>
    <xf numFmtId="165" fontId="4" fillId="0" borderId="1" xfId="1" applyNumberFormat="1" applyFont="1" applyFill="1" applyBorder="1"/>
    <xf numFmtId="165" fontId="15" fillId="0" borderId="15" xfId="1" applyNumberFormat="1" applyFont="1" applyFill="1" applyBorder="1"/>
    <xf numFmtId="169" fontId="15" fillId="0" borderId="2" xfId="2775" applyNumberFormat="1" applyFont="1" applyBorder="1"/>
    <xf numFmtId="169" fontId="4" fillId="0" borderId="2" xfId="1" applyNumberFormat="1" applyFont="1" applyBorder="1"/>
    <xf numFmtId="169" fontId="15" fillId="0" borderId="3" xfId="2775" applyNumberFormat="1" applyFont="1" applyBorder="1"/>
    <xf numFmtId="169" fontId="15" fillId="0" borderId="9" xfId="2775" applyNumberFormat="1" applyFont="1" applyBorder="1"/>
    <xf numFmtId="0" fontId="15" fillId="4" borderId="18" xfId="0" applyFont="1" applyFill="1" applyBorder="1"/>
    <xf numFmtId="0" fontId="15" fillId="4" borderId="3" xfId="0" applyFont="1" applyFill="1" applyBorder="1"/>
    <xf numFmtId="0" fontId="15" fillId="4" borderId="19" xfId="0" applyFont="1" applyFill="1" applyBorder="1"/>
    <xf numFmtId="0" fontId="30" fillId="0" borderId="17" xfId="0" applyFont="1" applyBorder="1"/>
    <xf numFmtId="169" fontId="30" fillId="0" borderId="4" xfId="1" applyNumberFormat="1" applyFont="1" applyBorder="1"/>
    <xf numFmtId="169" fontId="32" fillId="0" borderId="4" xfId="1" applyNumberFormat="1" applyFont="1" applyBorder="1"/>
    <xf numFmtId="169" fontId="32" fillId="0" borderId="15" xfId="1" applyNumberFormat="1" applyFont="1" applyBorder="1"/>
    <xf numFmtId="0" fontId="27" fillId="0" borderId="6" xfId="0" applyFont="1" applyBorder="1"/>
    <xf numFmtId="169" fontId="27" fillId="0" borderId="2" xfId="1" applyNumberFormat="1" applyFont="1" applyBorder="1"/>
    <xf numFmtId="0" fontId="27" fillId="4" borderId="17" xfId="0" applyFont="1" applyFill="1" applyBorder="1"/>
    <xf numFmtId="0" fontId="27" fillId="4" borderId="4" xfId="0" applyFont="1" applyFill="1" applyBorder="1"/>
    <xf numFmtId="0" fontId="11" fillId="4" borderId="4" xfId="0" applyFont="1" applyFill="1" applyBorder="1"/>
    <xf numFmtId="0" fontId="11" fillId="4" borderId="15" xfId="0" applyFont="1" applyFill="1" applyBorder="1"/>
    <xf numFmtId="170" fontId="4" fillId="0" borderId="3" xfId="0" applyNumberFormat="1" applyFont="1" applyBorder="1"/>
    <xf numFmtId="165" fontId="0" fillId="0" borderId="0" xfId="2776" applyNumberFormat="1" applyFont="1"/>
    <xf numFmtId="43" fontId="15" fillId="0" borderId="4" xfId="1" applyFont="1" applyBorder="1"/>
    <xf numFmtId="169" fontId="15" fillId="0" borderId="2" xfId="1" applyNumberFormat="1" applyFont="1" applyBorder="1"/>
    <xf numFmtId="169" fontId="15" fillId="0" borderId="0" xfId="2776" applyNumberFormat="1" applyFont="1"/>
    <xf numFmtId="165" fontId="18" fillId="0" borderId="1" xfId="1" applyNumberFormat="1" applyFont="1" applyBorder="1"/>
    <xf numFmtId="165" fontId="18" fillId="0" borderId="10" xfId="1" applyNumberFormat="1" applyFont="1" applyBorder="1"/>
    <xf numFmtId="165" fontId="5" fillId="0" borderId="15" xfId="0" applyNumberFormat="1" applyFont="1" applyBorder="1"/>
    <xf numFmtId="165" fontId="5" fillId="0" borderId="15" xfId="0" applyNumberFormat="1" applyFont="1" applyBorder="1" applyAlignment="1">
      <alignment horizontal="right"/>
    </xf>
    <xf numFmtId="0" fontId="4" fillId="4" borderId="1" xfId="0" applyFont="1" applyFill="1" applyBorder="1"/>
    <xf numFmtId="0" fontId="4" fillId="4" borderId="1" xfId="0" applyFont="1" applyFill="1" applyBorder="1" applyAlignment="1">
      <alignment vertical="center"/>
    </xf>
    <xf numFmtId="49" fontId="4" fillId="4" borderId="1" xfId="0" applyNumberFormat="1" applyFont="1" applyFill="1" applyBorder="1"/>
    <xf numFmtId="169" fontId="4" fillId="0" borderId="15" xfId="1" applyNumberFormat="1" applyFont="1" applyBorder="1"/>
    <xf numFmtId="0" fontId="15" fillId="0" borderId="5" xfId="0" applyFont="1" applyBorder="1"/>
    <xf numFmtId="166" fontId="15" fillId="0" borderId="1" xfId="0" applyNumberFormat="1" applyFont="1" applyBorder="1"/>
    <xf numFmtId="165" fontId="15" fillId="0" borderId="1" xfId="0" applyNumberFormat="1" applyFont="1" applyBorder="1"/>
    <xf numFmtId="165" fontId="15" fillId="0" borderId="10" xfId="0" applyNumberFormat="1" applyFont="1" applyBorder="1"/>
    <xf numFmtId="0" fontId="4" fillId="0" borderId="19" xfId="0" applyFont="1" applyBorder="1"/>
    <xf numFmtId="165" fontId="15" fillId="0" borderId="0" xfId="2775" applyNumberFormat="1" applyFont="1" applyFill="1"/>
    <xf numFmtId="169" fontId="15" fillId="0" borderId="7" xfId="1" applyNumberFormat="1" applyFont="1" applyBorder="1"/>
    <xf numFmtId="169" fontId="15" fillId="0" borderId="9" xfId="1" applyNumberFormat="1" applyFont="1" applyBorder="1"/>
    <xf numFmtId="169" fontId="15" fillId="0" borderId="2" xfId="2775" applyNumberFormat="1" applyFont="1" applyBorder="1" applyAlignment="1">
      <alignment horizontal="right"/>
    </xf>
    <xf numFmtId="167" fontId="5" fillId="0" borderId="4" xfId="280" applyNumberFormat="1" applyFont="1" applyBorder="1" applyAlignment="1">
      <alignment horizontal="right"/>
    </xf>
    <xf numFmtId="169" fontId="15" fillId="0" borderId="4" xfId="2775" applyNumberFormat="1" applyFont="1" applyBorder="1" applyAlignment="1">
      <alignment horizontal="right"/>
    </xf>
    <xf numFmtId="167" fontId="5" fillId="0" borderId="15" xfId="280" applyNumberFormat="1" applyFont="1" applyBorder="1" applyAlignment="1">
      <alignment horizontal="right"/>
    </xf>
    <xf numFmtId="165" fontId="11" fillId="0" borderId="9" xfId="1" applyNumberFormat="1" applyFont="1" applyBorder="1"/>
    <xf numFmtId="165" fontId="11" fillId="0" borderId="2" xfId="1" applyNumberFormat="1" applyFont="1" applyBorder="1"/>
    <xf numFmtId="169" fontId="4" fillId="0" borderId="19" xfId="1" applyNumberFormat="1" applyFont="1" applyBorder="1"/>
    <xf numFmtId="165" fontId="4" fillId="0" borderId="17" xfId="1" applyNumberFormat="1" applyFont="1" applyBorder="1"/>
    <xf numFmtId="165" fontId="18" fillId="0" borderId="17" xfId="2775" applyNumberFormat="1" applyFont="1" applyBorder="1"/>
    <xf numFmtId="165" fontId="18" fillId="0" borderId="4" xfId="2775" applyNumberFormat="1" applyFont="1" applyBorder="1"/>
    <xf numFmtId="169" fontId="4" fillId="0" borderId="4" xfId="1" applyNumberFormat="1" applyFont="1" applyBorder="1"/>
    <xf numFmtId="169" fontId="4" fillId="0" borderId="4" xfId="1" applyNumberFormat="1" applyFont="1" applyFill="1" applyBorder="1" applyAlignment="1">
      <alignment horizontal="right"/>
    </xf>
    <xf numFmtId="169" fontId="5" fillId="0" borderId="0" xfId="0" applyNumberFormat="1" applyFont="1"/>
    <xf numFmtId="2" fontId="5" fillId="0" borderId="0" xfId="280" applyNumberFormat="1" applyFont="1"/>
    <xf numFmtId="165" fontId="16" fillId="0" borderId="2" xfId="2773" applyNumberFormat="1" applyFont="1" applyBorder="1"/>
    <xf numFmtId="2" fontId="15" fillId="0" borderId="0" xfId="280" applyNumberFormat="1" applyFont="1"/>
    <xf numFmtId="166" fontId="15" fillId="0" borderId="1" xfId="284" applyNumberFormat="1" applyFont="1" applyBorder="1"/>
    <xf numFmtId="17" fontId="5" fillId="0" borderId="15" xfId="0" applyNumberFormat="1" applyFont="1" applyBorder="1"/>
    <xf numFmtId="169" fontId="15" fillId="0" borderId="6" xfId="2775" applyNumberFormat="1" applyFont="1" applyBorder="1" applyAlignment="1">
      <alignment horizontal="right"/>
    </xf>
    <xf numFmtId="169" fontId="15" fillId="0" borderId="17" xfId="2775" applyNumberFormat="1" applyFont="1" applyBorder="1" applyAlignment="1">
      <alignment horizontal="right"/>
    </xf>
    <xf numFmtId="170" fontId="4" fillId="0" borderId="18" xfId="0" applyNumberFormat="1" applyFont="1" applyBorder="1"/>
    <xf numFmtId="0" fontId="4" fillId="0" borderId="2" xfId="0" applyFont="1" applyBorder="1"/>
    <xf numFmtId="169" fontId="0" fillId="0" borderId="2" xfId="1" applyNumberFormat="1" applyFont="1" applyBorder="1" applyAlignment="1">
      <alignment horizontal="right"/>
    </xf>
    <xf numFmtId="169" fontId="0" fillId="0" borderId="4" xfId="1" applyNumberFormat="1" applyFont="1" applyBorder="1" applyAlignment="1">
      <alignment horizontal="right"/>
    </xf>
    <xf numFmtId="169" fontId="15" fillId="0" borderId="3" xfId="1" applyNumberFormat="1" applyFont="1" applyBorder="1"/>
    <xf numFmtId="175" fontId="5" fillId="0" borderId="0" xfId="0" applyNumberFormat="1" applyFont="1"/>
    <xf numFmtId="43" fontId="5" fillId="0" borderId="0" xfId="0" applyNumberFormat="1" applyFont="1"/>
    <xf numFmtId="165" fontId="15" fillId="0" borderId="15" xfId="1" applyNumberFormat="1" applyFont="1" applyBorder="1" applyAlignment="1">
      <alignment horizontal="right"/>
    </xf>
    <xf numFmtId="165" fontId="15" fillId="0" borderId="4" xfId="1" applyNumberFormat="1" applyFont="1" applyBorder="1" applyAlignment="1">
      <alignment horizontal="right"/>
    </xf>
    <xf numFmtId="165" fontId="15" fillId="0" borderId="4" xfId="2777" applyNumberFormat="1" applyFont="1" applyBorder="1"/>
    <xf numFmtId="165" fontId="15" fillId="0" borderId="17" xfId="2777" applyNumberFormat="1" applyFont="1" applyBorder="1"/>
    <xf numFmtId="0" fontId="15" fillId="0" borderId="15" xfId="0" applyFont="1" applyBorder="1"/>
    <xf numFmtId="0" fontId="5" fillId="0" borderId="4" xfId="0" applyFont="1" applyBorder="1"/>
    <xf numFmtId="165" fontId="4" fillId="0" borderId="3" xfId="2775" applyNumberFormat="1" applyFont="1" applyBorder="1"/>
    <xf numFmtId="0" fontId="11" fillId="3" borderId="0" xfId="0" applyFont="1" applyFill="1" applyAlignment="1">
      <alignment horizontal="left"/>
    </xf>
    <xf numFmtId="0" fontId="4" fillId="3" borderId="12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0" fontId="4" fillId="3" borderId="14" xfId="0" applyFont="1" applyFill="1" applyBorder="1" applyAlignment="1">
      <alignment horizontal="left"/>
    </xf>
    <xf numFmtId="0" fontId="4" fillId="5" borderId="10" xfId="0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6" fillId="0" borderId="0" xfId="282" applyFont="1" applyFill="1" applyAlignment="1">
      <alignment horizontal="center"/>
    </xf>
    <xf numFmtId="0" fontId="4" fillId="0" borderId="16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16" fillId="4" borderId="10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6" fillId="0" borderId="0" xfId="282" applyFont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171" fontId="4" fillId="4" borderId="1" xfId="0" applyNumberFormat="1" applyFont="1" applyFill="1" applyBorder="1" applyAlignment="1">
      <alignment horizontal="center"/>
    </xf>
    <xf numFmtId="169" fontId="4" fillId="4" borderId="1" xfId="1" applyNumberFormat="1" applyFont="1" applyFill="1" applyBorder="1" applyAlignment="1">
      <alignment horizontal="center" vertical="center"/>
    </xf>
    <xf numFmtId="169" fontId="4" fillId="4" borderId="2" xfId="1" applyNumberFormat="1" applyFont="1" applyFill="1" applyBorder="1" applyAlignment="1">
      <alignment horizontal="center" vertical="center"/>
    </xf>
    <xf numFmtId="0" fontId="10" fillId="0" borderId="0" xfId="282" applyFont="1" applyFill="1" applyAlignment="1">
      <alignment horizontal="center"/>
    </xf>
    <xf numFmtId="165" fontId="4" fillId="4" borderId="2" xfId="1" applyNumberFormat="1" applyFont="1" applyFill="1" applyBorder="1" applyAlignment="1">
      <alignment horizontal="center" vertical="center"/>
    </xf>
    <xf numFmtId="165" fontId="4" fillId="4" borderId="4" xfId="1" applyNumberFormat="1" applyFont="1" applyFill="1" applyBorder="1" applyAlignment="1">
      <alignment horizontal="center" vertical="center"/>
    </xf>
    <xf numFmtId="174" fontId="4" fillId="4" borderId="10" xfId="1" applyNumberFormat="1" applyFont="1" applyFill="1" applyBorder="1" applyAlignment="1">
      <alignment horizontal="center"/>
    </xf>
    <xf numFmtId="174" fontId="4" fillId="4" borderId="5" xfId="1" applyNumberFormat="1" applyFont="1" applyFill="1" applyBorder="1" applyAlignment="1">
      <alignment horizontal="center"/>
    </xf>
    <xf numFmtId="174" fontId="4" fillId="4" borderId="11" xfId="1" applyNumberFormat="1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17" fontId="4" fillId="4" borderId="1" xfId="0" applyNumberFormat="1" applyFont="1" applyFill="1" applyBorder="1" applyAlignment="1">
      <alignment horizontal="center"/>
    </xf>
    <xf numFmtId="0" fontId="6" fillId="0" borderId="0" xfId="282" quotePrefix="1" applyFont="1" applyAlignment="1">
      <alignment horizontal="center"/>
    </xf>
    <xf numFmtId="0" fontId="4" fillId="0" borderId="0" xfId="285" applyFont="1" applyAlignment="1">
      <alignment horizontal="left"/>
    </xf>
    <xf numFmtId="165" fontId="6" fillId="0" borderId="0" xfId="1" applyNumberFormat="1" applyFont="1" applyAlignment="1">
      <alignment horizontal="center"/>
    </xf>
    <xf numFmtId="0" fontId="18" fillId="4" borderId="1" xfId="10" applyFont="1" applyFill="1" applyBorder="1" applyAlignment="1">
      <alignment horizontal="center" vertical="center"/>
    </xf>
    <xf numFmtId="0" fontId="18" fillId="4" borderId="2" xfId="1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7" fontId="18" fillId="4" borderId="1" xfId="0" applyNumberFormat="1" applyFont="1" applyFill="1" applyBorder="1" applyAlignment="1">
      <alignment horizontal="center"/>
    </xf>
    <xf numFmtId="0" fontId="24" fillId="0" borderId="0" xfId="282" applyFont="1" applyAlignment="1">
      <alignment horizontal="center"/>
    </xf>
    <xf numFmtId="0" fontId="15" fillId="0" borderId="0" xfId="0" applyFont="1" applyAlignment="1">
      <alignment horizontal="center"/>
    </xf>
    <xf numFmtId="0" fontId="18" fillId="4" borderId="4" xfId="0" applyFont="1" applyFill="1" applyBorder="1" applyAlignment="1">
      <alignment horizontal="center" vertical="center"/>
    </xf>
    <xf numFmtId="0" fontId="18" fillId="4" borderId="4" xfId="1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8" fillId="4" borderId="1" xfId="10" applyFont="1" applyFill="1" applyBorder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4" fillId="4" borderId="2" xfId="10" applyFont="1" applyFill="1" applyBorder="1" applyAlignment="1">
      <alignment horizontal="center" vertical="center"/>
    </xf>
    <xf numFmtId="0" fontId="4" fillId="4" borderId="4" xfId="10" applyFont="1" applyFill="1" applyBorder="1" applyAlignment="1">
      <alignment horizontal="center" vertical="center"/>
    </xf>
    <xf numFmtId="0" fontId="18" fillId="4" borderId="11" xfId="0" applyFont="1" applyFill="1" applyBorder="1" applyAlignment="1">
      <alignment horizontal="center"/>
    </xf>
    <xf numFmtId="0" fontId="18" fillId="4" borderId="10" xfId="10" applyFont="1" applyFill="1" applyBorder="1" applyAlignment="1">
      <alignment horizontal="center"/>
    </xf>
    <xf numFmtId="0" fontId="18" fillId="4" borderId="11" xfId="10" applyFont="1" applyFill="1" applyBorder="1" applyAlignment="1">
      <alignment horizontal="center"/>
    </xf>
    <xf numFmtId="0" fontId="18" fillId="4" borderId="5" xfId="10" applyFont="1" applyFill="1" applyBorder="1" applyAlignment="1">
      <alignment horizontal="center"/>
    </xf>
    <xf numFmtId="165" fontId="5" fillId="0" borderId="0" xfId="1" applyNumberFormat="1" applyFont="1" applyAlignment="1">
      <alignment horizontal="center"/>
    </xf>
    <xf numFmtId="0" fontId="18" fillId="4" borderId="2" xfId="0" applyFont="1" applyFill="1" applyBorder="1" applyAlignment="1">
      <alignment horizontal="center" vertical="center" textRotation="255"/>
    </xf>
    <xf numFmtId="0" fontId="18" fillId="4" borderId="4" xfId="0" applyFont="1" applyFill="1" applyBorder="1" applyAlignment="1">
      <alignment horizontal="center" vertical="center" textRotation="255"/>
    </xf>
    <xf numFmtId="0" fontId="18" fillId="4" borderId="3" xfId="0" applyFont="1" applyFill="1" applyBorder="1" applyAlignment="1">
      <alignment horizontal="center" vertical="center" textRotation="255"/>
    </xf>
    <xf numFmtId="0" fontId="11" fillId="0" borderId="0" xfId="0" applyFont="1" applyAlignment="1">
      <alignment horizontal="left"/>
    </xf>
    <xf numFmtId="17" fontId="26" fillId="4" borderId="8" xfId="0" applyNumberFormat="1" applyFont="1" applyFill="1" applyBorder="1" applyAlignment="1">
      <alignment horizontal="center"/>
    </xf>
    <xf numFmtId="0" fontId="26" fillId="4" borderId="8" xfId="0" applyFont="1" applyFill="1" applyBorder="1" applyAlignment="1">
      <alignment horizontal="center"/>
    </xf>
    <xf numFmtId="17" fontId="26" fillId="4" borderId="15" xfId="0" applyNumberFormat="1" applyFont="1" applyFill="1" applyBorder="1" applyAlignment="1">
      <alignment horizontal="center"/>
    </xf>
    <xf numFmtId="17" fontId="26" fillId="4" borderId="0" xfId="0" applyNumberFormat="1" applyFont="1" applyFill="1" applyAlignment="1">
      <alignment horizontal="center"/>
    </xf>
    <xf numFmtId="0" fontId="4" fillId="4" borderId="10" xfId="0" applyFont="1" applyFill="1" applyBorder="1" applyAlignment="1">
      <alignment horizontal="center" wrapText="1"/>
    </xf>
    <xf numFmtId="0" fontId="4" fillId="4" borderId="11" xfId="0" applyFont="1" applyFill="1" applyBorder="1" applyAlignment="1">
      <alignment horizontal="center" wrapText="1"/>
    </xf>
    <xf numFmtId="0" fontId="4" fillId="4" borderId="5" xfId="0" applyFont="1" applyFill="1" applyBorder="1" applyAlignment="1">
      <alignment horizontal="center" wrapText="1"/>
    </xf>
    <xf numFmtId="0" fontId="4" fillId="4" borderId="19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</cellXfs>
  <cellStyles count="277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1" xfId="318" xr:uid="{00000000-0005-0000-0000-000008000000}"/>
    <cellStyle name="Comma 10 2" xfId="42" xr:uid="{00000000-0005-0000-0000-000009000000}"/>
    <cellStyle name="Comma 10 2 10" xfId="322" xr:uid="{00000000-0005-0000-0000-00000A000000}"/>
    <cellStyle name="Comma 10 2 2" xfId="6" xr:uid="{00000000-0005-0000-0000-00000B000000}"/>
    <cellStyle name="Comma 10 2 2 2" xfId="7" xr:uid="{00000000-0005-0000-0000-00000C000000}"/>
    <cellStyle name="Comma 10 2 2 2 2" xfId="16" xr:uid="{00000000-0005-0000-0000-00000D000000}"/>
    <cellStyle name="Comma 10 2 2 2 2 2" xfId="273" xr:uid="{00000000-0005-0000-0000-00000E000000}"/>
    <cellStyle name="Comma 10 2 2 2 2 2 2" xfId="820" xr:uid="{00000000-0005-0000-0000-00000F000000}"/>
    <cellStyle name="Comma 10 2 2 2 2 2 2 2" xfId="289" xr:uid="{00000000-0005-0000-0000-000010000000}"/>
    <cellStyle name="Comma 10 2 2 2 2 2 2 2 2" xfId="295" xr:uid="{00000000-0005-0000-0000-000011000000}"/>
    <cellStyle name="Comma 10 2 2 2 2 2 2 2 2 2" xfId="2438" xr:uid="{00000000-0005-0000-0000-000012000000}"/>
    <cellStyle name="Comma 10 2 2 2 2 2 2 2 3" xfId="2726" xr:uid="{00000000-0005-0000-0000-000013000000}"/>
    <cellStyle name="Comma 10 2 2 2 2 2 2 2 4" xfId="1358" xr:uid="{00000000-0005-0000-0000-000014000000}"/>
    <cellStyle name="Comma 10 2 2 2 2 2 2 3" xfId="1900" xr:uid="{00000000-0005-0000-0000-000015000000}"/>
    <cellStyle name="Comma 10 2 2 2 2 2 3" xfId="1091" xr:uid="{00000000-0005-0000-0000-000016000000}"/>
    <cellStyle name="Comma 10 2 2 2 2 2 3 2" xfId="2171" xr:uid="{00000000-0005-0000-0000-000017000000}"/>
    <cellStyle name="Comma 10 2 2 2 2 2 4" xfId="1633" xr:uid="{00000000-0005-0000-0000-000018000000}"/>
    <cellStyle name="Comma 10 2 2 2 2 2 5" xfId="2714" xr:uid="{00000000-0005-0000-0000-000019000000}"/>
    <cellStyle name="Comma 10 2 2 2 2 2 6" xfId="553" xr:uid="{00000000-0005-0000-0000-00001A000000}"/>
    <cellStyle name="Comma 10 2 2 2 2 3" xfId="577" xr:uid="{00000000-0005-0000-0000-00001B000000}"/>
    <cellStyle name="Comma 10 2 2 2 2 3 2" xfId="1115" xr:uid="{00000000-0005-0000-0000-00001C000000}"/>
    <cellStyle name="Comma 10 2 2 2 2 3 2 2" xfId="2195" xr:uid="{00000000-0005-0000-0000-00001D000000}"/>
    <cellStyle name="Comma 10 2 2 2 2 3 3" xfId="1657" xr:uid="{00000000-0005-0000-0000-00001E000000}"/>
    <cellStyle name="Comma 10 2 2 2 2 4" xfId="848" xr:uid="{00000000-0005-0000-0000-00001F000000}"/>
    <cellStyle name="Comma 10 2 2 2 2 4 2" xfId="1928" xr:uid="{00000000-0005-0000-0000-000020000000}"/>
    <cellStyle name="Comma 10 2 2 2 2 5" xfId="1390" xr:uid="{00000000-0005-0000-0000-000021000000}"/>
    <cellStyle name="Comma 10 2 2 2 2 6" xfId="2471" xr:uid="{00000000-0005-0000-0000-000022000000}"/>
    <cellStyle name="Comma 10 2 2 2 2 7" xfId="310" xr:uid="{00000000-0005-0000-0000-000023000000}"/>
    <cellStyle name="Comma 10 2 2 2 3" xfId="209" xr:uid="{00000000-0005-0000-0000-000024000000}"/>
    <cellStyle name="Comma 10 2 2 2 3 2" xfId="756" xr:uid="{00000000-0005-0000-0000-000025000000}"/>
    <cellStyle name="Comma 10 2 2 2 3 2 2" xfId="1294" xr:uid="{00000000-0005-0000-0000-000026000000}"/>
    <cellStyle name="Comma 10 2 2 2 3 2 2 2" xfId="2374" xr:uid="{00000000-0005-0000-0000-000027000000}"/>
    <cellStyle name="Comma 10 2 2 2 3 2 3" xfId="1836" xr:uid="{00000000-0005-0000-0000-000028000000}"/>
    <cellStyle name="Comma 10 2 2 2 3 3" xfId="1027" xr:uid="{00000000-0005-0000-0000-000029000000}"/>
    <cellStyle name="Comma 10 2 2 2 3 3 2" xfId="2107" xr:uid="{00000000-0005-0000-0000-00002A000000}"/>
    <cellStyle name="Comma 10 2 2 2 3 4" xfId="1569" xr:uid="{00000000-0005-0000-0000-00002B000000}"/>
    <cellStyle name="Comma 10 2 2 2 3 5" xfId="2650" xr:uid="{00000000-0005-0000-0000-00002C000000}"/>
    <cellStyle name="Comma 10 2 2 2 3 6" xfId="489" xr:uid="{00000000-0005-0000-0000-00002D000000}"/>
    <cellStyle name="Comma 10 2 2 2 4" xfId="571" xr:uid="{00000000-0005-0000-0000-00002E000000}"/>
    <cellStyle name="Comma 10 2 2 2 4 2" xfId="1109" xr:uid="{00000000-0005-0000-0000-00002F000000}"/>
    <cellStyle name="Comma 10 2 2 2 4 2 2" xfId="2189" xr:uid="{00000000-0005-0000-0000-000030000000}"/>
    <cellStyle name="Comma 10 2 2 2 4 3" xfId="1651" xr:uid="{00000000-0005-0000-0000-000031000000}"/>
    <cellStyle name="Comma 10 2 2 2 5" xfId="842" xr:uid="{00000000-0005-0000-0000-000032000000}"/>
    <cellStyle name="Comma 10 2 2 2 5 2" xfId="1922" xr:uid="{00000000-0005-0000-0000-000033000000}"/>
    <cellStyle name="Comma 10 2 2 2 6" xfId="1384" xr:uid="{00000000-0005-0000-0000-000034000000}"/>
    <cellStyle name="Comma 10 2 2 2 7" xfId="2465" xr:uid="{00000000-0005-0000-0000-000035000000}"/>
    <cellStyle name="Comma 10 2 2 2 8" xfId="304" xr:uid="{00000000-0005-0000-0000-000036000000}"/>
    <cellStyle name="Comma 10 2 2 3" xfId="115" xr:uid="{00000000-0005-0000-0000-000037000000}"/>
    <cellStyle name="Comma 10 2 2 3 2" xfId="241" xr:uid="{00000000-0005-0000-0000-000038000000}"/>
    <cellStyle name="Comma 10 2 2 3 2 2" xfId="788" xr:uid="{00000000-0005-0000-0000-000039000000}"/>
    <cellStyle name="Comma 10 2 2 3 2 2 2" xfId="1326" xr:uid="{00000000-0005-0000-0000-00003A000000}"/>
    <cellStyle name="Comma 10 2 2 3 2 2 2 2" xfId="2406" xr:uid="{00000000-0005-0000-0000-00003B000000}"/>
    <cellStyle name="Comma 10 2 2 3 2 2 3" xfId="1868" xr:uid="{00000000-0005-0000-0000-00003C000000}"/>
    <cellStyle name="Comma 10 2 2 3 2 3" xfId="1059" xr:uid="{00000000-0005-0000-0000-00003D000000}"/>
    <cellStyle name="Comma 10 2 2 3 2 3 2" xfId="2139" xr:uid="{00000000-0005-0000-0000-00003E000000}"/>
    <cellStyle name="Comma 10 2 2 3 2 4" xfId="1601" xr:uid="{00000000-0005-0000-0000-00003F000000}"/>
    <cellStyle name="Comma 10 2 2 3 2 5" xfId="2682" xr:uid="{00000000-0005-0000-0000-000040000000}"/>
    <cellStyle name="Comma 10 2 2 3 2 6" xfId="521" xr:uid="{00000000-0005-0000-0000-000041000000}"/>
    <cellStyle name="Comma 10 2 2 3 3" xfId="662" xr:uid="{00000000-0005-0000-0000-000042000000}"/>
    <cellStyle name="Comma 10 2 2 3 3 2" xfId="1200" xr:uid="{00000000-0005-0000-0000-000043000000}"/>
    <cellStyle name="Comma 10 2 2 3 3 2 2" xfId="2280" xr:uid="{00000000-0005-0000-0000-000044000000}"/>
    <cellStyle name="Comma 10 2 2 3 3 3" xfId="1742" xr:uid="{00000000-0005-0000-0000-000045000000}"/>
    <cellStyle name="Comma 10 2 2 3 4" xfId="933" xr:uid="{00000000-0005-0000-0000-000046000000}"/>
    <cellStyle name="Comma 10 2 2 3 4 2" xfId="2013" xr:uid="{00000000-0005-0000-0000-000047000000}"/>
    <cellStyle name="Comma 10 2 2 3 5" xfId="1475" xr:uid="{00000000-0005-0000-0000-000048000000}"/>
    <cellStyle name="Comma 10 2 2 3 6" xfId="2556" xr:uid="{00000000-0005-0000-0000-000049000000}"/>
    <cellStyle name="Comma 10 2 2 3 7" xfId="395" xr:uid="{00000000-0005-0000-0000-00004A000000}"/>
    <cellStyle name="Comma 10 2 2 4" xfId="177" xr:uid="{00000000-0005-0000-0000-00004B000000}"/>
    <cellStyle name="Comma 10 2 2 4 2" xfId="724" xr:uid="{00000000-0005-0000-0000-00004C000000}"/>
    <cellStyle name="Comma 10 2 2 4 2 2" xfId="1262" xr:uid="{00000000-0005-0000-0000-00004D000000}"/>
    <cellStyle name="Comma 10 2 2 4 2 2 2" xfId="2342" xr:uid="{00000000-0005-0000-0000-00004E000000}"/>
    <cellStyle name="Comma 10 2 2 4 2 3" xfId="1804" xr:uid="{00000000-0005-0000-0000-00004F000000}"/>
    <cellStyle name="Comma 10 2 2 4 3" xfId="995" xr:uid="{00000000-0005-0000-0000-000050000000}"/>
    <cellStyle name="Comma 10 2 2 4 3 2" xfId="2075" xr:uid="{00000000-0005-0000-0000-000051000000}"/>
    <cellStyle name="Comma 10 2 2 4 4" xfId="1537" xr:uid="{00000000-0005-0000-0000-000052000000}"/>
    <cellStyle name="Comma 10 2 2 4 5" xfId="2618" xr:uid="{00000000-0005-0000-0000-000053000000}"/>
    <cellStyle name="Comma 10 2 2 4 6" xfId="457" xr:uid="{00000000-0005-0000-0000-000054000000}"/>
    <cellStyle name="Comma 10 2 2 5" xfId="570" xr:uid="{00000000-0005-0000-0000-000055000000}"/>
    <cellStyle name="Comma 10 2 2 5 2" xfId="1108" xr:uid="{00000000-0005-0000-0000-000056000000}"/>
    <cellStyle name="Comma 10 2 2 5 2 2" xfId="2188" xr:uid="{00000000-0005-0000-0000-000057000000}"/>
    <cellStyle name="Comma 10 2 2 5 3" xfId="1650" xr:uid="{00000000-0005-0000-0000-000058000000}"/>
    <cellStyle name="Comma 10 2 2 6" xfId="841" xr:uid="{00000000-0005-0000-0000-000059000000}"/>
    <cellStyle name="Comma 10 2 2 6 2" xfId="1921" xr:uid="{00000000-0005-0000-0000-00005A000000}"/>
    <cellStyle name="Comma 10 2 2 7" xfId="1383" xr:uid="{00000000-0005-0000-0000-00005B000000}"/>
    <cellStyle name="Comma 10 2 2 8" xfId="2464" xr:uid="{00000000-0005-0000-0000-00005C000000}"/>
    <cellStyle name="Comma 10 2 2 9" xfId="303" xr:uid="{00000000-0005-0000-0000-00005D000000}"/>
    <cellStyle name="Comma 10 2 3" xfId="70" xr:uid="{00000000-0005-0000-0000-00005E000000}"/>
    <cellStyle name="Comma 10 2 3 2" xfId="132" xr:uid="{00000000-0005-0000-0000-00005F000000}"/>
    <cellStyle name="Comma 10 2 3 2 2" xfId="258" xr:uid="{00000000-0005-0000-0000-000060000000}"/>
    <cellStyle name="Comma 10 2 3 2 2 2" xfId="805" xr:uid="{00000000-0005-0000-0000-000061000000}"/>
    <cellStyle name="Comma 10 2 3 2 2 2 2" xfId="1343" xr:uid="{00000000-0005-0000-0000-000062000000}"/>
    <cellStyle name="Comma 10 2 3 2 2 2 2 2" xfId="2423" xr:uid="{00000000-0005-0000-0000-000063000000}"/>
    <cellStyle name="Comma 10 2 3 2 2 2 3" xfId="1885" xr:uid="{00000000-0005-0000-0000-000064000000}"/>
    <cellStyle name="Comma 10 2 3 2 2 3" xfId="1076" xr:uid="{00000000-0005-0000-0000-000065000000}"/>
    <cellStyle name="Comma 10 2 3 2 2 3 2" xfId="2156" xr:uid="{00000000-0005-0000-0000-000066000000}"/>
    <cellStyle name="Comma 10 2 3 2 2 4" xfId="1618" xr:uid="{00000000-0005-0000-0000-000067000000}"/>
    <cellStyle name="Comma 10 2 3 2 2 5" xfId="2699" xr:uid="{00000000-0005-0000-0000-000068000000}"/>
    <cellStyle name="Comma 10 2 3 2 2 6" xfId="538" xr:uid="{00000000-0005-0000-0000-000069000000}"/>
    <cellStyle name="Comma 10 2 3 2 3" xfId="679" xr:uid="{00000000-0005-0000-0000-00006A000000}"/>
    <cellStyle name="Comma 10 2 3 2 3 2" xfId="1217" xr:uid="{00000000-0005-0000-0000-00006B000000}"/>
    <cellStyle name="Comma 10 2 3 2 3 2 2" xfId="2297" xr:uid="{00000000-0005-0000-0000-00006C000000}"/>
    <cellStyle name="Comma 10 2 3 2 3 3" xfId="1759" xr:uid="{00000000-0005-0000-0000-00006D000000}"/>
    <cellStyle name="Comma 10 2 3 2 4" xfId="950" xr:uid="{00000000-0005-0000-0000-00006E000000}"/>
    <cellStyle name="Comma 10 2 3 2 4 2" xfId="2030" xr:uid="{00000000-0005-0000-0000-00006F000000}"/>
    <cellStyle name="Comma 10 2 3 2 5" xfId="1492" xr:uid="{00000000-0005-0000-0000-000070000000}"/>
    <cellStyle name="Comma 10 2 3 2 6" xfId="2573" xr:uid="{00000000-0005-0000-0000-000071000000}"/>
    <cellStyle name="Comma 10 2 3 2 7" xfId="412" xr:uid="{00000000-0005-0000-0000-000072000000}"/>
    <cellStyle name="Comma 10 2 3 3" xfId="194" xr:uid="{00000000-0005-0000-0000-000073000000}"/>
    <cellStyle name="Comma 10 2 3 3 2" xfId="741" xr:uid="{00000000-0005-0000-0000-000074000000}"/>
    <cellStyle name="Comma 10 2 3 3 2 2" xfId="1279" xr:uid="{00000000-0005-0000-0000-000075000000}"/>
    <cellStyle name="Comma 10 2 3 3 2 2 2" xfId="2359" xr:uid="{00000000-0005-0000-0000-000076000000}"/>
    <cellStyle name="Comma 10 2 3 3 2 3" xfId="1821" xr:uid="{00000000-0005-0000-0000-000077000000}"/>
    <cellStyle name="Comma 10 2 3 3 3" xfId="1012" xr:uid="{00000000-0005-0000-0000-000078000000}"/>
    <cellStyle name="Comma 10 2 3 3 3 2" xfId="2092" xr:uid="{00000000-0005-0000-0000-000079000000}"/>
    <cellStyle name="Comma 10 2 3 3 4" xfId="1554" xr:uid="{00000000-0005-0000-0000-00007A000000}"/>
    <cellStyle name="Comma 10 2 3 3 5" xfId="2635" xr:uid="{00000000-0005-0000-0000-00007B000000}"/>
    <cellStyle name="Comma 10 2 3 3 6" xfId="474" xr:uid="{00000000-0005-0000-0000-00007C000000}"/>
    <cellStyle name="Comma 10 2 3 4" xfId="617" xr:uid="{00000000-0005-0000-0000-00007D000000}"/>
    <cellStyle name="Comma 10 2 3 4 2" xfId="1155" xr:uid="{00000000-0005-0000-0000-00007E000000}"/>
    <cellStyle name="Comma 10 2 3 4 2 2" xfId="2235" xr:uid="{00000000-0005-0000-0000-00007F000000}"/>
    <cellStyle name="Comma 10 2 3 4 3" xfId="1697" xr:uid="{00000000-0005-0000-0000-000080000000}"/>
    <cellStyle name="Comma 10 2 3 5" xfId="888" xr:uid="{00000000-0005-0000-0000-000081000000}"/>
    <cellStyle name="Comma 10 2 3 5 2" xfId="1968" xr:uid="{00000000-0005-0000-0000-000082000000}"/>
    <cellStyle name="Comma 10 2 3 6" xfId="1430" xr:uid="{00000000-0005-0000-0000-000083000000}"/>
    <cellStyle name="Comma 10 2 3 7" xfId="2511" xr:uid="{00000000-0005-0000-0000-000084000000}"/>
    <cellStyle name="Comma 10 2 3 8" xfId="350" xr:uid="{00000000-0005-0000-0000-000085000000}"/>
    <cellStyle name="Comma 10 2 4" xfId="100" xr:uid="{00000000-0005-0000-0000-000086000000}"/>
    <cellStyle name="Comma 10 2 4 2" xfId="226" xr:uid="{00000000-0005-0000-0000-000087000000}"/>
    <cellStyle name="Comma 10 2 4 2 2" xfId="773" xr:uid="{00000000-0005-0000-0000-000088000000}"/>
    <cellStyle name="Comma 10 2 4 2 2 2" xfId="1311" xr:uid="{00000000-0005-0000-0000-000089000000}"/>
    <cellStyle name="Comma 10 2 4 2 2 2 2" xfId="2391" xr:uid="{00000000-0005-0000-0000-00008A000000}"/>
    <cellStyle name="Comma 10 2 4 2 2 3" xfId="1853" xr:uid="{00000000-0005-0000-0000-00008B000000}"/>
    <cellStyle name="Comma 10 2 4 2 3" xfId="1044" xr:uid="{00000000-0005-0000-0000-00008C000000}"/>
    <cellStyle name="Comma 10 2 4 2 3 2" xfId="2124" xr:uid="{00000000-0005-0000-0000-00008D000000}"/>
    <cellStyle name="Comma 10 2 4 2 4" xfId="1586" xr:uid="{00000000-0005-0000-0000-00008E000000}"/>
    <cellStyle name="Comma 10 2 4 2 5" xfId="2667" xr:uid="{00000000-0005-0000-0000-00008F000000}"/>
    <cellStyle name="Comma 10 2 4 2 6" xfId="506" xr:uid="{00000000-0005-0000-0000-000090000000}"/>
    <cellStyle name="Comma 10 2 4 3" xfId="647" xr:uid="{00000000-0005-0000-0000-000091000000}"/>
    <cellStyle name="Comma 10 2 4 3 2" xfId="1185" xr:uid="{00000000-0005-0000-0000-000092000000}"/>
    <cellStyle name="Comma 10 2 4 3 2 2" xfId="2265" xr:uid="{00000000-0005-0000-0000-000093000000}"/>
    <cellStyle name="Comma 10 2 4 3 3" xfId="1727" xr:uid="{00000000-0005-0000-0000-000094000000}"/>
    <cellStyle name="Comma 10 2 4 4" xfId="918" xr:uid="{00000000-0005-0000-0000-000095000000}"/>
    <cellStyle name="Comma 10 2 4 4 2" xfId="1998" xr:uid="{00000000-0005-0000-0000-000096000000}"/>
    <cellStyle name="Comma 10 2 4 5" xfId="1460" xr:uid="{00000000-0005-0000-0000-000097000000}"/>
    <cellStyle name="Comma 10 2 4 6" xfId="2541" xr:uid="{00000000-0005-0000-0000-000098000000}"/>
    <cellStyle name="Comma 10 2 4 7" xfId="380" xr:uid="{00000000-0005-0000-0000-000099000000}"/>
    <cellStyle name="Comma 10 2 5" xfId="162" xr:uid="{00000000-0005-0000-0000-00009A000000}"/>
    <cellStyle name="Comma 10 2 5 2" xfId="709" xr:uid="{00000000-0005-0000-0000-00009B000000}"/>
    <cellStyle name="Comma 10 2 5 2 2" xfId="1247" xr:uid="{00000000-0005-0000-0000-00009C000000}"/>
    <cellStyle name="Comma 10 2 5 2 2 2" xfId="2327" xr:uid="{00000000-0005-0000-0000-00009D000000}"/>
    <cellStyle name="Comma 10 2 5 2 3" xfId="1789" xr:uid="{00000000-0005-0000-0000-00009E000000}"/>
    <cellStyle name="Comma 10 2 5 3" xfId="980" xr:uid="{00000000-0005-0000-0000-00009F000000}"/>
    <cellStyle name="Comma 10 2 5 3 2" xfId="2060" xr:uid="{00000000-0005-0000-0000-0000A0000000}"/>
    <cellStyle name="Comma 10 2 5 4" xfId="1522" xr:uid="{00000000-0005-0000-0000-0000A1000000}"/>
    <cellStyle name="Comma 10 2 5 5" xfId="2603" xr:uid="{00000000-0005-0000-0000-0000A2000000}"/>
    <cellStyle name="Comma 10 2 5 6" xfId="442" xr:uid="{00000000-0005-0000-0000-0000A3000000}"/>
    <cellStyle name="Comma 10 2 6" xfId="589" xr:uid="{00000000-0005-0000-0000-0000A4000000}"/>
    <cellStyle name="Comma 10 2 6 2" xfId="1127" xr:uid="{00000000-0005-0000-0000-0000A5000000}"/>
    <cellStyle name="Comma 10 2 6 2 2" xfId="2207" xr:uid="{00000000-0005-0000-0000-0000A6000000}"/>
    <cellStyle name="Comma 10 2 6 3" xfId="1669" xr:uid="{00000000-0005-0000-0000-0000A7000000}"/>
    <cellStyle name="Comma 10 2 7" xfId="860" xr:uid="{00000000-0005-0000-0000-0000A8000000}"/>
    <cellStyle name="Comma 10 2 7 2" xfId="1940" xr:uid="{00000000-0005-0000-0000-0000A9000000}"/>
    <cellStyle name="Comma 10 2 8" xfId="1402" xr:uid="{00000000-0005-0000-0000-0000AA000000}"/>
    <cellStyle name="Comma 10 2 9" xfId="2483" xr:uid="{00000000-0005-0000-0000-0000AB000000}"/>
    <cellStyle name="Comma 10 3" xfId="51" xr:uid="{00000000-0005-0000-0000-0000AC000000}"/>
    <cellStyle name="Comma 10 3 2" xfId="80" xr:uid="{00000000-0005-0000-0000-0000AD000000}"/>
    <cellStyle name="Comma 10 3 2 2" xfId="142" xr:uid="{00000000-0005-0000-0000-0000AE000000}"/>
    <cellStyle name="Comma 10 3 2 2 2" xfId="268" xr:uid="{00000000-0005-0000-0000-0000AF000000}"/>
    <cellStyle name="Comma 10 3 2 2 2 2" xfId="815" xr:uid="{00000000-0005-0000-0000-0000B0000000}"/>
    <cellStyle name="Comma 10 3 2 2 2 2 2" xfId="1353" xr:uid="{00000000-0005-0000-0000-0000B1000000}"/>
    <cellStyle name="Comma 10 3 2 2 2 2 2 2" xfId="2433" xr:uid="{00000000-0005-0000-0000-0000B2000000}"/>
    <cellStyle name="Comma 10 3 2 2 2 2 3" xfId="1895" xr:uid="{00000000-0005-0000-0000-0000B3000000}"/>
    <cellStyle name="Comma 10 3 2 2 2 3" xfId="1086" xr:uid="{00000000-0005-0000-0000-0000B4000000}"/>
    <cellStyle name="Comma 10 3 2 2 2 3 2" xfId="2166" xr:uid="{00000000-0005-0000-0000-0000B5000000}"/>
    <cellStyle name="Comma 10 3 2 2 2 4" xfId="1628" xr:uid="{00000000-0005-0000-0000-0000B6000000}"/>
    <cellStyle name="Comma 10 3 2 2 2 5" xfId="2709" xr:uid="{00000000-0005-0000-0000-0000B7000000}"/>
    <cellStyle name="Comma 10 3 2 2 2 6" xfId="548" xr:uid="{00000000-0005-0000-0000-0000B8000000}"/>
    <cellStyle name="Comma 10 3 2 2 3" xfId="689" xr:uid="{00000000-0005-0000-0000-0000B9000000}"/>
    <cellStyle name="Comma 10 3 2 2 3 2" xfId="1227" xr:uid="{00000000-0005-0000-0000-0000BA000000}"/>
    <cellStyle name="Comma 10 3 2 2 3 2 2" xfId="2307" xr:uid="{00000000-0005-0000-0000-0000BB000000}"/>
    <cellStyle name="Comma 10 3 2 2 3 3" xfId="1769" xr:uid="{00000000-0005-0000-0000-0000BC000000}"/>
    <cellStyle name="Comma 10 3 2 2 4" xfId="960" xr:uid="{00000000-0005-0000-0000-0000BD000000}"/>
    <cellStyle name="Comma 10 3 2 2 4 2" xfId="2040" xr:uid="{00000000-0005-0000-0000-0000BE000000}"/>
    <cellStyle name="Comma 10 3 2 2 5" xfId="1502" xr:uid="{00000000-0005-0000-0000-0000BF000000}"/>
    <cellStyle name="Comma 10 3 2 2 6" xfId="2583" xr:uid="{00000000-0005-0000-0000-0000C0000000}"/>
    <cellStyle name="Comma 10 3 2 2 7" xfId="422" xr:uid="{00000000-0005-0000-0000-0000C1000000}"/>
    <cellStyle name="Comma 10 3 2 3" xfId="204" xr:uid="{00000000-0005-0000-0000-0000C2000000}"/>
    <cellStyle name="Comma 10 3 2 3 2" xfId="751" xr:uid="{00000000-0005-0000-0000-0000C3000000}"/>
    <cellStyle name="Comma 10 3 2 3 2 2" xfId="1289" xr:uid="{00000000-0005-0000-0000-0000C4000000}"/>
    <cellStyle name="Comma 10 3 2 3 2 2 2" xfId="2369" xr:uid="{00000000-0005-0000-0000-0000C5000000}"/>
    <cellStyle name="Comma 10 3 2 3 2 3" xfId="1831" xr:uid="{00000000-0005-0000-0000-0000C6000000}"/>
    <cellStyle name="Comma 10 3 2 3 3" xfId="1022" xr:uid="{00000000-0005-0000-0000-0000C7000000}"/>
    <cellStyle name="Comma 10 3 2 3 3 2" xfId="2102" xr:uid="{00000000-0005-0000-0000-0000C8000000}"/>
    <cellStyle name="Comma 10 3 2 3 4" xfId="1564" xr:uid="{00000000-0005-0000-0000-0000C9000000}"/>
    <cellStyle name="Comma 10 3 2 3 5" xfId="2645" xr:uid="{00000000-0005-0000-0000-0000CA000000}"/>
    <cellStyle name="Comma 10 3 2 3 6" xfId="484" xr:uid="{00000000-0005-0000-0000-0000CB000000}"/>
    <cellStyle name="Comma 10 3 2 4" xfId="627" xr:uid="{00000000-0005-0000-0000-0000CC000000}"/>
    <cellStyle name="Comma 10 3 2 4 2" xfId="1165" xr:uid="{00000000-0005-0000-0000-0000CD000000}"/>
    <cellStyle name="Comma 10 3 2 4 2 2" xfId="2245" xr:uid="{00000000-0005-0000-0000-0000CE000000}"/>
    <cellStyle name="Comma 10 3 2 4 3" xfId="1707" xr:uid="{00000000-0005-0000-0000-0000CF000000}"/>
    <cellStyle name="Comma 10 3 2 5" xfId="898" xr:uid="{00000000-0005-0000-0000-0000D0000000}"/>
    <cellStyle name="Comma 10 3 2 5 2" xfId="1978" xr:uid="{00000000-0005-0000-0000-0000D1000000}"/>
    <cellStyle name="Comma 10 3 2 6" xfId="1440" xr:uid="{00000000-0005-0000-0000-0000D2000000}"/>
    <cellStyle name="Comma 10 3 2 7" xfId="2521" xr:uid="{00000000-0005-0000-0000-0000D3000000}"/>
    <cellStyle name="Comma 10 3 2 8" xfId="360" xr:uid="{00000000-0005-0000-0000-0000D4000000}"/>
    <cellStyle name="Comma 10 3 3" xfId="110" xr:uid="{00000000-0005-0000-0000-0000D5000000}"/>
    <cellStyle name="Comma 10 3 3 2" xfId="236" xr:uid="{00000000-0005-0000-0000-0000D6000000}"/>
    <cellStyle name="Comma 10 3 3 2 2" xfId="783" xr:uid="{00000000-0005-0000-0000-0000D7000000}"/>
    <cellStyle name="Comma 10 3 3 2 2 2" xfId="1321" xr:uid="{00000000-0005-0000-0000-0000D8000000}"/>
    <cellStyle name="Comma 10 3 3 2 2 2 2" xfId="2401" xr:uid="{00000000-0005-0000-0000-0000D9000000}"/>
    <cellStyle name="Comma 10 3 3 2 2 3" xfId="1863" xr:uid="{00000000-0005-0000-0000-0000DA000000}"/>
    <cellStyle name="Comma 10 3 3 2 3" xfId="1054" xr:uid="{00000000-0005-0000-0000-0000DB000000}"/>
    <cellStyle name="Comma 10 3 3 2 3 2" xfId="2134" xr:uid="{00000000-0005-0000-0000-0000DC000000}"/>
    <cellStyle name="Comma 10 3 3 2 4" xfId="1596" xr:uid="{00000000-0005-0000-0000-0000DD000000}"/>
    <cellStyle name="Comma 10 3 3 2 5" xfId="2677" xr:uid="{00000000-0005-0000-0000-0000DE000000}"/>
    <cellStyle name="Comma 10 3 3 2 6" xfId="516" xr:uid="{00000000-0005-0000-0000-0000DF000000}"/>
    <cellStyle name="Comma 10 3 3 3" xfId="657" xr:uid="{00000000-0005-0000-0000-0000E0000000}"/>
    <cellStyle name="Comma 10 3 3 3 2" xfId="1195" xr:uid="{00000000-0005-0000-0000-0000E1000000}"/>
    <cellStyle name="Comma 10 3 3 3 2 2" xfId="2275" xr:uid="{00000000-0005-0000-0000-0000E2000000}"/>
    <cellStyle name="Comma 10 3 3 3 3" xfId="1737" xr:uid="{00000000-0005-0000-0000-0000E3000000}"/>
    <cellStyle name="Comma 10 3 3 4" xfId="928" xr:uid="{00000000-0005-0000-0000-0000E4000000}"/>
    <cellStyle name="Comma 10 3 3 4 2" xfId="2008" xr:uid="{00000000-0005-0000-0000-0000E5000000}"/>
    <cellStyle name="Comma 10 3 3 5" xfId="1470" xr:uid="{00000000-0005-0000-0000-0000E6000000}"/>
    <cellStyle name="Comma 10 3 3 6" xfId="2551" xr:uid="{00000000-0005-0000-0000-0000E7000000}"/>
    <cellStyle name="Comma 10 3 3 7" xfId="390" xr:uid="{00000000-0005-0000-0000-0000E8000000}"/>
    <cellStyle name="Comma 10 3 4" xfId="172" xr:uid="{00000000-0005-0000-0000-0000E9000000}"/>
    <cellStyle name="Comma 10 3 4 2" xfId="719" xr:uid="{00000000-0005-0000-0000-0000EA000000}"/>
    <cellStyle name="Comma 10 3 4 2 2" xfId="1257" xr:uid="{00000000-0005-0000-0000-0000EB000000}"/>
    <cellStyle name="Comma 10 3 4 2 2 2" xfId="2337" xr:uid="{00000000-0005-0000-0000-0000EC000000}"/>
    <cellStyle name="Comma 10 3 4 2 3" xfId="1799" xr:uid="{00000000-0005-0000-0000-0000ED000000}"/>
    <cellStyle name="Comma 10 3 4 3" xfId="990" xr:uid="{00000000-0005-0000-0000-0000EE000000}"/>
    <cellStyle name="Comma 10 3 4 3 2" xfId="2070" xr:uid="{00000000-0005-0000-0000-0000EF000000}"/>
    <cellStyle name="Comma 10 3 4 4" xfId="1532" xr:uid="{00000000-0005-0000-0000-0000F0000000}"/>
    <cellStyle name="Comma 10 3 4 5" xfId="2613" xr:uid="{00000000-0005-0000-0000-0000F1000000}"/>
    <cellStyle name="Comma 10 3 4 6" xfId="452" xr:uid="{00000000-0005-0000-0000-0000F2000000}"/>
    <cellStyle name="Comma 10 3 5" xfId="598" xr:uid="{00000000-0005-0000-0000-0000F3000000}"/>
    <cellStyle name="Comma 10 3 5 2" xfId="1136" xr:uid="{00000000-0005-0000-0000-0000F4000000}"/>
    <cellStyle name="Comma 10 3 5 2 2" xfId="2216" xr:uid="{00000000-0005-0000-0000-0000F5000000}"/>
    <cellStyle name="Comma 10 3 5 3" xfId="1678" xr:uid="{00000000-0005-0000-0000-0000F6000000}"/>
    <cellStyle name="Comma 10 3 6" xfId="869" xr:uid="{00000000-0005-0000-0000-0000F7000000}"/>
    <cellStyle name="Comma 10 3 6 2" xfId="1949" xr:uid="{00000000-0005-0000-0000-0000F8000000}"/>
    <cellStyle name="Comma 10 3 7" xfId="1411" xr:uid="{00000000-0005-0000-0000-0000F9000000}"/>
    <cellStyle name="Comma 10 3 8" xfId="2492" xr:uid="{00000000-0005-0000-0000-0000FA000000}"/>
    <cellStyle name="Comma 10 3 9" xfId="331" xr:uid="{00000000-0005-0000-0000-0000FB000000}"/>
    <cellStyle name="Comma 10 4" xfId="65" xr:uid="{00000000-0005-0000-0000-0000FC000000}"/>
    <cellStyle name="Comma 10 4 2" xfId="127" xr:uid="{00000000-0005-0000-0000-0000FD000000}"/>
    <cellStyle name="Comma 10 4 2 2" xfId="253" xr:uid="{00000000-0005-0000-0000-0000FE000000}"/>
    <cellStyle name="Comma 10 4 2 2 2" xfId="800" xr:uid="{00000000-0005-0000-0000-0000FF000000}"/>
    <cellStyle name="Comma 10 4 2 2 2 2" xfId="1338" xr:uid="{00000000-0005-0000-0000-000000010000}"/>
    <cellStyle name="Comma 10 4 2 2 2 2 2" xfId="2418" xr:uid="{00000000-0005-0000-0000-000001010000}"/>
    <cellStyle name="Comma 10 4 2 2 2 3" xfId="1880" xr:uid="{00000000-0005-0000-0000-000002010000}"/>
    <cellStyle name="Comma 10 4 2 2 3" xfId="1071" xr:uid="{00000000-0005-0000-0000-000003010000}"/>
    <cellStyle name="Comma 10 4 2 2 3 2" xfId="2151" xr:uid="{00000000-0005-0000-0000-000004010000}"/>
    <cellStyle name="Comma 10 4 2 2 4" xfId="1613" xr:uid="{00000000-0005-0000-0000-000005010000}"/>
    <cellStyle name="Comma 10 4 2 2 5" xfId="2694" xr:uid="{00000000-0005-0000-0000-000006010000}"/>
    <cellStyle name="Comma 10 4 2 2 6" xfId="533" xr:uid="{00000000-0005-0000-0000-000007010000}"/>
    <cellStyle name="Comma 10 4 2 3" xfId="674" xr:uid="{00000000-0005-0000-0000-000008010000}"/>
    <cellStyle name="Comma 10 4 2 3 2" xfId="1212" xr:uid="{00000000-0005-0000-0000-000009010000}"/>
    <cellStyle name="Comma 10 4 2 3 2 2" xfId="2292" xr:uid="{00000000-0005-0000-0000-00000A010000}"/>
    <cellStyle name="Comma 10 4 2 3 3" xfId="1754" xr:uid="{00000000-0005-0000-0000-00000B010000}"/>
    <cellStyle name="Comma 10 4 2 4" xfId="945" xr:uid="{00000000-0005-0000-0000-00000C010000}"/>
    <cellStyle name="Comma 10 4 2 4 2" xfId="2025" xr:uid="{00000000-0005-0000-0000-00000D010000}"/>
    <cellStyle name="Comma 10 4 2 5" xfId="1487" xr:uid="{00000000-0005-0000-0000-00000E010000}"/>
    <cellStyle name="Comma 10 4 2 6" xfId="2568" xr:uid="{00000000-0005-0000-0000-00000F010000}"/>
    <cellStyle name="Comma 10 4 2 7" xfId="407" xr:uid="{00000000-0005-0000-0000-000010010000}"/>
    <cellStyle name="Comma 10 4 3" xfId="189" xr:uid="{00000000-0005-0000-0000-000011010000}"/>
    <cellStyle name="Comma 10 4 3 2" xfId="736" xr:uid="{00000000-0005-0000-0000-000012010000}"/>
    <cellStyle name="Comma 10 4 3 2 2" xfId="1274" xr:uid="{00000000-0005-0000-0000-000013010000}"/>
    <cellStyle name="Comma 10 4 3 2 2 2" xfId="2354" xr:uid="{00000000-0005-0000-0000-000014010000}"/>
    <cellStyle name="Comma 10 4 3 2 3" xfId="1816" xr:uid="{00000000-0005-0000-0000-000015010000}"/>
    <cellStyle name="Comma 10 4 3 3" xfId="1007" xr:uid="{00000000-0005-0000-0000-000016010000}"/>
    <cellStyle name="Comma 10 4 3 3 2" xfId="2087" xr:uid="{00000000-0005-0000-0000-000017010000}"/>
    <cellStyle name="Comma 10 4 3 4" xfId="1549" xr:uid="{00000000-0005-0000-0000-000018010000}"/>
    <cellStyle name="Comma 10 4 3 5" xfId="2630" xr:uid="{00000000-0005-0000-0000-000019010000}"/>
    <cellStyle name="Comma 10 4 3 6" xfId="469" xr:uid="{00000000-0005-0000-0000-00001A010000}"/>
    <cellStyle name="Comma 10 4 4" xfId="612" xr:uid="{00000000-0005-0000-0000-00001B010000}"/>
    <cellStyle name="Comma 10 4 4 2" xfId="1150" xr:uid="{00000000-0005-0000-0000-00001C010000}"/>
    <cellStyle name="Comma 10 4 4 2 2" xfId="2230" xr:uid="{00000000-0005-0000-0000-00001D010000}"/>
    <cellStyle name="Comma 10 4 4 3" xfId="1692" xr:uid="{00000000-0005-0000-0000-00001E010000}"/>
    <cellStyle name="Comma 10 4 5" xfId="883" xr:uid="{00000000-0005-0000-0000-00001F010000}"/>
    <cellStyle name="Comma 10 4 5 2" xfId="1963" xr:uid="{00000000-0005-0000-0000-000020010000}"/>
    <cellStyle name="Comma 10 4 6" xfId="1425" xr:uid="{00000000-0005-0000-0000-000021010000}"/>
    <cellStyle name="Comma 10 4 7" xfId="2506" xr:uid="{00000000-0005-0000-0000-000022010000}"/>
    <cellStyle name="Comma 10 4 8" xfId="345" xr:uid="{00000000-0005-0000-0000-000023010000}"/>
    <cellStyle name="Comma 10 5" xfId="95" xr:uid="{00000000-0005-0000-0000-000024010000}"/>
    <cellStyle name="Comma 10 5 2" xfId="221" xr:uid="{00000000-0005-0000-0000-000025010000}"/>
    <cellStyle name="Comma 10 5 2 2" xfId="768" xr:uid="{00000000-0005-0000-0000-000026010000}"/>
    <cellStyle name="Comma 10 5 2 2 2" xfId="1306" xr:uid="{00000000-0005-0000-0000-000027010000}"/>
    <cellStyle name="Comma 10 5 2 2 2 2" xfId="2386" xr:uid="{00000000-0005-0000-0000-000028010000}"/>
    <cellStyle name="Comma 10 5 2 2 3" xfId="1848" xr:uid="{00000000-0005-0000-0000-000029010000}"/>
    <cellStyle name="Comma 10 5 2 3" xfId="1039" xr:uid="{00000000-0005-0000-0000-00002A010000}"/>
    <cellStyle name="Comma 10 5 2 3 2" xfId="2119" xr:uid="{00000000-0005-0000-0000-00002B010000}"/>
    <cellStyle name="Comma 10 5 2 4" xfId="1581" xr:uid="{00000000-0005-0000-0000-00002C010000}"/>
    <cellStyle name="Comma 10 5 2 5" xfId="2662" xr:uid="{00000000-0005-0000-0000-00002D010000}"/>
    <cellStyle name="Comma 10 5 2 6" xfId="501" xr:uid="{00000000-0005-0000-0000-00002E010000}"/>
    <cellStyle name="Comma 10 5 3" xfId="642" xr:uid="{00000000-0005-0000-0000-00002F010000}"/>
    <cellStyle name="Comma 10 5 3 2" xfId="1180" xr:uid="{00000000-0005-0000-0000-000030010000}"/>
    <cellStyle name="Comma 10 5 3 2 2" xfId="2260" xr:uid="{00000000-0005-0000-0000-000031010000}"/>
    <cellStyle name="Comma 10 5 3 3" xfId="1722" xr:uid="{00000000-0005-0000-0000-000032010000}"/>
    <cellStyle name="Comma 10 5 4" xfId="913" xr:uid="{00000000-0005-0000-0000-000033010000}"/>
    <cellStyle name="Comma 10 5 4 2" xfId="1993" xr:uid="{00000000-0005-0000-0000-000034010000}"/>
    <cellStyle name="Comma 10 5 5" xfId="1455" xr:uid="{00000000-0005-0000-0000-000035010000}"/>
    <cellStyle name="Comma 10 5 6" xfId="2536" xr:uid="{00000000-0005-0000-0000-000036010000}"/>
    <cellStyle name="Comma 10 5 7" xfId="375" xr:uid="{00000000-0005-0000-0000-000037010000}"/>
    <cellStyle name="Comma 10 6" xfId="157" xr:uid="{00000000-0005-0000-0000-000038010000}"/>
    <cellStyle name="Comma 10 6 2" xfId="704" xr:uid="{00000000-0005-0000-0000-000039010000}"/>
    <cellStyle name="Comma 10 6 2 2" xfId="1242" xr:uid="{00000000-0005-0000-0000-00003A010000}"/>
    <cellStyle name="Comma 10 6 2 2 2" xfId="2322" xr:uid="{00000000-0005-0000-0000-00003B010000}"/>
    <cellStyle name="Comma 10 6 2 3" xfId="1784" xr:uid="{00000000-0005-0000-0000-00003C010000}"/>
    <cellStyle name="Comma 10 6 3" xfId="975" xr:uid="{00000000-0005-0000-0000-00003D010000}"/>
    <cellStyle name="Comma 10 6 3 2" xfId="2055" xr:uid="{00000000-0005-0000-0000-00003E010000}"/>
    <cellStyle name="Comma 10 6 4" xfId="1517" xr:uid="{00000000-0005-0000-0000-00003F010000}"/>
    <cellStyle name="Comma 10 6 5" xfId="2598" xr:uid="{00000000-0005-0000-0000-000040010000}"/>
    <cellStyle name="Comma 10 6 6" xfId="437" xr:uid="{00000000-0005-0000-0000-000041010000}"/>
    <cellStyle name="Comma 10 7" xfId="585" xr:uid="{00000000-0005-0000-0000-000042010000}"/>
    <cellStyle name="Comma 10 7 2" xfId="1123" xr:uid="{00000000-0005-0000-0000-000043010000}"/>
    <cellStyle name="Comma 10 7 2 2" xfId="2203" xr:uid="{00000000-0005-0000-0000-000044010000}"/>
    <cellStyle name="Comma 10 7 3" xfId="1665" xr:uid="{00000000-0005-0000-0000-000045010000}"/>
    <cellStyle name="Comma 10 8" xfId="856" xr:uid="{00000000-0005-0000-0000-000046010000}"/>
    <cellStyle name="Comma 10 8 2" xfId="1936" xr:uid="{00000000-0005-0000-0000-000047010000}"/>
    <cellStyle name="Comma 10 9" xfId="1398" xr:uid="{00000000-0005-0000-0000-000048010000}"/>
    <cellStyle name="Comma 11" xfId="4" xr:uid="{00000000-0005-0000-0000-000049010000}"/>
    <cellStyle name="Comma 11 10" xfId="301" xr:uid="{00000000-0005-0000-0000-00004A010000}"/>
    <cellStyle name="Comma 11 2" xfId="53" xr:uid="{00000000-0005-0000-0000-00004B010000}"/>
    <cellStyle name="Comma 11 2 2" xfId="82" xr:uid="{00000000-0005-0000-0000-00004C010000}"/>
    <cellStyle name="Comma 11 2 2 2" xfId="144" xr:uid="{00000000-0005-0000-0000-00004D010000}"/>
    <cellStyle name="Comma 11 2 2 2 2" xfId="270" xr:uid="{00000000-0005-0000-0000-00004E010000}"/>
    <cellStyle name="Comma 11 2 2 2 2 2" xfId="817" xr:uid="{00000000-0005-0000-0000-00004F010000}"/>
    <cellStyle name="Comma 11 2 2 2 2 2 2" xfId="1355" xr:uid="{00000000-0005-0000-0000-000050010000}"/>
    <cellStyle name="Comma 11 2 2 2 2 2 2 2" xfId="2435" xr:uid="{00000000-0005-0000-0000-000051010000}"/>
    <cellStyle name="Comma 11 2 2 2 2 2 3" xfId="1897" xr:uid="{00000000-0005-0000-0000-000052010000}"/>
    <cellStyle name="Comma 11 2 2 2 2 3" xfId="1088" xr:uid="{00000000-0005-0000-0000-000053010000}"/>
    <cellStyle name="Comma 11 2 2 2 2 3 2" xfId="2168" xr:uid="{00000000-0005-0000-0000-000054010000}"/>
    <cellStyle name="Comma 11 2 2 2 2 4" xfId="1630" xr:uid="{00000000-0005-0000-0000-000055010000}"/>
    <cellStyle name="Comma 11 2 2 2 2 5" xfId="2711" xr:uid="{00000000-0005-0000-0000-000056010000}"/>
    <cellStyle name="Comma 11 2 2 2 2 6" xfId="550" xr:uid="{00000000-0005-0000-0000-000057010000}"/>
    <cellStyle name="Comma 11 2 2 2 3" xfId="691" xr:uid="{00000000-0005-0000-0000-000058010000}"/>
    <cellStyle name="Comma 11 2 2 2 3 2" xfId="1229" xr:uid="{00000000-0005-0000-0000-000059010000}"/>
    <cellStyle name="Comma 11 2 2 2 3 2 2" xfId="2309" xr:uid="{00000000-0005-0000-0000-00005A010000}"/>
    <cellStyle name="Comma 11 2 2 2 3 3" xfId="1771" xr:uid="{00000000-0005-0000-0000-00005B010000}"/>
    <cellStyle name="Comma 11 2 2 2 4" xfId="962" xr:uid="{00000000-0005-0000-0000-00005C010000}"/>
    <cellStyle name="Comma 11 2 2 2 4 2" xfId="2042" xr:uid="{00000000-0005-0000-0000-00005D010000}"/>
    <cellStyle name="Comma 11 2 2 2 5" xfId="1504" xr:uid="{00000000-0005-0000-0000-00005E010000}"/>
    <cellStyle name="Comma 11 2 2 2 6" xfId="2585" xr:uid="{00000000-0005-0000-0000-00005F010000}"/>
    <cellStyle name="Comma 11 2 2 2 7" xfId="424" xr:uid="{00000000-0005-0000-0000-000060010000}"/>
    <cellStyle name="Comma 11 2 2 3" xfId="206" xr:uid="{00000000-0005-0000-0000-000061010000}"/>
    <cellStyle name="Comma 11 2 2 3 2" xfId="753" xr:uid="{00000000-0005-0000-0000-000062010000}"/>
    <cellStyle name="Comma 11 2 2 3 2 2" xfId="1291" xr:uid="{00000000-0005-0000-0000-000063010000}"/>
    <cellStyle name="Comma 11 2 2 3 2 2 2" xfId="2371" xr:uid="{00000000-0005-0000-0000-000064010000}"/>
    <cellStyle name="Comma 11 2 2 3 2 3" xfId="1833" xr:uid="{00000000-0005-0000-0000-000065010000}"/>
    <cellStyle name="Comma 11 2 2 3 3" xfId="1024" xr:uid="{00000000-0005-0000-0000-000066010000}"/>
    <cellStyle name="Comma 11 2 2 3 3 2" xfId="2104" xr:uid="{00000000-0005-0000-0000-000067010000}"/>
    <cellStyle name="Comma 11 2 2 3 4" xfId="1566" xr:uid="{00000000-0005-0000-0000-000068010000}"/>
    <cellStyle name="Comma 11 2 2 3 5" xfId="2647" xr:uid="{00000000-0005-0000-0000-000069010000}"/>
    <cellStyle name="Comma 11 2 2 3 6" xfId="486" xr:uid="{00000000-0005-0000-0000-00006A010000}"/>
    <cellStyle name="Comma 11 2 2 4" xfId="629" xr:uid="{00000000-0005-0000-0000-00006B010000}"/>
    <cellStyle name="Comma 11 2 2 4 2" xfId="1167" xr:uid="{00000000-0005-0000-0000-00006C010000}"/>
    <cellStyle name="Comma 11 2 2 4 2 2" xfId="2247" xr:uid="{00000000-0005-0000-0000-00006D010000}"/>
    <cellStyle name="Comma 11 2 2 4 3" xfId="1709" xr:uid="{00000000-0005-0000-0000-00006E010000}"/>
    <cellStyle name="Comma 11 2 2 5" xfId="900" xr:uid="{00000000-0005-0000-0000-00006F010000}"/>
    <cellStyle name="Comma 11 2 2 5 2" xfId="1980" xr:uid="{00000000-0005-0000-0000-000070010000}"/>
    <cellStyle name="Comma 11 2 2 6" xfId="1442" xr:uid="{00000000-0005-0000-0000-000071010000}"/>
    <cellStyle name="Comma 11 2 2 7" xfId="2523" xr:uid="{00000000-0005-0000-0000-000072010000}"/>
    <cellStyle name="Comma 11 2 2 8" xfId="362" xr:uid="{00000000-0005-0000-0000-000073010000}"/>
    <cellStyle name="Comma 11 2 3" xfId="112" xr:uid="{00000000-0005-0000-0000-000074010000}"/>
    <cellStyle name="Comma 11 2 3 2" xfId="238" xr:uid="{00000000-0005-0000-0000-000075010000}"/>
    <cellStyle name="Comma 11 2 3 2 2" xfId="785" xr:uid="{00000000-0005-0000-0000-000076010000}"/>
    <cellStyle name="Comma 11 2 3 2 2 2" xfId="1323" xr:uid="{00000000-0005-0000-0000-000077010000}"/>
    <cellStyle name="Comma 11 2 3 2 2 2 2" xfId="2403" xr:uid="{00000000-0005-0000-0000-000078010000}"/>
    <cellStyle name="Comma 11 2 3 2 2 3" xfId="1865" xr:uid="{00000000-0005-0000-0000-000079010000}"/>
    <cellStyle name="Comma 11 2 3 2 3" xfId="1056" xr:uid="{00000000-0005-0000-0000-00007A010000}"/>
    <cellStyle name="Comma 11 2 3 2 3 2" xfId="2136" xr:uid="{00000000-0005-0000-0000-00007B010000}"/>
    <cellStyle name="Comma 11 2 3 2 4" xfId="1598" xr:uid="{00000000-0005-0000-0000-00007C010000}"/>
    <cellStyle name="Comma 11 2 3 2 5" xfId="2679" xr:uid="{00000000-0005-0000-0000-00007D010000}"/>
    <cellStyle name="Comma 11 2 3 2 6" xfId="518" xr:uid="{00000000-0005-0000-0000-00007E010000}"/>
    <cellStyle name="Comma 11 2 3 3" xfId="659" xr:uid="{00000000-0005-0000-0000-00007F010000}"/>
    <cellStyle name="Comma 11 2 3 3 2" xfId="1197" xr:uid="{00000000-0005-0000-0000-000080010000}"/>
    <cellStyle name="Comma 11 2 3 3 2 2" xfId="2277" xr:uid="{00000000-0005-0000-0000-000081010000}"/>
    <cellStyle name="Comma 11 2 3 3 3" xfId="1739" xr:uid="{00000000-0005-0000-0000-000082010000}"/>
    <cellStyle name="Comma 11 2 3 4" xfId="930" xr:uid="{00000000-0005-0000-0000-000083010000}"/>
    <cellStyle name="Comma 11 2 3 4 2" xfId="2010" xr:uid="{00000000-0005-0000-0000-000084010000}"/>
    <cellStyle name="Comma 11 2 3 5" xfId="1472" xr:uid="{00000000-0005-0000-0000-000085010000}"/>
    <cellStyle name="Comma 11 2 3 6" xfId="2553" xr:uid="{00000000-0005-0000-0000-000086010000}"/>
    <cellStyle name="Comma 11 2 3 7" xfId="392" xr:uid="{00000000-0005-0000-0000-000087010000}"/>
    <cellStyle name="Comma 11 2 4" xfId="174" xr:uid="{00000000-0005-0000-0000-000088010000}"/>
    <cellStyle name="Comma 11 2 4 2" xfId="721" xr:uid="{00000000-0005-0000-0000-000089010000}"/>
    <cellStyle name="Comma 11 2 4 2 2" xfId="1259" xr:uid="{00000000-0005-0000-0000-00008A010000}"/>
    <cellStyle name="Comma 11 2 4 2 2 2" xfId="2339" xr:uid="{00000000-0005-0000-0000-00008B010000}"/>
    <cellStyle name="Comma 11 2 4 2 3" xfId="1801" xr:uid="{00000000-0005-0000-0000-00008C010000}"/>
    <cellStyle name="Comma 11 2 4 3" xfId="992" xr:uid="{00000000-0005-0000-0000-00008D010000}"/>
    <cellStyle name="Comma 11 2 4 3 2" xfId="2072" xr:uid="{00000000-0005-0000-0000-00008E010000}"/>
    <cellStyle name="Comma 11 2 4 4" xfId="1534" xr:uid="{00000000-0005-0000-0000-00008F010000}"/>
    <cellStyle name="Comma 11 2 4 5" xfId="2615" xr:uid="{00000000-0005-0000-0000-000090010000}"/>
    <cellStyle name="Comma 11 2 4 6" xfId="454" xr:uid="{00000000-0005-0000-0000-000091010000}"/>
    <cellStyle name="Comma 11 2 5" xfId="600" xr:uid="{00000000-0005-0000-0000-000092010000}"/>
    <cellStyle name="Comma 11 2 5 2" xfId="1138" xr:uid="{00000000-0005-0000-0000-000093010000}"/>
    <cellStyle name="Comma 11 2 5 2 2" xfId="2218" xr:uid="{00000000-0005-0000-0000-000094010000}"/>
    <cellStyle name="Comma 11 2 5 3" xfId="1680" xr:uid="{00000000-0005-0000-0000-000095010000}"/>
    <cellStyle name="Comma 11 2 6" xfId="871" xr:uid="{00000000-0005-0000-0000-000096010000}"/>
    <cellStyle name="Comma 11 2 6 2" xfId="1951" xr:uid="{00000000-0005-0000-0000-000097010000}"/>
    <cellStyle name="Comma 11 2 7" xfId="1413" xr:uid="{00000000-0005-0000-0000-000098010000}"/>
    <cellStyle name="Comma 11 2 8" xfId="2494" xr:uid="{00000000-0005-0000-0000-000099010000}"/>
    <cellStyle name="Comma 11 2 9" xfId="333" xr:uid="{00000000-0005-0000-0000-00009A010000}"/>
    <cellStyle name="Comma 11 3" xfId="67" xr:uid="{00000000-0005-0000-0000-00009B010000}"/>
    <cellStyle name="Comma 11 3 2" xfId="129" xr:uid="{00000000-0005-0000-0000-00009C010000}"/>
    <cellStyle name="Comma 11 3 2 2" xfId="255" xr:uid="{00000000-0005-0000-0000-00009D010000}"/>
    <cellStyle name="Comma 11 3 2 2 2" xfId="802" xr:uid="{00000000-0005-0000-0000-00009E010000}"/>
    <cellStyle name="Comma 11 3 2 2 2 2" xfId="1340" xr:uid="{00000000-0005-0000-0000-00009F010000}"/>
    <cellStyle name="Comma 11 3 2 2 2 2 2" xfId="2420" xr:uid="{00000000-0005-0000-0000-0000A0010000}"/>
    <cellStyle name="Comma 11 3 2 2 2 3" xfId="1882" xr:uid="{00000000-0005-0000-0000-0000A1010000}"/>
    <cellStyle name="Comma 11 3 2 2 3" xfId="1073" xr:uid="{00000000-0005-0000-0000-0000A2010000}"/>
    <cellStyle name="Comma 11 3 2 2 3 2" xfId="2153" xr:uid="{00000000-0005-0000-0000-0000A3010000}"/>
    <cellStyle name="Comma 11 3 2 2 4" xfId="1615" xr:uid="{00000000-0005-0000-0000-0000A4010000}"/>
    <cellStyle name="Comma 11 3 2 2 5" xfId="2696" xr:uid="{00000000-0005-0000-0000-0000A5010000}"/>
    <cellStyle name="Comma 11 3 2 2 6" xfId="535" xr:uid="{00000000-0005-0000-0000-0000A6010000}"/>
    <cellStyle name="Comma 11 3 2 3" xfId="676" xr:uid="{00000000-0005-0000-0000-0000A7010000}"/>
    <cellStyle name="Comma 11 3 2 3 2" xfId="1214" xr:uid="{00000000-0005-0000-0000-0000A8010000}"/>
    <cellStyle name="Comma 11 3 2 3 2 2" xfId="2294" xr:uid="{00000000-0005-0000-0000-0000A9010000}"/>
    <cellStyle name="Comma 11 3 2 3 3" xfId="1756" xr:uid="{00000000-0005-0000-0000-0000AA010000}"/>
    <cellStyle name="Comma 11 3 2 4" xfId="947" xr:uid="{00000000-0005-0000-0000-0000AB010000}"/>
    <cellStyle name="Comma 11 3 2 4 2" xfId="2027" xr:uid="{00000000-0005-0000-0000-0000AC010000}"/>
    <cellStyle name="Comma 11 3 2 5" xfId="1489" xr:uid="{00000000-0005-0000-0000-0000AD010000}"/>
    <cellStyle name="Comma 11 3 2 6" xfId="2570" xr:uid="{00000000-0005-0000-0000-0000AE010000}"/>
    <cellStyle name="Comma 11 3 2 7" xfId="409" xr:uid="{00000000-0005-0000-0000-0000AF010000}"/>
    <cellStyle name="Comma 11 3 3" xfId="191" xr:uid="{00000000-0005-0000-0000-0000B0010000}"/>
    <cellStyle name="Comma 11 3 3 2" xfId="738" xr:uid="{00000000-0005-0000-0000-0000B1010000}"/>
    <cellStyle name="Comma 11 3 3 2 2" xfId="1276" xr:uid="{00000000-0005-0000-0000-0000B2010000}"/>
    <cellStyle name="Comma 11 3 3 2 2 2" xfId="2356" xr:uid="{00000000-0005-0000-0000-0000B3010000}"/>
    <cellStyle name="Comma 11 3 3 2 3" xfId="1818" xr:uid="{00000000-0005-0000-0000-0000B4010000}"/>
    <cellStyle name="Comma 11 3 3 3" xfId="1009" xr:uid="{00000000-0005-0000-0000-0000B5010000}"/>
    <cellStyle name="Comma 11 3 3 3 2" xfId="2089" xr:uid="{00000000-0005-0000-0000-0000B6010000}"/>
    <cellStyle name="Comma 11 3 3 4" xfId="1551" xr:uid="{00000000-0005-0000-0000-0000B7010000}"/>
    <cellStyle name="Comma 11 3 3 5" xfId="2632" xr:uid="{00000000-0005-0000-0000-0000B8010000}"/>
    <cellStyle name="Comma 11 3 3 6" xfId="471" xr:uid="{00000000-0005-0000-0000-0000B9010000}"/>
    <cellStyle name="Comma 11 3 4" xfId="614" xr:uid="{00000000-0005-0000-0000-0000BA010000}"/>
    <cellStyle name="Comma 11 3 4 2" xfId="1152" xr:uid="{00000000-0005-0000-0000-0000BB010000}"/>
    <cellStyle name="Comma 11 3 4 2 2" xfId="2232" xr:uid="{00000000-0005-0000-0000-0000BC010000}"/>
    <cellStyle name="Comma 11 3 4 3" xfId="1694" xr:uid="{00000000-0005-0000-0000-0000BD010000}"/>
    <cellStyle name="Comma 11 3 5" xfId="885" xr:uid="{00000000-0005-0000-0000-0000BE010000}"/>
    <cellStyle name="Comma 11 3 5 2" xfId="1965" xr:uid="{00000000-0005-0000-0000-0000BF010000}"/>
    <cellStyle name="Comma 11 3 6" xfId="1427" xr:uid="{00000000-0005-0000-0000-0000C0010000}"/>
    <cellStyle name="Comma 11 3 7" xfId="2508" xr:uid="{00000000-0005-0000-0000-0000C1010000}"/>
    <cellStyle name="Comma 11 3 8" xfId="347" xr:uid="{00000000-0005-0000-0000-0000C2010000}"/>
    <cellStyle name="Comma 11 4" xfId="97" xr:uid="{00000000-0005-0000-0000-0000C3010000}"/>
    <cellStyle name="Comma 11 4 2" xfId="223" xr:uid="{00000000-0005-0000-0000-0000C4010000}"/>
    <cellStyle name="Comma 11 4 2 2" xfId="770" xr:uid="{00000000-0005-0000-0000-0000C5010000}"/>
    <cellStyle name="Comma 11 4 2 2 2" xfId="1308" xr:uid="{00000000-0005-0000-0000-0000C6010000}"/>
    <cellStyle name="Comma 11 4 2 2 2 2" xfId="2388" xr:uid="{00000000-0005-0000-0000-0000C7010000}"/>
    <cellStyle name="Comma 11 4 2 2 3" xfId="1850" xr:uid="{00000000-0005-0000-0000-0000C8010000}"/>
    <cellStyle name="Comma 11 4 2 3" xfId="1041" xr:uid="{00000000-0005-0000-0000-0000C9010000}"/>
    <cellStyle name="Comma 11 4 2 3 2" xfId="2121" xr:uid="{00000000-0005-0000-0000-0000CA010000}"/>
    <cellStyle name="Comma 11 4 2 4" xfId="1583" xr:uid="{00000000-0005-0000-0000-0000CB010000}"/>
    <cellStyle name="Comma 11 4 2 5" xfId="2664" xr:uid="{00000000-0005-0000-0000-0000CC010000}"/>
    <cellStyle name="Comma 11 4 2 6" xfId="503" xr:uid="{00000000-0005-0000-0000-0000CD010000}"/>
    <cellStyle name="Comma 11 4 3" xfId="644" xr:uid="{00000000-0005-0000-0000-0000CE010000}"/>
    <cellStyle name="Comma 11 4 3 2" xfId="1182" xr:uid="{00000000-0005-0000-0000-0000CF010000}"/>
    <cellStyle name="Comma 11 4 3 2 2" xfId="2262" xr:uid="{00000000-0005-0000-0000-0000D0010000}"/>
    <cellStyle name="Comma 11 4 3 3" xfId="1724" xr:uid="{00000000-0005-0000-0000-0000D1010000}"/>
    <cellStyle name="Comma 11 4 4" xfId="915" xr:uid="{00000000-0005-0000-0000-0000D2010000}"/>
    <cellStyle name="Comma 11 4 4 2" xfId="1995" xr:uid="{00000000-0005-0000-0000-0000D3010000}"/>
    <cellStyle name="Comma 11 4 5" xfId="1457" xr:uid="{00000000-0005-0000-0000-0000D4010000}"/>
    <cellStyle name="Comma 11 4 6" xfId="2538" xr:uid="{00000000-0005-0000-0000-0000D5010000}"/>
    <cellStyle name="Comma 11 4 7" xfId="377" xr:uid="{00000000-0005-0000-0000-0000D6010000}"/>
    <cellStyle name="Comma 11 5" xfId="159" xr:uid="{00000000-0005-0000-0000-0000D7010000}"/>
    <cellStyle name="Comma 11 5 2" xfId="706" xr:uid="{00000000-0005-0000-0000-0000D8010000}"/>
    <cellStyle name="Comma 11 5 2 2" xfId="1244" xr:uid="{00000000-0005-0000-0000-0000D9010000}"/>
    <cellStyle name="Comma 11 5 2 2 2" xfId="2324" xr:uid="{00000000-0005-0000-0000-0000DA010000}"/>
    <cellStyle name="Comma 11 5 2 3" xfId="1786" xr:uid="{00000000-0005-0000-0000-0000DB010000}"/>
    <cellStyle name="Comma 11 5 3" xfId="977" xr:uid="{00000000-0005-0000-0000-0000DC010000}"/>
    <cellStyle name="Comma 11 5 3 2" xfId="2057" xr:uid="{00000000-0005-0000-0000-0000DD010000}"/>
    <cellStyle name="Comma 11 5 4" xfId="1519" xr:uid="{00000000-0005-0000-0000-0000DE010000}"/>
    <cellStyle name="Comma 11 5 5" xfId="2600" xr:uid="{00000000-0005-0000-0000-0000DF010000}"/>
    <cellStyle name="Comma 11 5 6" xfId="439" xr:uid="{00000000-0005-0000-0000-0000E0010000}"/>
    <cellStyle name="Comma 11 6" xfId="568" xr:uid="{00000000-0005-0000-0000-0000E1010000}"/>
    <cellStyle name="Comma 11 6 2" xfId="1106" xr:uid="{00000000-0005-0000-0000-0000E2010000}"/>
    <cellStyle name="Comma 11 6 2 2" xfId="2186" xr:uid="{00000000-0005-0000-0000-0000E3010000}"/>
    <cellStyle name="Comma 11 6 3" xfId="1648" xr:uid="{00000000-0005-0000-0000-0000E4010000}"/>
    <cellStyle name="Comma 11 7" xfId="839" xr:uid="{00000000-0005-0000-0000-0000E5010000}"/>
    <cellStyle name="Comma 11 7 2" xfId="1919" xr:uid="{00000000-0005-0000-0000-0000E6010000}"/>
    <cellStyle name="Comma 11 8" xfId="1381" xr:uid="{00000000-0005-0000-0000-0000E7010000}"/>
    <cellStyle name="Comma 11 9" xfId="2462" xr:uid="{00000000-0005-0000-0000-0000E8010000}"/>
    <cellStyle name="Comma 12" xfId="3" xr:uid="{00000000-0005-0000-0000-0000E9010000}"/>
    <cellStyle name="Comma 12 2" xfId="72" xr:uid="{00000000-0005-0000-0000-0000EA010000}"/>
    <cellStyle name="Comma 12 2 2" xfId="134" xr:uid="{00000000-0005-0000-0000-0000EB010000}"/>
    <cellStyle name="Comma 12 2 2 2" xfId="260" xr:uid="{00000000-0005-0000-0000-0000EC010000}"/>
    <cellStyle name="Comma 12 2 2 2 2" xfId="807" xr:uid="{00000000-0005-0000-0000-0000ED010000}"/>
    <cellStyle name="Comma 12 2 2 2 2 2" xfId="1345" xr:uid="{00000000-0005-0000-0000-0000EE010000}"/>
    <cellStyle name="Comma 12 2 2 2 2 2 2" xfId="2425" xr:uid="{00000000-0005-0000-0000-0000EF010000}"/>
    <cellStyle name="Comma 12 2 2 2 2 3" xfId="1887" xr:uid="{00000000-0005-0000-0000-0000F0010000}"/>
    <cellStyle name="Comma 12 2 2 2 3" xfId="1078" xr:uid="{00000000-0005-0000-0000-0000F1010000}"/>
    <cellStyle name="Comma 12 2 2 2 3 2" xfId="2158" xr:uid="{00000000-0005-0000-0000-0000F2010000}"/>
    <cellStyle name="Comma 12 2 2 2 4" xfId="1620" xr:uid="{00000000-0005-0000-0000-0000F3010000}"/>
    <cellStyle name="Comma 12 2 2 2 5" xfId="2701" xr:uid="{00000000-0005-0000-0000-0000F4010000}"/>
    <cellStyle name="Comma 12 2 2 2 6" xfId="540" xr:uid="{00000000-0005-0000-0000-0000F5010000}"/>
    <cellStyle name="Comma 12 2 2 3" xfId="681" xr:uid="{00000000-0005-0000-0000-0000F6010000}"/>
    <cellStyle name="Comma 12 2 2 3 2" xfId="1219" xr:uid="{00000000-0005-0000-0000-0000F7010000}"/>
    <cellStyle name="Comma 12 2 2 3 2 2" xfId="2299" xr:uid="{00000000-0005-0000-0000-0000F8010000}"/>
    <cellStyle name="Comma 12 2 2 3 3" xfId="1761" xr:uid="{00000000-0005-0000-0000-0000F9010000}"/>
    <cellStyle name="Comma 12 2 2 4" xfId="952" xr:uid="{00000000-0005-0000-0000-0000FA010000}"/>
    <cellStyle name="Comma 12 2 2 4 2" xfId="2032" xr:uid="{00000000-0005-0000-0000-0000FB010000}"/>
    <cellStyle name="Comma 12 2 2 5" xfId="1494" xr:uid="{00000000-0005-0000-0000-0000FC010000}"/>
    <cellStyle name="Comma 12 2 2 6" xfId="2575" xr:uid="{00000000-0005-0000-0000-0000FD010000}"/>
    <cellStyle name="Comma 12 2 2 7" xfId="414" xr:uid="{00000000-0005-0000-0000-0000FE010000}"/>
    <cellStyle name="Comma 12 2 3" xfId="196" xr:uid="{00000000-0005-0000-0000-0000FF010000}"/>
    <cellStyle name="Comma 12 2 3 2" xfId="743" xr:uid="{00000000-0005-0000-0000-000000020000}"/>
    <cellStyle name="Comma 12 2 3 2 2" xfId="1281" xr:uid="{00000000-0005-0000-0000-000001020000}"/>
    <cellStyle name="Comma 12 2 3 2 2 2" xfId="2361" xr:uid="{00000000-0005-0000-0000-000002020000}"/>
    <cellStyle name="Comma 12 2 3 2 3" xfId="1823" xr:uid="{00000000-0005-0000-0000-000003020000}"/>
    <cellStyle name="Comma 12 2 3 3" xfId="1014" xr:uid="{00000000-0005-0000-0000-000004020000}"/>
    <cellStyle name="Comma 12 2 3 3 2" xfId="2094" xr:uid="{00000000-0005-0000-0000-000005020000}"/>
    <cellStyle name="Comma 12 2 3 4" xfId="1556" xr:uid="{00000000-0005-0000-0000-000006020000}"/>
    <cellStyle name="Comma 12 2 3 5" xfId="2637" xr:uid="{00000000-0005-0000-0000-000007020000}"/>
    <cellStyle name="Comma 12 2 3 6" xfId="476" xr:uid="{00000000-0005-0000-0000-000008020000}"/>
    <cellStyle name="Comma 12 2 4" xfId="619" xr:uid="{00000000-0005-0000-0000-000009020000}"/>
    <cellStyle name="Comma 12 2 4 2" xfId="1157" xr:uid="{00000000-0005-0000-0000-00000A020000}"/>
    <cellStyle name="Comma 12 2 4 2 2" xfId="2237" xr:uid="{00000000-0005-0000-0000-00000B020000}"/>
    <cellStyle name="Comma 12 2 4 3" xfId="1699" xr:uid="{00000000-0005-0000-0000-00000C020000}"/>
    <cellStyle name="Comma 12 2 5" xfId="890" xr:uid="{00000000-0005-0000-0000-00000D020000}"/>
    <cellStyle name="Comma 12 2 5 2" xfId="1970" xr:uid="{00000000-0005-0000-0000-00000E020000}"/>
    <cellStyle name="Comma 12 2 6" xfId="1432" xr:uid="{00000000-0005-0000-0000-00000F020000}"/>
    <cellStyle name="Comma 12 2 7" xfId="2513" xr:uid="{00000000-0005-0000-0000-000010020000}"/>
    <cellStyle name="Comma 12 2 8" xfId="352" xr:uid="{00000000-0005-0000-0000-000011020000}"/>
    <cellStyle name="Comma 12 3" xfId="102" xr:uid="{00000000-0005-0000-0000-000012020000}"/>
    <cellStyle name="Comma 12 3 2" xfId="228" xr:uid="{00000000-0005-0000-0000-000013020000}"/>
    <cellStyle name="Comma 12 3 2 2" xfId="775" xr:uid="{00000000-0005-0000-0000-000014020000}"/>
    <cellStyle name="Comma 12 3 2 2 2" xfId="1313" xr:uid="{00000000-0005-0000-0000-000015020000}"/>
    <cellStyle name="Comma 12 3 2 2 2 2" xfId="2393" xr:uid="{00000000-0005-0000-0000-000016020000}"/>
    <cellStyle name="Comma 12 3 2 2 3" xfId="1855" xr:uid="{00000000-0005-0000-0000-000017020000}"/>
    <cellStyle name="Comma 12 3 2 3" xfId="1046" xr:uid="{00000000-0005-0000-0000-000018020000}"/>
    <cellStyle name="Comma 12 3 2 3 2" xfId="2126" xr:uid="{00000000-0005-0000-0000-000019020000}"/>
    <cellStyle name="Comma 12 3 2 4" xfId="1588" xr:uid="{00000000-0005-0000-0000-00001A020000}"/>
    <cellStyle name="Comma 12 3 2 5" xfId="2669" xr:uid="{00000000-0005-0000-0000-00001B020000}"/>
    <cellStyle name="Comma 12 3 2 6" xfId="508" xr:uid="{00000000-0005-0000-0000-00001C020000}"/>
    <cellStyle name="Comma 12 3 3" xfId="649" xr:uid="{00000000-0005-0000-0000-00001D020000}"/>
    <cellStyle name="Comma 12 3 3 2" xfId="1187" xr:uid="{00000000-0005-0000-0000-00001E020000}"/>
    <cellStyle name="Comma 12 3 3 2 2" xfId="2267" xr:uid="{00000000-0005-0000-0000-00001F020000}"/>
    <cellStyle name="Comma 12 3 3 3" xfId="1729" xr:uid="{00000000-0005-0000-0000-000020020000}"/>
    <cellStyle name="Comma 12 3 4" xfId="920" xr:uid="{00000000-0005-0000-0000-000021020000}"/>
    <cellStyle name="Comma 12 3 4 2" xfId="2000" xr:uid="{00000000-0005-0000-0000-000022020000}"/>
    <cellStyle name="Comma 12 3 5" xfId="1462" xr:uid="{00000000-0005-0000-0000-000023020000}"/>
    <cellStyle name="Comma 12 3 6" xfId="2543" xr:uid="{00000000-0005-0000-0000-000024020000}"/>
    <cellStyle name="Comma 12 3 7" xfId="382" xr:uid="{00000000-0005-0000-0000-000025020000}"/>
    <cellStyle name="Comma 12 4" xfId="164" xr:uid="{00000000-0005-0000-0000-000026020000}"/>
    <cellStyle name="Comma 12 4 2" xfId="711" xr:uid="{00000000-0005-0000-0000-000027020000}"/>
    <cellStyle name="Comma 12 4 2 2" xfId="1249" xr:uid="{00000000-0005-0000-0000-000028020000}"/>
    <cellStyle name="Comma 12 4 2 2 2" xfId="2329" xr:uid="{00000000-0005-0000-0000-000029020000}"/>
    <cellStyle name="Comma 12 4 2 3" xfId="1791" xr:uid="{00000000-0005-0000-0000-00002A020000}"/>
    <cellStyle name="Comma 12 4 3" xfId="982" xr:uid="{00000000-0005-0000-0000-00002B020000}"/>
    <cellStyle name="Comma 12 4 3 2" xfId="2062" xr:uid="{00000000-0005-0000-0000-00002C020000}"/>
    <cellStyle name="Comma 12 4 4" xfId="1524" xr:uid="{00000000-0005-0000-0000-00002D020000}"/>
    <cellStyle name="Comma 12 4 5" xfId="2605" xr:uid="{00000000-0005-0000-0000-00002E020000}"/>
    <cellStyle name="Comma 12 4 6" xfId="444" xr:uid="{00000000-0005-0000-0000-00002F020000}"/>
    <cellStyle name="Comma 12 5" xfId="567" xr:uid="{00000000-0005-0000-0000-000030020000}"/>
    <cellStyle name="Comma 12 5 2" xfId="1105" xr:uid="{00000000-0005-0000-0000-000031020000}"/>
    <cellStyle name="Comma 12 5 2 2" xfId="2185" xr:uid="{00000000-0005-0000-0000-000032020000}"/>
    <cellStyle name="Comma 12 5 3" xfId="1647" xr:uid="{00000000-0005-0000-0000-000033020000}"/>
    <cellStyle name="Comma 12 6" xfId="838" xr:uid="{00000000-0005-0000-0000-000034020000}"/>
    <cellStyle name="Comma 12 6 2" xfId="1918" xr:uid="{00000000-0005-0000-0000-000035020000}"/>
    <cellStyle name="Comma 12 7" xfId="1380" xr:uid="{00000000-0005-0000-0000-000036020000}"/>
    <cellStyle name="Comma 12 8" xfId="2461" xr:uid="{00000000-0005-0000-0000-000037020000}"/>
    <cellStyle name="Comma 12 9" xfId="300" xr:uid="{00000000-0005-0000-0000-000038020000}"/>
    <cellStyle name="Comma 13" xfId="8" xr:uid="{00000000-0005-0000-0000-000039020000}"/>
    <cellStyle name="Comma 13 2" xfId="86" xr:uid="{00000000-0005-0000-0000-00003A020000}"/>
    <cellStyle name="Comma 13 2 2" xfId="148" xr:uid="{00000000-0005-0000-0000-00003B020000}"/>
    <cellStyle name="Comma 13 2 2 2" xfId="275" xr:uid="{00000000-0005-0000-0000-00003C020000}"/>
    <cellStyle name="Comma 13 2 2 2 2" xfId="822" xr:uid="{00000000-0005-0000-0000-00003D020000}"/>
    <cellStyle name="Comma 13 2 2 2 2 2" xfId="1360" xr:uid="{00000000-0005-0000-0000-00003E020000}"/>
    <cellStyle name="Comma 13 2 2 2 2 2 2" xfId="2440" xr:uid="{00000000-0005-0000-0000-00003F020000}"/>
    <cellStyle name="Comma 13 2 2 2 2 3" xfId="1902" xr:uid="{00000000-0005-0000-0000-000040020000}"/>
    <cellStyle name="Comma 13 2 2 2 3" xfId="1093" xr:uid="{00000000-0005-0000-0000-000041020000}"/>
    <cellStyle name="Comma 13 2 2 2 3 2" xfId="2173" xr:uid="{00000000-0005-0000-0000-000042020000}"/>
    <cellStyle name="Comma 13 2 2 2 4" xfId="1635" xr:uid="{00000000-0005-0000-0000-000043020000}"/>
    <cellStyle name="Comma 13 2 2 2 5" xfId="2716" xr:uid="{00000000-0005-0000-0000-000044020000}"/>
    <cellStyle name="Comma 13 2 2 2 6" xfId="555" xr:uid="{00000000-0005-0000-0000-000045020000}"/>
    <cellStyle name="Comma 13 2 2 3" xfId="695" xr:uid="{00000000-0005-0000-0000-000046020000}"/>
    <cellStyle name="Comma 13 2 2 3 2" xfId="1233" xr:uid="{00000000-0005-0000-0000-000047020000}"/>
    <cellStyle name="Comma 13 2 2 3 2 2" xfId="2313" xr:uid="{00000000-0005-0000-0000-000048020000}"/>
    <cellStyle name="Comma 13 2 2 3 3" xfId="1775" xr:uid="{00000000-0005-0000-0000-000049020000}"/>
    <cellStyle name="Comma 13 2 2 4" xfId="966" xr:uid="{00000000-0005-0000-0000-00004A020000}"/>
    <cellStyle name="Comma 13 2 2 4 2" xfId="2046" xr:uid="{00000000-0005-0000-0000-00004B020000}"/>
    <cellStyle name="Comma 13 2 2 5" xfId="1508" xr:uid="{00000000-0005-0000-0000-00004C020000}"/>
    <cellStyle name="Comma 13 2 2 6" xfId="2589" xr:uid="{00000000-0005-0000-0000-00004D020000}"/>
    <cellStyle name="Comma 13 2 2 7" xfId="428" xr:uid="{00000000-0005-0000-0000-00004E020000}"/>
    <cellStyle name="Comma 13 2 3" xfId="211" xr:uid="{00000000-0005-0000-0000-00004F020000}"/>
    <cellStyle name="Comma 13 2 3 2" xfId="758" xr:uid="{00000000-0005-0000-0000-000050020000}"/>
    <cellStyle name="Comma 13 2 3 2 2" xfId="1296" xr:uid="{00000000-0005-0000-0000-000051020000}"/>
    <cellStyle name="Comma 13 2 3 2 2 2" xfId="2376" xr:uid="{00000000-0005-0000-0000-000052020000}"/>
    <cellStyle name="Comma 13 2 3 2 3" xfId="1838" xr:uid="{00000000-0005-0000-0000-000053020000}"/>
    <cellStyle name="Comma 13 2 3 3" xfId="1029" xr:uid="{00000000-0005-0000-0000-000054020000}"/>
    <cellStyle name="Comma 13 2 3 3 2" xfId="2109" xr:uid="{00000000-0005-0000-0000-000055020000}"/>
    <cellStyle name="Comma 13 2 3 4" xfId="1571" xr:uid="{00000000-0005-0000-0000-000056020000}"/>
    <cellStyle name="Comma 13 2 3 5" xfId="2652" xr:uid="{00000000-0005-0000-0000-000057020000}"/>
    <cellStyle name="Comma 13 2 3 6" xfId="491" xr:uid="{00000000-0005-0000-0000-000058020000}"/>
    <cellStyle name="Comma 13 2 4" xfId="633" xr:uid="{00000000-0005-0000-0000-000059020000}"/>
    <cellStyle name="Comma 13 2 4 2" xfId="1171" xr:uid="{00000000-0005-0000-0000-00005A020000}"/>
    <cellStyle name="Comma 13 2 4 2 2" xfId="2251" xr:uid="{00000000-0005-0000-0000-00005B020000}"/>
    <cellStyle name="Comma 13 2 4 3" xfId="1713" xr:uid="{00000000-0005-0000-0000-00005C020000}"/>
    <cellStyle name="Comma 13 2 5" xfId="904" xr:uid="{00000000-0005-0000-0000-00005D020000}"/>
    <cellStyle name="Comma 13 2 5 2" xfId="1984" xr:uid="{00000000-0005-0000-0000-00005E020000}"/>
    <cellStyle name="Comma 13 2 6" xfId="1446" xr:uid="{00000000-0005-0000-0000-00005F020000}"/>
    <cellStyle name="Comma 13 2 7" xfId="2527" xr:uid="{00000000-0005-0000-0000-000060020000}"/>
    <cellStyle name="Comma 13 2 8" xfId="366" xr:uid="{00000000-0005-0000-0000-000061020000}"/>
    <cellStyle name="Comma 13 3" xfId="117" xr:uid="{00000000-0005-0000-0000-000062020000}"/>
    <cellStyle name="Comma 13 3 2" xfId="243" xr:uid="{00000000-0005-0000-0000-000063020000}"/>
    <cellStyle name="Comma 13 3 2 2" xfId="790" xr:uid="{00000000-0005-0000-0000-000064020000}"/>
    <cellStyle name="Comma 13 3 2 2 2" xfId="1328" xr:uid="{00000000-0005-0000-0000-000065020000}"/>
    <cellStyle name="Comma 13 3 2 2 2 2" xfId="2408" xr:uid="{00000000-0005-0000-0000-000066020000}"/>
    <cellStyle name="Comma 13 3 2 2 3" xfId="1870" xr:uid="{00000000-0005-0000-0000-000067020000}"/>
    <cellStyle name="Comma 13 3 2 3" xfId="1061" xr:uid="{00000000-0005-0000-0000-000068020000}"/>
    <cellStyle name="Comma 13 3 2 3 2" xfId="2141" xr:uid="{00000000-0005-0000-0000-000069020000}"/>
    <cellStyle name="Comma 13 3 2 4" xfId="1603" xr:uid="{00000000-0005-0000-0000-00006A020000}"/>
    <cellStyle name="Comma 13 3 2 5" xfId="2684" xr:uid="{00000000-0005-0000-0000-00006B020000}"/>
    <cellStyle name="Comma 13 3 2 6" xfId="523" xr:uid="{00000000-0005-0000-0000-00006C020000}"/>
    <cellStyle name="Comma 13 3 3" xfId="664" xr:uid="{00000000-0005-0000-0000-00006D020000}"/>
    <cellStyle name="Comma 13 3 3 2" xfId="1202" xr:uid="{00000000-0005-0000-0000-00006E020000}"/>
    <cellStyle name="Comma 13 3 3 2 2" xfId="2282" xr:uid="{00000000-0005-0000-0000-00006F020000}"/>
    <cellStyle name="Comma 13 3 3 3" xfId="1744" xr:uid="{00000000-0005-0000-0000-000070020000}"/>
    <cellStyle name="Comma 13 3 4" xfId="935" xr:uid="{00000000-0005-0000-0000-000071020000}"/>
    <cellStyle name="Comma 13 3 4 2" xfId="2015" xr:uid="{00000000-0005-0000-0000-000072020000}"/>
    <cellStyle name="Comma 13 3 5" xfId="1477" xr:uid="{00000000-0005-0000-0000-000073020000}"/>
    <cellStyle name="Comma 13 3 6" xfId="2558" xr:uid="{00000000-0005-0000-0000-000074020000}"/>
    <cellStyle name="Comma 13 3 7" xfId="397" xr:uid="{00000000-0005-0000-0000-000075020000}"/>
    <cellStyle name="Comma 13 4" xfId="179" xr:uid="{00000000-0005-0000-0000-000076020000}"/>
    <cellStyle name="Comma 13 4 2" xfId="726" xr:uid="{00000000-0005-0000-0000-000077020000}"/>
    <cellStyle name="Comma 13 4 2 2" xfId="1264" xr:uid="{00000000-0005-0000-0000-000078020000}"/>
    <cellStyle name="Comma 13 4 2 2 2" xfId="2344" xr:uid="{00000000-0005-0000-0000-000079020000}"/>
    <cellStyle name="Comma 13 4 2 3" xfId="1806" xr:uid="{00000000-0005-0000-0000-00007A020000}"/>
    <cellStyle name="Comma 13 4 3" xfId="997" xr:uid="{00000000-0005-0000-0000-00007B020000}"/>
    <cellStyle name="Comma 13 4 3 2" xfId="2077" xr:uid="{00000000-0005-0000-0000-00007C020000}"/>
    <cellStyle name="Comma 13 4 4" xfId="1539" xr:uid="{00000000-0005-0000-0000-00007D020000}"/>
    <cellStyle name="Comma 13 4 5" xfId="2620" xr:uid="{00000000-0005-0000-0000-00007E020000}"/>
    <cellStyle name="Comma 13 4 6" xfId="459" xr:uid="{00000000-0005-0000-0000-00007F020000}"/>
    <cellStyle name="Comma 13 5" xfId="572" xr:uid="{00000000-0005-0000-0000-000080020000}"/>
    <cellStyle name="Comma 13 5 2" xfId="1110" xr:uid="{00000000-0005-0000-0000-000081020000}"/>
    <cellStyle name="Comma 13 5 2 2" xfId="2190" xr:uid="{00000000-0005-0000-0000-000082020000}"/>
    <cellStyle name="Comma 13 5 3" xfId="1652" xr:uid="{00000000-0005-0000-0000-000083020000}"/>
    <cellStyle name="Comma 13 6" xfId="843" xr:uid="{00000000-0005-0000-0000-000084020000}"/>
    <cellStyle name="Comma 13 6 2" xfId="1923" xr:uid="{00000000-0005-0000-0000-000085020000}"/>
    <cellStyle name="Comma 13 7" xfId="1385" xr:uid="{00000000-0005-0000-0000-000086020000}"/>
    <cellStyle name="Comma 13 8" xfId="2466" xr:uid="{00000000-0005-0000-0000-000087020000}"/>
    <cellStyle name="Comma 13 9" xfId="305" xr:uid="{00000000-0005-0000-0000-000088020000}"/>
    <cellStyle name="Comma 14" xfId="9" xr:uid="{00000000-0005-0000-0000-000089020000}"/>
    <cellStyle name="Comma 14 2" xfId="87" xr:uid="{00000000-0005-0000-0000-00008A020000}"/>
    <cellStyle name="Comma 14 2 2" xfId="149" xr:uid="{00000000-0005-0000-0000-00008B020000}"/>
    <cellStyle name="Comma 14 2 2 2" xfId="276" xr:uid="{00000000-0005-0000-0000-00008C020000}"/>
    <cellStyle name="Comma 14 2 2 2 2" xfId="823" xr:uid="{00000000-0005-0000-0000-00008D020000}"/>
    <cellStyle name="Comma 14 2 2 2 2 2" xfId="1361" xr:uid="{00000000-0005-0000-0000-00008E020000}"/>
    <cellStyle name="Comma 14 2 2 2 2 2 2" xfId="2441" xr:uid="{00000000-0005-0000-0000-00008F020000}"/>
    <cellStyle name="Comma 14 2 2 2 2 3" xfId="1903" xr:uid="{00000000-0005-0000-0000-000090020000}"/>
    <cellStyle name="Comma 14 2 2 2 3" xfId="1094" xr:uid="{00000000-0005-0000-0000-000091020000}"/>
    <cellStyle name="Comma 14 2 2 2 3 2" xfId="2174" xr:uid="{00000000-0005-0000-0000-000092020000}"/>
    <cellStyle name="Comma 14 2 2 2 4" xfId="1636" xr:uid="{00000000-0005-0000-0000-000093020000}"/>
    <cellStyle name="Comma 14 2 2 2 5" xfId="2717" xr:uid="{00000000-0005-0000-0000-000094020000}"/>
    <cellStyle name="Comma 14 2 2 2 6" xfId="556" xr:uid="{00000000-0005-0000-0000-000095020000}"/>
    <cellStyle name="Comma 14 2 2 3" xfId="696" xr:uid="{00000000-0005-0000-0000-000096020000}"/>
    <cellStyle name="Comma 14 2 2 3 2" xfId="1234" xr:uid="{00000000-0005-0000-0000-000097020000}"/>
    <cellStyle name="Comma 14 2 2 3 2 2" xfId="2314" xr:uid="{00000000-0005-0000-0000-000098020000}"/>
    <cellStyle name="Comma 14 2 2 3 3" xfId="1776" xr:uid="{00000000-0005-0000-0000-000099020000}"/>
    <cellStyle name="Comma 14 2 2 4" xfId="967" xr:uid="{00000000-0005-0000-0000-00009A020000}"/>
    <cellStyle name="Comma 14 2 2 4 2" xfId="2047" xr:uid="{00000000-0005-0000-0000-00009B020000}"/>
    <cellStyle name="Comma 14 2 2 5" xfId="1509" xr:uid="{00000000-0005-0000-0000-00009C020000}"/>
    <cellStyle name="Comma 14 2 2 6" xfId="2590" xr:uid="{00000000-0005-0000-0000-00009D020000}"/>
    <cellStyle name="Comma 14 2 2 7" xfId="429" xr:uid="{00000000-0005-0000-0000-00009E020000}"/>
    <cellStyle name="Comma 14 2 3" xfId="212" xr:uid="{00000000-0005-0000-0000-00009F020000}"/>
    <cellStyle name="Comma 14 2 3 2" xfId="759" xr:uid="{00000000-0005-0000-0000-0000A0020000}"/>
    <cellStyle name="Comma 14 2 3 2 2" xfId="1297" xr:uid="{00000000-0005-0000-0000-0000A1020000}"/>
    <cellStyle name="Comma 14 2 3 2 2 2" xfId="2377" xr:uid="{00000000-0005-0000-0000-0000A2020000}"/>
    <cellStyle name="Comma 14 2 3 2 3" xfId="1839" xr:uid="{00000000-0005-0000-0000-0000A3020000}"/>
    <cellStyle name="Comma 14 2 3 3" xfId="1030" xr:uid="{00000000-0005-0000-0000-0000A4020000}"/>
    <cellStyle name="Comma 14 2 3 3 2" xfId="2110" xr:uid="{00000000-0005-0000-0000-0000A5020000}"/>
    <cellStyle name="Comma 14 2 3 4" xfId="1572" xr:uid="{00000000-0005-0000-0000-0000A6020000}"/>
    <cellStyle name="Comma 14 2 3 5" xfId="2653" xr:uid="{00000000-0005-0000-0000-0000A7020000}"/>
    <cellStyle name="Comma 14 2 3 6" xfId="492" xr:uid="{00000000-0005-0000-0000-0000A8020000}"/>
    <cellStyle name="Comma 14 2 4" xfId="634" xr:uid="{00000000-0005-0000-0000-0000A9020000}"/>
    <cellStyle name="Comma 14 2 4 2" xfId="1172" xr:uid="{00000000-0005-0000-0000-0000AA020000}"/>
    <cellStyle name="Comma 14 2 4 2 2" xfId="2252" xr:uid="{00000000-0005-0000-0000-0000AB020000}"/>
    <cellStyle name="Comma 14 2 4 3" xfId="1714" xr:uid="{00000000-0005-0000-0000-0000AC020000}"/>
    <cellStyle name="Comma 14 2 5" xfId="905" xr:uid="{00000000-0005-0000-0000-0000AD020000}"/>
    <cellStyle name="Comma 14 2 5 2" xfId="1985" xr:uid="{00000000-0005-0000-0000-0000AE020000}"/>
    <cellStyle name="Comma 14 2 6" xfId="1447" xr:uid="{00000000-0005-0000-0000-0000AF020000}"/>
    <cellStyle name="Comma 14 2 7" xfId="2528" xr:uid="{00000000-0005-0000-0000-0000B0020000}"/>
    <cellStyle name="Comma 14 2 8" xfId="367" xr:uid="{00000000-0005-0000-0000-0000B1020000}"/>
    <cellStyle name="Comma 14 3" xfId="118" xr:uid="{00000000-0005-0000-0000-0000B2020000}"/>
    <cellStyle name="Comma 14 3 2" xfId="244" xr:uid="{00000000-0005-0000-0000-0000B3020000}"/>
    <cellStyle name="Comma 14 3 2 2" xfId="791" xr:uid="{00000000-0005-0000-0000-0000B4020000}"/>
    <cellStyle name="Comma 14 3 2 2 2" xfId="1329" xr:uid="{00000000-0005-0000-0000-0000B5020000}"/>
    <cellStyle name="Comma 14 3 2 2 2 2" xfId="2409" xr:uid="{00000000-0005-0000-0000-0000B6020000}"/>
    <cellStyle name="Comma 14 3 2 2 3" xfId="1871" xr:uid="{00000000-0005-0000-0000-0000B7020000}"/>
    <cellStyle name="Comma 14 3 2 3" xfId="1062" xr:uid="{00000000-0005-0000-0000-0000B8020000}"/>
    <cellStyle name="Comma 14 3 2 3 2" xfId="2142" xr:uid="{00000000-0005-0000-0000-0000B9020000}"/>
    <cellStyle name="Comma 14 3 2 4" xfId="1604" xr:uid="{00000000-0005-0000-0000-0000BA020000}"/>
    <cellStyle name="Comma 14 3 2 5" xfId="2685" xr:uid="{00000000-0005-0000-0000-0000BB020000}"/>
    <cellStyle name="Comma 14 3 2 6" xfId="524" xr:uid="{00000000-0005-0000-0000-0000BC020000}"/>
    <cellStyle name="Comma 14 3 3" xfId="665" xr:uid="{00000000-0005-0000-0000-0000BD020000}"/>
    <cellStyle name="Comma 14 3 3 2" xfId="1203" xr:uid="{00000000-0005-0000-0000-0000BE020000}"/>
    <cellStyle name="Comma 14 3 3 2 2" xfId="2283" xr:uid="{00000000-0005-0000-0000-0000BF020000}"/>
    <cellStyle name="Comma 14 3 3 3" xfId="1745" xr:uid="{00000000-0005-0000-0000-0000C0020000}"/>
    <cellStyle name="Comma 14 3 4" xfId="936" xr:uid="{00000000-0005-0000-0000-0000C1020000}"/>
    <cellStyle name="Comma 14 3 4 2" xfId="2016" xr:uid="{00000000-0005-0000-0000-0000C2020000}"/>
    <cellStyle name="Comma 14 3 5" xfId="1478" xr:uid="{00000000-0005-0000-0000-0000C3020000}"/>
    <cellStyle name="Comma 14 3 6" xfId="2559" xr:uid="{00000000-0005-0000-0000-0000C4020000}"/>
    <cellStyle name="Comma 14 3 7" xfId="398" xr:uid="{00000000-0005-0000-0000-0000C5020000}"/>
    <cellStyle name="Comma 14 4" xfId="180" xr:uid="{00000000-0005-0000-0000-0000C6020000}"/>
    <cellStyle name="Comma 14 4 2" xfId="727" xr:uid="{00000000-0005-0000-0000-0000C7020000}"/>
    <cellStyle name="Comma 14 4 2 2" xfId="1265" xr:uid="{00000000-0005-0000-0000-0000C8020000}"/>
    <cellStyle name="Comma 14 4 2 2 2" xfId="2345" xr:uid="{00000000-0005-0000-0000-0000C9020000}"/>
    <cellStyle name="Comma 14 4 2 3" xfId="1807" xr:uid="{00000000-0005-0000-0000-0000CA020000}"/>
    <cellStyle name="Comma 14 4 3" xfId="998" xr:uid="{00000000-0005-0000-0000-0000CB020000}"/>
    <cellStyle name="Comma 14 4 3 2" xfId="2078" xr:uid="{00000000-0005-0000-0000-0000CC020000}"/>
    <cellStyle name="Comma 14 4 4" xfId="1540" xr:uid="{00000000-0005-0000-0000-0000CD020000}"/>
    <cellStyle name="Comma 14 4 5" xfId="2621" xr:uid="{00000000-0005-0000-0000-0000CE020000}"/>
    <cellStyle name="Comma 14 4 6" xfId="460" xr:uid="{00000000-0005-0000-0000-0000CF020000}"/>
    <cellStyle name="Comma 14 5" xfId="573" xr:uid="{00000000-0005-0000-0000-0000D0020000}"/>
    <cellStyle name="Comma 14 5 2" xfId="1111" xr:uid="{00000000-0005-0000-0000-0000D1020000}"/>
    <cellStyle name="Comma 14 5 2 2" xfId="2191" xr:uid="{00000000-0005-0000-0000-0000D2020000}"/>
    <cellStyle name="Comma 14 5 3" xfId="1653" xr:uid="{00000000-0005-0000-0000-0000D3020000}"/>
    <cellStyle name="Comma 14 6" xfId="844" xr:uid="{00000000-0005-0000-0000-0000D4020000}"/>
    <cellStyle name="Comma 14 6 2" xfId="1924" xr:uid="{00000000-0005-0000-0000-0000D5020000}"/>
    <cellStyle name="Comma 14 7" xfId="1386" xr:uid="{00000000-0005-0000-0000-0000D6020000}"/>
    <cellStyle name="Comma 14 8" xfId="2467" xr:uid="{00000000-0005-0000-0000-0000D7020000}"/>
    <cellStyle name="Comma 14 9" xfId="306" xr:uid="{00000000-0005-0000-0000-0000D8020000}"/>
    <cellStyle name="Comma 15" xfId="57" xr:uid="{00000000-0005-0000-0000-0000D9020000}"/>
    <cellStyle name="Comma 15 2" xfId="119" xr:uid="{00000000-0005-0000-0000-0000DA020000}"/>
    <cellStyle name="Comma 15 2 2" xfId="245" xr:uid="{00000000-0005-0000-0000-0000DB020000}"/>
    <cellStyle name="Comma 15 2 2 2" xfId="792" xr:uid="{00000000-0005-0000-0000-0000DC020000}"/>
    <cellStyle name="Comma 15 2 2 2 2" xfId="1330" xr:uid="{00000000-0005-0000-0000-0000DD020000}"/>
    <cellStyle name="Comma 15 2 2 2 2 2" xfId="2410" xr:uid="{00000000-0005-0000-0000-0000DE020000}"/>
    <cellStyle name="Comma 15 2 2 2 3" xfId="1872" xr:uid="{00000000-0005-0000-0000-0000DF020000}"/>
    <cellStyle name="Comma 15 2 2 3" xfId="1063" xr:uid="{00000000-0005-0000-0000-0000E0020000}"/>
    <cellStyle name="Comma 15 2 2 3 2" xfId="2143" xr:uid="{00000000-0005-0000-0000-0000E1020000}"/>
    <cellStyle name="Comma 15 2 2 4" xfId="1605" xr:uid="{00000000-0005-0000-0000-0000E2020000}"/>
    <cellStyle name="Comma 15 2 2 5" xfId="2686" xr:uid="{00000000-0005-0000-0000-0000E3020000}"/>
    <cellStyle name="Comma 15 2 2 6" xfId="525" xr:uid="{00000000-0005-0000-0000-0000E4020000}"/>
    <cellStyle name="Comma 15 2 3" xfId="666" xr:uid="{00000000-0005-0000-0000-0000E5020000}"/>
    <cellStyle name="Comma 15 2 3 2" xfId="1204" xr:uid="{00000000-0005-0000-0000-0000E6020000}"/>
    <cellStyle name="Comma 15 2 3 2 2" xfId="2284" xr:uid="{00000000-0005-0000-0000-0000E7020000}"/>
    <cellStyle name="Comma 15 2 3 3" xfId="1746" xr:uid="{00000000-0005-0000-0000-0000E8020000}"/>
    <cellStyle name="Comma 15 2 4" xfId="937" xr:uid="{00000000-0005-0000-0000-0000E9020000}"/>
    <cellStyle name="Comma 15 2 4 2" xfId="2017" xr:uid="{00000000-0005-0000-0000-0000EA020000}"/>
    <cellStyle name="Comma 15 2 5" xfId="1479" xr:uid="{00000000-0005-0000-0000-0000EB020000}"/>
    <cellStyle name="Comma 15 2 6" xfId="2560" xr:uid="{00000000-0005-0000-0000-0000EC020000}"/>
    <cellStyle name="Comma 15 2 7" xfId="399" xr:uid="{00000000-0005-0000-0000-0000ED020000}"/>
    <cellStyle name="Comma 15 3" xfId="181" xr:uid="{00000000-0005-0000-0000-0000EE020000}"/>
    <cellStyle name="Comma 15 3 2" xfId="728" xr:uid="{00000000-0005-0000-0000-0000EF020000}"/>
    <cellStyle name="Comma 15 3 2 2" xfId="1266" xr:uid="{00000000-0005-0000-0000-0000F0020000}"/>
    <cellStyle name="Comma 15 3 2 2 2" xfId="2346" xr:uid="{00000000-0005-0000-0000-0000F1020000}"/>
    <cellStyle name="Comma 15 3 2 3" xfId="1808" xr:uid="{00000000-0005-0000-0000-0000F2020000}"/>
    <cellStyle name="Comma 15 3 3" xfId="999" xr:uid="{00000000-0005-0000-0000-0000F3020000}"/>
    <cellStyle name="Comma 15 3 3 2" xfId="2079" xr:uid="{00000000-0005-0000-0000-0000F4020000}"/>
    <cellStyle name="Comma 15 3 4" xfId="1541" xr:uid="{00000000-0005-0000-0000-0000F5020000}"/>
    <cellStyle name="Comma 15 3 5" xfId="2622" xr:uid="{00000000-0005-0000-0000-0000F6020000}"/>
    <cellStyle name="Comma 15 3 6" xfId="461" xr:uid="{00000000-0005-0000-0000-0000F7020000}"/>
    <cellStyle name="Comma 15 4" xfId="604" xr:uid="{00000000-0005-0000-0000-0000F8020000}"/>
    <cellStyle name="Comma 15 4 2" xfId="1142" xr:uid="{00000000-0005-0000-0000-0000F9020000}"/>
    <cellStyle name="Comma 15 4 2 2" xfId="2222" xr:uid="{00000000-0005-0000-0000-0000FA020000}"/>
    <cellStyle name="Comma 15 4 3" xfId="1684" xr:uid="{00000000-0005-0000-0000-0000FB020000}"/>
    <cellStyle name="Comma 15 5" xfId="875" xr:uid="{00000000-0005-0000-0000-0000FC020000}"/>
    <cellStyle name="Comma 15 5 2" xfId="1955" xr:uid="{00000000-0005-0000-0000-0000FD020000}"/>
    <cellStyle name="Comma 15 6" xfId="1417" xr:uid="{00000000-0005-0000-0000-0000FE020000}"/>
    <cellStyle name="Comma 15 7" xfId="2498" xr:uid="{00000000-0005-0000-0000-0000FF020000}"/>
    <cellStyle name="Comma 15 8" xfId="337" xr:uid="{00000000-0005-0000-0000-000000030000}"/>
    <cellStyle name="Comma 16" xfId="13" xr:uid="{00000000-0005-0000-0000-000001030000}"/>
    <cellStyle name="Comma 16 2" xfId="213" xr:uid="{00000000-0005-0000-0000-000002030000}"/>
    <cellStyle name="Comma 16 2 2" xfId="760" xr:uid="{00000000-0005-0000-0000-000003030000}"/>
    <cellStyle name="Comma 16 2 2 2" xfId="1298" xr:uid="{00000000-0005-0000-0000-000004030000}"/>
    <cellStyle name="Comma 16 2 2 2 2" xfId="2378" xr:uid="{00000000-0005-0000-0000-000005030000}"/>
    <cellStyle name="Comma 16 2 2 3" xfId="1840" xr:uid="{00000000-0005-0000-0000-000006030000}"/>
    <cellStyle name="Comma 16 2 3" xfId="1031" xr:uid="{00000000-0005-0000-0000-000007030000}"/>
    <cellStyle name="Comma 16 2 3 2" xfId="2111" xr:uid="{00000000-0005-0000-0000-000008030000}"/>
    <cellStyle name="Comma 16 2 4" xfId="1573" xr:uid="{00000000-0005-0000-0000-000009030000}"/>
    <cellStyle name="Comma 16 2 5" xfId="2654" xr:uid="{00000000-0005-0000-0000-00000A030000}"/>
    <cellStyle name="Comma 16 2 6" xfId="493" xr:uid="{00000000-0005-0000-0000-00000B030000}"/>
    <cellStyle name="Comma 16 3" xfId="576" xr:uid="{00000000-0005-0000-0000-00000C030000}"/>
    <cellStyle name="Comma 16 3 2" xfId="1114" xr:uid="{00000000-0005-0000-0000-00000D030000}"/>
    <cellStyle name="Comma 16 3 2 2" xfId="2194" xr:uid="{00000000-0005-0000-0000-00000E030000}"/>
    <cellStyle name="Comma 16 3 3" xfId="1656" xr:uid="{00000000-0005-0000-0000-00000F030000}"/>
    <cellStyle name="Comma 16 4" xfId="847" xr:uid="{00000000-0005-0000-0000-000010030000}"/>
    <cellStyle name="Comma 16 4 2" xfId="1927" xr:uid="{00000000-0005-0000-0000-000011030000}"/>
    <cellStyle name="Comma 16 5" xfId="1389" xr:uid="{00000000-0005-0000-0000-000012030000}"/>
    <cellStyle name="Comma 16 6" xfId="2470" xr:uid="{00000000-0005-0000-0000-000013030000}"/>
    <cellStyle name="Comma 16 7" xfId="309" xr:uid="{00000000-0005-0000-0000-000014030000}"/>
    <cellStyle name="Comma 17" xfId="12" xr:uid="{00000000-0005-0000-0000-000015030000}"/>
    <cellStyle name="Comma 17 2" xfId="277" xr:uid="{00000000-0005-0000-0000-000016030000}"/>
    <cellStyle name="Comma 17 2 2" xfId="824" xr:uid="{00000000-0005-0000-0000-000017030000}"/>
    <cellStyle name="Comma 17 2 2 2" xfId="1362" xr:uid="{00000000-0005-0000-0000-000018030000}"/>
    <cellStyle name="Comma 17 2 2 2 2" xfId="2442" xr:uid="{00000000-0005-0000-0000-000019030000}"/>
    <cellStyle name="Comma 17 2 2 3" xfId="1904" xr:uid="{00000000-0005-0000-0000-00001A030000}"/>
    <cellStyle name="Comma 17 2 3" xfId="1095" xr:uid="{00000000-0005-0000-0000-00001B030000}"/>
    <cellStyle name="Comma 17 2 3 2" xfId="2175" xr:uid="{00000000-0005-0000-0000-00001C030000}"/>
    <cellStyle name="Comma 17 2 4" xfId="1637" xr:uid="{00000000-0005-0000-0000-00001D030000}"/>
    <cellStyle name="Comma 17 2 5" xfId="2718" xr:uid="{00000000-0005-0000-0000-00001E030000}"/>
    <cellStyle name="Comma 17 2 6" xfId="557" xr:uid="{00000000-0005-0000-0000-00001F030000}"/>
    <cellStyle name="Comma 17 3" xfId="575" xr:uid="{00000000-0005-0000-0000-000020030000}"/>
    <cellStyle name="Comma 17 3 2" xfId="1113" xr:uid="{00000000-0005-0000-0000-000021030000}"/>
    <cellStyle name="Comma 17 3 2 2" xfId="2193" xr:uid="{00000000-0005-0000-0000-000022030000}"/>
    <cellStyle name="Comma 17 3 3" xfId="1655" xr:uid="{00000000-0005-0000-0000-000023030000}"/>
    <cellStyle name="Comma 17 4" xfId="846" xr:uid="{00000000-0005-0000-0000-000024030000}"/>
    <cellStyle name="Comma 17 4 2" xfId="1926" xr:uid="{00000000-0005-0000-0000-000025030000}"/>
    <cellStyle name="Comma 17 5" xfId="1388" xr:uid="{00000000-0005-0000-0000-000026030000}"/>
    <cellStyle name="Comma 17 6" xfId="2469" xr:uid="{00000000-0005-0000-0000-000027030000}"/>
    <cellStyle name="Comma 17 7" xfId="308" xr:uid="{00000000-0005-0000-0000-000028030000}"/>
    <cellStyle name="Comma 18" xfId="18" xr:uid="{00000000-0005-0000-0000-000029030000}"/>
    <cellStyle name="Comma 18 2" xfId="278" xr:uid="{00000000-0005-0000-0000-00002A030000}"/>
    <cellStyle name="Comma 18 2 2" xfId="825" xr:uid="{00000000-0005-0000-0000-00002B030000}"/>
    <cellStyle name="Comma 18 2 2 2" xfId="1363" xr:uid="{00000000-0005-0000-0000-00002C030000}"/>
    <cellStyle name="Comma 18 2 2 2 2" xfId="2443" xr:uid="{00000000-0005-0000-0000-00002D030000}"/>
    <cellStyle name="Comma 18 2 2 3" xfId="1905" xr:uid="{00000000-0005-0000-0000-00002E030000}"/>
    <cellStyle name="Comma 18 2 3" xfId="1096" xr:uid="{00000000-0005-0000-0000-00002F030000}"/>
    <cellStyle name="Comma 18 2 3 2" xfId="2176" xr:uid="{00000000-0005-0000-0000-000030030000}"/>
    <cellStyle name="Comma 18 2 4" xfId="1638" xr:uid="{00000000-0005-0000-0000-000031030000}"/>
    <cellStyle name="Comma 18 2 5" xfId="2719" xr:uid="{00000000-0005-0000-0000-000032030000}"/>
    <cellStyle name="Comma 18 2 6" xfId="558" xr:uid="{00000000-0005-0000-0000-000033030000}"/>
    <cellStyle name="Comma 18 3" xfId="578" xr:uid="{00000000-0005-0000-0000-000034030000}"/>
    <cellStyle name="Comma 18 3 2" xfId="1116" xr:uid="{00000000-0005-0000-0000-000035030000}"/>
    <cellStyle name="Comma 18 3 2 2" xfId="2196" xr:uid="{00000000-0005-0000-0000-000036030000}"/>
    <cellStyle name="Comma 18 3 3" xfId="1658" xr:uid="{00000000-0005-0000-0000-000037030000}"/>
    <cellStyle name="Comma 18 4" xfId="849" xr:uid="{00000000-0005-0000-0000-000038030000}"/>
    <cellStyle name="Comma 18 4 2" xfId="1929" xr:uid="{00000000-0005-0000-0000-000039030000}"/>
    <cellStyle name="Comma 18 5" xfId="1391" xr:uid="{00000000-0005-0000-0000-00003A030000}"/>
    <cellStyle name="Comma 18 6" xfId="2472" xr:uid="{00000000-0005-0000-0000-00003B030000}"/>
    <cellStyle name="Comma 18 7" xfId="311" xr:uid="{00000000-0005-0000-0000-00003C030000}"/>
    <cellStyle name="Comma 19" xfId="5" xr:uid="{00000000-0005-0000-0000-00003D030000}"/>
    <cellStyle name="Comma 19 2" xfId="279" xr:uid="{00000000-0005-0000-0000-00003E030000}"/>
    <cellStyle name="Comma 19 2 2" xfId="826" xr:uid="{00000000-0005-0000-0000-00003F030000}"/>
    <cellStyle name="Comma 19 2 2 2" xfId="1364" xr:uid="{00000000-0005-0000-0000-000040030000}"/>
    <cellStyle name="Comma 19 2 2 2 2" xfId="2444" xr:uid="{00000000-0005-0000-0000-000041030000}"/>
    <cellStyle name="Comma 19 2 2 3" xfId="1906" xr:uid="{00000000-0005-0000-0000-000042030000}"/>
    <cellStyle name="Comma 19 2 3" xfId="1097" xr:uid="{00000000-0005-0000-0000-000043030000}"/>
    <cellStyle name="Comma 19 2 3 2" xfId="2177" xr:uid="{00000000-0005-0000-0000-000044030000}"/>
    <cellStyle name="Comma 19 2 4" xfId="1639" xr:uid="{00000000-0005-0000-0000-000045030000}"/>
    <cellStyle name="Comma 19 2 5" xfId="2720" xr:uid="{00000000-0005-0000-0000-000046030000}"/>
    <cellStyle name="Comma 19 2 6" xfId="559" xr:uid="{00000000-0005-0000-0000-000047030000}"/>
    <cellStyle name="Comma 19 3" xfId="569" xr:uid="{00000000-0005-0000-0000-000048030000}"/>
    <cellStyle name="Comma 19 3 2" xfId="1107" xr:uid="{00000000-0005-0000-0000-000049030000}"/>
    <cellStyle name="Comma 19 3 2 2" xfId="2187" xr:uid="{00000000-0005-0000-0000-00004A030000}"/>
    <cellStyle name="Comma 19 3 3" xfId="1649" xr:uid="{00000000-0005-0000-0000-00004B030000}"/>
    <cellStyle name="Comma 19 4" xfId="840" xr:uid="{00000000-0005-0000-0000-00004C030000}"/>
    <cellStyle name="Comma 19 4 2" xfId="1920" xr:uid="{00000000-0005-0000-0000-00004D030000}"/>
    <cellStyle name="Comma 19 5" xfId="1382" xr:uid="{00000000-0005-0000-0000-00004E030000}"/>
    <cellStyle name="Comma 19 6" xfId="2463" xr:uid="{00000000-0005-0000-0000-00004F030000}"/>
    <cellStyle name="Comma 19 7" xfId="302" xr:uid="{00000000-0005-0000-0000-000050030000}"/>
    <cellStyle name="Comma 2" xfId="2" xr:uid="{00000000-0005-0000-0000-000051030000}"/>
    <cellStyle name="Comma 2 10" xfId="837" xr:uid="{00000000-0005-0000-0000-000052030000}"/>
    <cellStyle name="Comma 2 10 2" xfId="1917" xr:uid="{00000000-0005-0000-0000-000053030000}"/>
    <cellStyle name="Comma 2 11" xfId="1379" xr:uid="{00000000-0005-0000-0000-000054030000}"/>
    <cellStyle name="Comma 2 12" xfId="2460" xr:uid="{00000000-0005-0000-0000-000055030000}"/>
    <cellStyle name="Comma 2 13" xfId="299" xr:uid="{00000000-0005-0000-0000-000056030000}"/>
    <cellStyle name="Comma 2 14" xfId="2742" xr:uid="{00000000-0005-0000-0000-000057030000}"/>
    <cellStyle name="Comma 2 17" xfId="2760" xr:uid="{00000000-0005-0000-0000-000058030000}"/>
    <cellStyle name="Comma 2 2" xfId="40" xr:uid="{00000000-0005-0000-0000-000059030000}"/>
    <cellStyle name="Comma 2 2 10" xfId="320" xr:uid="{00000000-0005-0000-0000-00005A030000}"/>
    <cellStyle name="Comma 2 2 2" xfId="54" xr:uid="{00000000-0005-0000-0000-00005B030000}"/>
    <cellStyle name="Comma 2 2 2 2" xfId="83" xr:uid="{00000000-0005-0000-0000-00005C030000}"/>
    <cellStyle name="Comma 2 2 2 2 2" xfId="145" xr:uid="{00000000-0005-0000-0000-00005D030000}"/>
    <cellStyle name="Comma 2 2 2 2 2 2" xfId="271" xr:uid="{00000000-0005-0000-0000-00005E030000}"/>
    <cellStyle name="Comma 2 2 2 2 2 2 2" xfId="818" xr:uid="{00000000-0005-0000-0000-00005F030000}"/>
    <cellStyle name="Comma 2 2 2 2 2 2 2 2" xfId="1356" xr:uid="{00000000-0005-0000-0000-000060030000}"/>
    <cellStyle name="Comma 2 2 2 2 2 2 2 2 2" xfId="2436" xr:uid="{00000000-0005-0000-0000-000061030000}"/>
    <cellStyle name="Comma 2 2 2 2 2 2 2 3" xfId="1898" xr:uid="{00000000-0005-0000-0000-000062030000}"/>
    <cellStyle name="Comma 2 2 2 2 2 2 3" xfId="1089" xr:uid="{00000000-0005-0000-0000-000063030000}"/>
    <cellStyle name="Comma 2 2 2 2 2 2 3 2" xfId="2169" xr:uid="{00000000-0005-0000-0000-000064030000}"/>
    <cellStyle name="Comma 2 2 2 2 2 2 4" xfId="1631" xr:uid="{00000000-0005-0000-0000-000065030000}"/>
    <cellStyle name="Comma 2 2 2 2 2 2 5" xfId="2712" xr:uid="{00000000-0005-0000-0000-000066030000}"/>
    <cellStyle name="Comma 2 2 2 2 2 2 6" xfId="551" xr:uid="{00000000-0005-0000-0000-000067030000}"/>
    <cellStyle name="Comma 2 2 2 2 2 3" xfId="692" xr:uid="{00000000-0005-0000-0000-000068030000}"/>
    <cellStyle name="Comma 2 2 2 2 2 3 2" xfId="1230" xr:uid="{00000000-0005-0000-0000-000069030000}"/>
    <cellStyle name="Comma 2 2 2 2 2 3 2 2" xfId="2310" xr:uid="{00000000-0005-0000-0000-00006A030000}"/>
    <cellStyle name="Comma 2 2 2 2 2 3 3" xfId="1772" xr:uid="{00000000-0005-0000-0000-00006B030000}"/>
    <cellStyle name="Comma 2 2 2 2 2 4" xfId="963" xr:uid="{00000000-0005-0000-0000-00006C030000}"/>
    <cellStyle name="Comma 2 2 2 2 2 4 2" xfId="2043" xr:uid="{00000000-0005-0000-0000-00006D030000}"/>
    <cellStyle name="Comma 2 2 2 2 2 5" xfId="1505" xr:uid="{00000000-0005-0000-0000-00006E030000}"/>
    <cellStyle name="Comma 2 2 2 2 2 6" xfId="2586" xr:uid="{00000000-0005-0000-0000-00006F030000}"/>
    <cellStyle name="Comma 2 2 2 2 2 7" xfId="425" xr:uid="{00000000-0005-0000-0000-000070030000}"/>
    <cellStyle name="Comma 2 2 2 2 3" xfId="207" xr:uid="{00000000-0005-0000-0000-000071030000}"/>
    <cellStyle name="Comma 2 2 2 2 3 2" xfId="754" xr:uid="{00000000-0005-0000-0000-000072030000}"/>
    <cellStyle name="Comma 2 2 2 2 3 2 2" xfId="1292" xr:uid="{00000000-0005-0000-0000-000073030000}"/>
    <cellStyle name="Comma 2 2 2 2 3 2 2 2" xfId="2372" xr:uid="{00000000-0005-0000-0000-000074030000}"/>
    <cellStyle name="Comma 2 2 2 2 3 2 3" xfId="1834" xr:uid="{00000000-0005-0000-0000-000075030000}"/>
    <cellStyle name="Comma 2 2 2 2 3 3" xfId="1025" xr:uid="{00000000-0005-0000-0000-000076030000}"/>
    <cellStyle name="Comma 2 2 2 2 3 3 2" xfId="2105" xr:uid="{00000000-0005-0000-0000-000077030000}"/>
    <cellStyle name="Comma 2 2 2 2 3 4" xfId="1567" xr:uid="{00000000-0005-0000-0000-000078030000}"/>
    <cellStyle name="Comma 2 2 2 2 3 5" xfId="2648" xr:uid="{00000000-0005-0000-0000-000079030000}"/>
    <cellStyle name="Comma 2 2 2 2 3 6" xfId="487" xr:uid="{00000000-0005-0000-0000-00007A030000}"/>
    <cellStyle name="Comma 2 2 2 2 4" xfId="630" xr:uid="{00000000-0005-0000-0000-00007B030000}"/>
    <cellStyle name="Comma 2 2 2 2 4 2" xfId="1168" xr:uid="{00000000-0005-0000-0000-00007C030000}"/>
    <cellStyle name="Comma 2 2 2 2 4 2 2" xfId="2248" xr:uid="{00000000-0005-0000-0000-00007D030000}"/>
    <cellStyle name="Comma 2 2 2 2 4 3" xfId="1710" xr:uid="{00000000-0005-0000-0000-00007E030000}"/>
    <cellStyle name="Comma 2 2 2 2 5" xfId="901" xr:uid="{00000000-0005-0000-0000-00007F030000}"/>
    <cellStyle name="Comma 2 2 2 2 5 2" xfId="1981" xr:uid="{00000000-0005-0000-0000-000080030000}"/>
    <cellStyle name="Comma 2 2 2 2 6" xfId="1443" xr:uid="{00000000-0005-0000-0000-000081030000}"/>
    <cellStyle name="Comma 2 2 2 2 7" xfId="2524" xr:uid="{00000000-0005-0000-0000-000082030000}"/>
    <cellStyle name="Comma 2 2 2 2 8" xfId="363" xr:uid="{00000000-0005-0000-0000-000083030000}"/>
    <cellStyle name="Comma 2 2 2 3" xfId="113" xr:uid="{00000000-0005-0000-0000-000084030000}"/>
    <cellStyle name="Comma 2 2 2 3 2" xfId="239" xr:uid="{00000000-0005-0000-0000-000085030000}"/>
    <cellStyle name="Comma 2 2 2 3 2 2" xfId="786" xr:uid="{00000000-0005-0000-0000-000086030000}"/>
    <cellStyle name="Comma 2 2 2 3 2 2 2" xfId="1324" xr:uid="{00000000-0005-0000-0000-000087030000}"/>
    <cellStyle name="Comma 2 2 2 3 2 2 2 2" xfId="2404" xr:uid="{00000000-0005-0000-0000-000088030000}"/>
    <cellStyle name="Comma 2 2 2 3 2 2 3" xfId="1866" xr:uid="{00000000-0005-0000-0000-000089030000}"/>
    <cellStyle name="Comma 2 2 2 3 2 3" xfId="1057" xr:uid="{00000000-0005-0000-0000-00008A030000}"/>
    <cellStyle name="Comma 2 2 2 3 2 3 2" xfId="2137" xr:uid="{00000000-0005-0000-0000-00008B030000}"/>
    <cellStyle name="Comma 2 2 2 3 2 4" xfId="1599" xr:uid="{00000000-0005-0000-0000-00008C030000}"/>
    <cellStyle name="Comma 2 2 2 3 2 5" xfId="2680" xr:uid="{00000000-0005-0000-0000-00008D030000}"/>
    <cellStyle name="Comma 2 2 2 3 2 6" xfId="519" xr:uid="{00000000-0005-0000-0000-00008E030000}"/>
    <cellStyle name="Comma 2 2 2 3 3" xfId="660" xr:uid="{00000000-0005-0000-0000-00008F030000}"/>
    <cellStyle name="Comma 2 2 2 3 3 2" xfId="1198" xr:uid="{00000000-0005-0000-0000-000090030000}"/>
    <cellStyle name="Comma 2 2 2 3 3 2 2" xfId="2278" xr:uid="{00000000-0005-0000-0000-000091030000}"/>
    <cellStyle name="Comma 2 2 2 3 3 3" xfId="1740" xr:uid="{00000000-0005-0000-0000-000092030000}"/>
    <cellStyle name="Comma 2 2 2 3 4" xfId="931" xr:uid="{00000000-0005-0000-0000-000093030000}"/>
    <cellStyle name="Comma 2 2 2 3 4 2" xfId="2011" xr:uid="{00000000-0005-0000-0000-000094030000}"/>
    <cellStyle name="Comma 2 2 2 3 5" xfId="1473" xr:uid="{00000000-0005-0000-0000-000095030000}"/>
    <cellStyle name="Comma 2 2 2 3 6" xfId="2554" xr:uid="{00000000-0005-0000-0000-000096030000}"/>
    <cellStyle name="Comma 2 2 2 3 7" xfId="393" xr:uid="{00000000-0005-0000-0000-000097030000}"/>
    <cellStyle name="Comma 2 2 2 4" xfId="175" xr:uid="{00000000-0005-0000-0000-000098030000}"/>
    <cellStyle name="Comma 2 2 2 4 2" xfId="722" xr:uid="{00000000-0005-0000-0000-000099030000}"/>
    <cellStyle name="Comma 2 2 2 4 2 2" xfId="1260" xr:uid="{00000000-0005-0000-0000-00009A030000}"/>
    <cellStyle name="Comma 2 2 2 4 2 2 2" xfId="2340" xr:uid="{00000000-0005-0000-0000-00009B030000}"/>
    <cellStyle name="Comma 2 2 2 4 2 3" xfId="1802" xr:uid="{00000000-0005-0000-0000-00009C030000}"/>
    <cellStyle name="Comma 2 2 2 4 3" xfId="993" xr:uid="{00000000-0005-0000-0000-00009D030000}"/>
    <cellStyle name="Comma 2 2 2 4 3 2" xfId="2073" xr:uid="{00000000-0005-0000-0000-00009E030000}"/>
    <cellStyle name="Comma 2 2 2 4 4" xfId="1535" xr:uid="{00000000-0005-0000-0000-00009F030000}"/>
    <cellStyle name="Comma 2 2 2 4 5" xfId="2616" xr:uid="{00000000-0005-0000-0000-0000A0030000}"/>
    <cellStyle name="Comma 2 2 2 4 6" xfId="455" xr:uid="{00000000-0005-0000-0000-0000A1030000}"/>
    <cellStyle name="Comma 2 2 2 5" xfId="601" xr:uid="{00000000-0005-0000-0000-0000A2030000}"/>
    <cellStyle name="Comma 2 2 2 5 2" xfId="1139" xr:uid="{00000000-0005-0000-0000-0000A3030000}"/>
    <cellStyle name="Comma 2 2 2 5 2 2" xfId="2219" xr:uid="{00000000-0005-0000-0000-0000A4030000}"/>
    <cellStyle name="Comma 2 2 2 5 3" xfId="1681" xr:uid="{00000000-0005-0000-0000-0000A5030000}"/>
    <cellStyle name="Comma 2 2 2 6" xfId="872" xr:uid="{00000000-0005-0000-0000-0000A6030000}"/>
    <cellStyle name="Comma 2 2 2 6 2" xfId="1952" xr:uid="{00000000-0005-0000-0000-0000A7030000}"/>
    <cellStyle name="Comma 2 2 2 7" xfId="1414" xr:uid="{00000000-0005-0000-0000-0000A8030000}"/>
    <cellStyle name="Comma 2 2 2 8" xfId="2495" xr:uid="{00000000-0005-0000-0000-0000A9030000}"/>
    <cellStyle name="Comma 2 2 2 9" xfId="334" xr:uid="{00000000-0005-0000-0000-0000AA030000}"/>
    <cellStyle name="Comma 2 2 3" xfId="68" xr:uid="{00000000-0005-0000-0000-0000AB030000}"/>
    <cellStyle name="Comma 2 2 3 2" xfId="130" xr:uid="{00000000-0005-0000-0000-0000AC030000}"/>
    <cellStyle name="Comma 2 2 3 2 2" xfId="256" xr:uid="{00000000-0005-0000-0000-0000AD030000}"/>
    <cellStyle name="Comma 2 2 3 2 2 2" xfId="803" xr:uid="{00000000-0005-0000-0000-0000AE030000}"/>
    <cellStyle name="Comma 2 2 3 2 2 2 2" xfId="1341" xr:uid="{00000000-0005-0000-0000-0000AF030000}"/>
    <cellStyle name="Comma 2 2 3 2 2 2 2 2" xfId="2421" xr:uid="{00000000-0005-0000-0000-0000B0030000}"/>
    <cellStyle name="Comma 2 2 3 2 2 2 3" xfId="1883" xr:uid="{00000000-0005-0000-0000-0000B1030000}"/>
    <cellStyle name="Comma 2 2 3 2 2 3" xfId="1074" xr:uid="{00000000-0005-0000-0000-0000B2030000}"/>
    <cellStyle name="Comma 2 2 3 2 2 3 2" xfId="2154" xr:uid="{00000000-0005-0000-0000-0000B3030000}"/>
    <cellStyle name="Comma 2 2 3 2 2 4" xfId="1616" xr:uid="{00000000-0005-0000-0000-0000B4030000}"/>
    <cellStyle name="Comma 2 2 3 2 2 5" xfId="2697" xr:uid="{00000000-0005-0000-0000-0000B5030000}"/>
    <cellStyle name="Comma 2 2 3 2 2 6" xfId="536" xr:uid="{00000000-0005-0000-0000-0000B6030000}"/>
    <cellStyle name="Comma 2 2 3 2 3" xfId="677" xr:uid="{00000000-0005-0000-0000-0000B7030000}"/>
    <cellStyle name="Comma 2 2 3 2 3 2" xfId="1215" xr:uid="{00000000-0005-0000-0000-0000B8030000}"/>
    <cellStyle name="Comma 2 2 3 2 3 2 2" xfId="2295" xr:uid="{00000000-0005-0000-0000-0000B9030000}"/>
    <cellStyle name="Comma 2 2 3 2 3 3" xfId="1757" xr:uid="{00000000-0005-0000-0000-0000BA030000}"/>
    <cellStyle name="Comma 2 2 3 2 4" xfId="948" xr:uid="{00000000-0005-0000-0000-0000BB030000}"/>
    <cellStyle name="Comma 2 2 3 2 4 2" xfId="2028" xr:uid="{00000000-0005-0000-0000-0000BC030000}"/>
    <cellStyle name="Comma 2 2 3 2 5" xfId="1490" xr:uid="{00000000-0005-0000-0000-0000BD030000}"/>
    <cellStyle name="Comma 2 2 3 2 6" xfId="2571" xr:uid="{00000000-0005-0000-0000-0000BE030000}"/>
    <cellStyle name="Comma 2 2 3 2 7" xfId="410" xr:uid="{00000000-0005-0000-0000-0000BF030000}"/>
    <cellStyle name="Comma 2 2 3 3" xfId="192" xr:uid="{00000000-0005-0000-0000-0000C0030000}"/>
    <cellStyle name="Comma 2 2 3 3 2" xfId="739" xr:uid="{00000000-0005-0000-0000-0000C1030000}"/>
    <cellStyle name="Comma 2 2 3 3 2 2" xfId="1277" xr:uid="{00000000-0005-0000-0000-0000C2030000}"/>
    <cellStyle name="Comma 2 2 3 3 2 2 2" xfId="2357" xr:uid="{00000000-0005-0000-0000-0000C3030000}"/>
    <cellStyle name="Comma 2 2 3 3 2 3" xfId="1819" xr:uid="{00000000-0005-0000-0000-0000C4030000}"/>
    <cellStyle name="Comma 2 2 3 3 3" xfId="1010" xr:uid="{00000000-0005-0000-0000-0000C5030000}"/>
    <cellStyle name="Comma 2 2 3 3 3 2" xfId="2090" xr:uid="{00000000-0005-0000-0000-0000C6030000}"/>
    <cellStyle name="Comma 2 2 3 3 4" xfId="1552" xr:uid="{00000000-0005-0000-0000-0000C7030000}"/>
    <cellStyle name="Comma 2 2 3 3 5" xfId="2633" xr:uid="{00000000-0005-0000-0000-0000C8030000}"/>
    <cellStyle name="Comma 2 2 3 3 6" xfId="472" xr:uid="{00000000-0005-0000-0000-0000C9030000}"/>
    <cellStyle name="Comma 2 2 3 4" xfId="615" xr:uid="{00000000-0005-0000-0000-0000CA030000}"/>
    <cellStyle name="Comma 2 2 3 4 2" xfId="1153" xr:uid="{00000000-0005-0000-0000-0000CB030000}"/>
    <cellStyle name="Comma 2 2 3 4 2 2" xfId="2233" xr:uid="{00000000-0005-0000-0000-0000CC030000}"/>
    <cellStyle name="Comma 2 2 3 4 3" xfId="1695" xr:uid="{00000000-0005-0000-0000-0000CD030000}"/>
    <cellStyle name="Comma 2 2 3 5" xfId="886" xr:uid="{00000000-0005-0000-0000-0000CE030000}"/>
    <cellStyle name="Comma 2 2 3 5 2" xfId="1966" xr:uid="{00000000-0005-0000-0000-0000CF030000}"/>
    <cellStyle name="Comma 2 2 3 6" xfId="1428" xr:uid="{00000000-0005-0000-0000-0000D0030000}"/>
    <cellStyle name="Comma 2 2 3 7" xfId="2509" xr:uid="{00000000-0005-0000-0000-0000D1030000}"/>
    <cellStyle name="Comma 2 2 3 8" xfId="348" xr:uid="{00000000-0005-0000-0000-0000D2030000}"/>
    <cellStyle name="Comma 2 2 4" xfId="98" xr:uid="{00000000-0005-0000-0000-0000D3030000}"/>
    <cellStyle name="Comma 2 2 4 2" xfId="224" xr:uid="{00000000-0005-0000-0000-0000D4030000}"/>
    <cellStyle name="Comma 2 2 4 2 2" xfId="771" xr:uid="{00000000-0005-0000-0000-0000D5030000}"/>
    <cellStyle name="Comma 2 2 4 2 2 2" xfId="1309" xr:uid="{00000000-0005-0000-0000-0000D6030000}"/>
    <cellStyle name="Comma 2 2 4 2 2 2 2" xfId="2389" xr:uid="{00000000-0005-0000-0000-0000D7030000}"/>
    <cellStyle name="Comma 2 2 4 2 2 3" xfId="1851" xr:uid="{00000000-0005-0000-0000-0000D8030000}"/>
    <cellStyle name="Comma 2 2 4 2 3" xfId="1042" xr:uid="{00000000-0005-0000-0000-0000D9030000}"/>
    <cellStyle name="Comma 2 2 4 2 3 2" xfId="2122" xr:uid="{00000000-0005-0000-0000-0000DA030000}"/>
    <cellStyle name="Comma 2 2 4 2 4" xfId="1584" xr:uid="{00000000-0005-0000-0000-0000DB030000}"/>
    <cellStyle name="Comma 2 2 4 2 5" xfId="2665" xr:uid="{00000000-0005-0000-0000-0000DC030000}"/>
    <cellStyle name="Comma 2 2 4 2 6" xfId="504" xr:uid="{00000000-0005-0000-0000-0000DD030000}"/>
    <cellStyle name="Comma 2 2 4 3" xfId="645" xr:uid="{00000000-0005-0000-0000-0000DE030000}"/>
    <cellStyle name="Comma 2 2 4 3 2" xfId="1183" xr:uid="{00000000-0005-0000-0000-0000DF030000}"/>
    <cellStyle name="Comma 2 2 4 3 2 2" xfId="2263" xr:uid="{00000000-0005-0000-0000-0000E0030000}"/>
    <cellStyle name="Comma 2 2 4 3 3" xfId="1725" xr:uid="{00000000-0005-0000-0000-0000E1030000}"/>
    <cellStyle name="Comma 2 2 4 4" xfId="916" xr:uid="{00000000-0005-0000-0000-0000E2030000}"/>
    <cellStyle name="Comma 2 2 4 4 2" xfId="1996" xr:uid="{00000000-0005-0000-0000-0000E3030000}"/>
    <cellStyle name="Comma 2 2 4 5" xfId="1458" xr:uid="{00000000-0005-0000-0000-0000E4030000}"/>
    <cellStyle name="Comma 2 2 4 6" xfId="2539" xr:uid="{00000000-0005-0000-0000-0000E5030000}"/>
    <cellStyle name="Comma 2 2 4 7" xfId="378" xr:uid="{00000000-0005-0000-0000-0000E6030000}"/>
    <cellStyle name="Comma 2 2 5" xfId="160" xr:uid="{00000000-0005-0000-0000-0000E7030000}"/>
    <cellStyle name="Comma 2 2 5 2" xfId="707" xr:uid="{00000000-0005-0000-0000-0000E8030000}"/>
    <cellStyle name="Comma 2 2 5 2 2" xfId="1245" xr:uid="{00000000-0005-0000-0000-0000E9030000}"/>
    <cellStyle name="Comma 2 2 5 2 2 2" xfId="2325" xr:uid="{00000000-0005-0000-0000-0000EA030000}"/>
    <cellStyle name="Comma 2 2 5 2 3" xfId="1787" xr:uid="{00000000-0005-0000-0000-0000EB030000}"/>
    <cellStyle name="Comma 2 2 5 3" xfId="978" xr:uid="{00000000-0005-0000-0000-0000EC030000}"/>
    <cellStyle name="Comma 2 2 5 3 2" xfId="2058" xr:uid="{00000000-0005-0000-0000-0000ED030000}"/>
    <cellStyle name="Comma 2 2 5 4" xfId="1520" xr:uid="{00000000-0005-0000-0000-0000EE030000}"/>
    <cellStyle name="Comma 2 2 5 5" xfId="2601" xr:uid="{00000000-0005-0000-0000-0000EF030000}"/>
    <cellStyle name="Comma 2 2 5 6" xfId="440" xr:uid="{00000000-0005-0000-0000-0000F0030000}"/>
    <cellStyle name="Comma 2 2 6" xfId="587" xr:uid="{00000000-0005-0000-0000-0000F1030000}"/>
    <cellStyle name="Comma 2 2 6 2" xfId="1125" xr:uid="{00000000-0005-0000-0000-0000F2030000}"/>
    <cellStyle name="Comma 2 2 6 2 2" xfId="2205" xr:uid="{00000000-0005-0000-0000-0000F3030000}"/>
    <cellStyle name="Comma 2 2 6 3" xfId="1667" xr:uid="{00000000-0005-0000-0000-0000F4030000}"/>
    <cellStyle name="Comma 2 2 7" xfId="858" xr:uid="{00000000-0005-0000-0000-0000F5030000}"/>
    <cellStyle name="Comma 2 2 7 2" xfId="1938" xr:uid="{00000000-0005-0000-0000-0000F6030000}"/>
    <cellStyle name="Comma 2 2 8" xfId="1400" xr:uid="{00000000-0005-0000-0000-0000F7030000}"/>
    <cellStyle name="Comma 2 2 9" xfId="2481" xr:uid="{00000000-0005-0000-0000-0000F8030000}"/>
    <cellStyle name="Comma 2 3" xfId="44" xr:uid="{00000000-0005-0000-0000-0000F9030000}"/>
    <cellStyle name="Comma 2 3 2" xfId="73" xr:uid="{00000000-0005-0000-0000-0000FA030000}"/>
    <cellStyle name="Comma 2 3 2 2" xfId="135" xr:uid="{00000000-0005-0000-0000-0000FB030000}"/>
    <cellStyle name="Comma 2 3 2 2 2" xfId="261" xr:uid="{00000000-0005-0000-0000-0000FC030000}"/>
    <cellStyle name="Comma 2 3 2 2 2 2" xfId="808" xr:uid="{00000000-0005-0000-0000-0000FD030000}"/>
    <cellStyle name="Comma 2 3 2 2 2 2 2" xfId="1346" xr:uid="{00000000-0005-0000-0000-0000FE030000}"/>
    <cellStyle name="Comma 2 3 2 2 2 2 2 2" xfId="2426" xr:uid="{00000000-0005-0000-0000-0000FF030000}"/>
    <cellStyle name="Comma 2 3 2 2 2 2 3" xfId="1888" xr:uid="{00000000-0005-0000-0000-000000040000}"/>
    <cellStyle name="Comma 2 3 2 2 2 3" xfId="1079" xr:uid="{00000000-0005-0000-0000-000001040000}"/>
    <cellStyle name="Comma 2 3 2 2 2 3 2" xfId="2159" xr:uid="{00000000-0005-0000-0000-000002040000}"/>
    <cellStyle name="Comma 2 3 2 2 2 4" xfId="1621" xr:uid="{00000000-0005-0000-0000-000003040000}"/>
    <cellStyle name="Comma 2 3 2 2 2 5" xfId="2702" xr:uid="{00000000-0005-0000-0000-000004040000}"/>
    <cellStyle name="Comma 2 3 2 2 2 6" xfId="541" xr:uid="{00000000-0005-0000-0000-000005040000}"/>
    <cellStyle name="Comma 2 3 2 2 3" xfId="682" xr:uid="{00000000-0005-0000-0000-000006040000}"/>
    <cellStyle name="Comma 2 3 2 2 3 2" xfId="1220" xr:uid="{00000000-0005-0000-0000-000007040000}"/>
    <cellStyle name="Comma 2 3 2 2 3 2 2" xfId="2300" xr:uid="{00000000-0005-0000-0000-000008040000}"/>
    <cellStyle name="Comma 2 3 2 2 3 3" xfId="1762" xr:uid="{00000000-0005-0000-0000-000009040000}"/>
    <cellStyle name="Comma 2 3 2 2 4" xfId="953" xr:uid="{00000000-0005-0000-0000-00000A040000}"/>
    <cellStyle name="Comma 2 3 2 2 4 2" xfId="2033" xr:uid="{00000000-0005-0000-0000-00000B040000}"/>
    <cellStyle name="Comma 2 3 2 2 5" xfId="1495" xr:uid="{00000000-0005-0000-0000-00000C040000}"/>
    <cellStyle name="Comma 2 3 2 2 6" xfId="2576" xr:uid="{00000000-0005-0000-0000-00000D040000}"/>
    <cellStyle name="Comma 2 3 2 2 7" xfId="415" xr:uid="{00000000-0005-0000-0000-00000E040000}"/>
    <cellStyle name="Comma 2 3 2 3" xfId="197" xr:uid="{00000000-0005-0000-0000-00000F040000}"/>
    <cellStyle name="Comma 2 3 2 3 2" xfId="744" xr:uid="{00000000-0005-0000-0000-000010040000}"/>
    <cellStyle name="Comma 2 3 2 3 2 2" xfId="1282" xr:uid="{00000000-0005-0000-0000-000011040000}"/>
    <cellStyle name="Comma 2 3 2 3 2 2 2" xfId="2362" xr:uid="{00000000-0005-0000-0000-000012040000}"/>
    <cellStyle name="Comma 2 3 2 3 2 3" xfId="1824" xr:uid="{00000000-0005-0000-0000-000013040000}"/>
    <cellStyle name="Comma 2 3 2 3 3" xfId="1015" xr:uid="{00000000-0005-0000-0000-000014040000}"/>
    <cellStyle name="Comma 2 3 2 3 3 2" xfId="2095" xr:uid="{00000000-0005-0000-0000-000015040000}"/>
    <cellStyle name="Comma 2 3 2 3 4" xfId="1557" xr:uid="{00000000-0005-0000-0000-000016040000}"/>
    <cellStyle name="Comma 2 3 2 3 5" xfId="2638" xr:uid="{00000000-0005-0000-0000-000017040000}"/>
    <cellStyle name="Comma 2 3 2 3 6" xfId="477" xr:uid="{00000000-0005-0000-0000-000018040000}"/>
    <cellStyle name="Comma 2 3 2 4" xfId="620" xr:uid="{00000000-0005-0000-0000-000019040000}"/>
    <cellStyle name="Comma 2 3 2 4 2" xfId="1158" xr:uid="{00000000-0005-0000-0000-00001A040000}"/>
    <cellStyle name="Comma 2 3 2 4 2 2" xfId="2238" xr:uid="{00000000-0005-0000-0000-00001B040000}"/>
    <cellStyle name="Comma 2 3 2 4 3" xfId="1700" xr:uid="{00000000-0005-0000-0000-00001C040000}"/>
    <cellStyle name="Comma 2 3 2 5" xfId="891" xr:uid="{00000000-0005-0000-0000-00001D040000}"/>
    <cellStyle name="Comma 2 3 2 5 2" xfId="1971" xr:uid="{00000000-0005-0000-0000-00001E040000}"/>
    <cellStyle name="Comma 2 3 2 6" xfId="1433" xr:uid="{00000000-0005-0000-0000-00001F040000}"/>
    <cellStyle name="Comma 2 3 2 7" xfId="2514" xr:uid="{00000000-0005-0000-0000-000020040000}"/>
    <cellStyle name="Comma 2 3 2 8" xfId="353" xr:uid="{00000000-0005-0000-0000-000021040000}"/>
    <cellStyle name="Comma 2 3 3" xfId="103" xr:uid="{00000000-0005-0000-0000-000022040000}"/>
    <cellStyle name="Comma 2 3 3 2" xfId="229" xr:uid="{00000000-0005-0000-0000-000023040000}"/>
    <cellStyle name="Comma 2 3 3 2 2" xfId="776" xr:uid="{00000000-0005-0000-0000-000024040000}"/>
    <cellStyle name="Comma 2 3 3 2 2 2" xfId="1314" xr:uid="{00000000-0005-0000-0000-000025040000}"/>
    <cellStyle name="Comma 2 3 3 2 2 2 2" xfId="2394" xr:uid="{00000000-0005-0000-0000-000026040000}"/>
    <cellStyle name="Comma 2 3 3 2 2 3" xfId="1856" xr:uid="{00000000-0005-0000-0000-000027040000}"/>
    <cellStyle name="Comma 2 3 3 2 3" xfId="1047" xr:uid="{00000000-0005-0000-0000-000028040000}"/>
    <cellStyle name="Comma 2 3 3 2 3 2" xfId="2127" xr:uid="{00000000-0005-0000-0000-000029040000}"/>
    <cellStyle name="Comma 2 3 3 2 4" xfId="1589" xr:uid="{00000000-0005-0000-0000-00002A040000}"/>
    <cellStyle name="Comma 2 3 3 2 5" xfId="2670" xr:uid="{00000000-0005-0000-0000-00002B040000}"/>
    <cellStyle name="Comma 2 3 3 2 6" xfId="509" xr:uid="{00000000-0005-0000-0000-00002C040000}"/>
    <cellStyle name="Comma 2 3 3 3" xfId="650" xr:uid="{00000000-0005-0000-0000-00002D040000}"/>
    <cellStyle name="Comma 2 3 3 3 2" xfId="1188" xr:uid="{00000000-0005-0000-0000-00002E040000}"/>
    <cellStyle name="Comma 2 3 3 3 2 2" xfId="2268" xr:uid="{00000000-0005-0000-0000-00002F040000}"/>
    <cellStyle name="Comma 2 3 3 3 3" xfId="1730" xr:uid="{00000000-0005-0000-0000-000030040000}"/>
    <cellStyle name="Comma 2 3 3 4" xfId="921" xr:uid="{00000000-0005-0000-0000-000031040000}"/>
    <cellStyle name="Comma 2 3 3 4 2" xfId="2001" xr:uid="{00000000-0005-0000-0000-000032040000}"/>
    <cellStyle name="Comma 2 3 3 5" xfId="1463" xr:uid="{00000000-0005-0000-0000-000033040000}"/>
    <cellStyle name="Comma 2 3 3 6" xfId="2544" xr:uid="{00000000-0005-0000-0000-000034040000}"/>
    <cellStyle name="Comma 2 3 3 7" xfId="383" xr:uid="{00000000-0005-0000-0000-000035040000}"/>
    <cellStyle name="Comma 2 3 4" xfId="165" xr:uid="{00000000-0005-0000-0000-000036040000}"/>
    <cellStyle name="Comma 2 3 4 2" xfId="712" xr:uid="{00000000-0005-0000-0000-000037040000}"/>
    <cellStyle name="Comma 2 3 4 2 2" xfId="1250" xr:uid="{00000000-0005-0000-0000-000038040000}"/>
    <cellStyle name="Comma 2 3 4 2 2 2" xfId="2330" xr:uid="{00000000-0005-0000-0000-000039040000}"/>
    <cellStyle name="Comma 2 3 4 2 3" xfId="1792" xr:uid="{00000000-0005-0000-0000-00003A040000}"/>
    <cellStyle name="Comma 2 3 4 3" xfId="983" xr:uid="{00000000-0005-0000-0000-00003B040000}"/>
    <cellStyle name="Comma 2 3 4 3 2" xfId="2063" xr:uid="{00000000-0005-0000-0000-00003C040000}"/>
    <cellStyle name="Comma 2 3 4 4" xfId="1525" xr:uid="{00000000-0005-0000-0000-00003D040000}"/>
    <cellStyle name="Comma 2 3 4 5" xfId="2606" xr:uid="{00000000-0005-0000-0000-00003E040000}"/>
    <cellStyle name="Comma 2 3 4 6" xfId="445" xr:uid="{00000000-0005-0000-0000-00003F040000}"/>
    <cellStyle name="Comma 2 3 5" xfId="591" xr:uid="{00000000-0005-0000-0000-000040040000}"/>
    <cellStyle name="Comma 2 3 5 2" xfId="1129" xr:uid="{00000000-0005-0000-0000-000041040000}"/>
    <cellStyle name="Comma 2 3 5 2 2" xfId="2209" xr:uid="{00000000-0005-0000-0000-000042040000}"/>
    <cellStyle name="Comma 2 3 5 3" xfId="1671" xr:uid="{00000000-0005-0000-0000-000043040000}"/>
    <cellStyle name="Comma 2 3 6" xfId="862" xr:uid="{00000000-0005-0000-0000-000044040000}"/>
    <cellStyle name="Comma 2 3 6 2" xfId="1942" xr:uid="{00000000-0005-0000-0000-000045040000}"/>
    <cellStyle name="Comma 2 3 7" xfId="1404" xr:uid="{00000000-0005-0000-0000-000046040000}"/>
    <cellStyle name="Comma 2 3 8" xfId="2485" xr:uid="{00000000-0005-0000-0000-000047040000}"/>
    <cellStyle name="Comma 2 3 9" xfId="324" xr:uid="{00000000-0005-0000-0000-000048040000}"/>
    <cellStyle name="Comma 2 4" xfId="58" xr:uid="{00000000-0005-0000-0000-000049040000}"/>
    <cellStyle name="Comma 2 4 2" xfId="120" xr:uid="{00000000-0005-0000-0000-00004A040000}"/>
    <cellStyle name="Comma 2 4 2 2" xfId="246" xr:uid="{00000000-0005-0000-0000-00004B040000}"/>
    <cellStyle name="Comma 2 4 2 2 2" xfId="793" xr:uid="{00000000-0005-0000-0000-00004C040000}"/>
    <cellStyle name="Comma 2 4 2 2 2 2" xfId="1331" xr:uid="{00000000-0005-0000-0000-00004D040000}"/>
    <cellStyle name="Comma 2 4 2 2 2 2 2" xfId="2411" xr:uid="{00000000-0005-0000-0000-00004E040000}"/>
    <cellStyle name="Comma 2 4 2 2 2 3" xfId="1873" xr:uid="{00000000-0005-0000-0000-00004F040000}"/>
    <cellStyle name="Comma 2 4 2 2 3" xfId="1064" xr:uid="{00000000-0005-0000-0000-000050040000}"/>
    <cellStyle name="Comma 2 4 2 2 3 2" xfId="2144" xr:uid="{00000000-0005-0000-0000-000051040000}"/>
    <cellStyle name="Comma 2 4 2 2 4" xfId="1606" xr:uid="{00000000-0005-0000-0000-000052040000}"/>
    <cellStyle name="Comma 2 4 2 2 5" xfId="2687" xr:uid="{00000000-0005-0000-0000-000053040000}"/>
    <cellStyle name="Comma 2 4 2 2 6" xfId="526" xr:uid="{00000000-0005-0000-0000-000054040000}"/>
    <cellStyle name="Comma 2 4 2 3" xfId="667" xr:uid="{00000000-0005-0000-0000-000055040000}"/>
    <cellStyle name="Comma 2 4 2 3 2" xfId="1205" xr:uid="{00000000-0005-0000-0000-000056040000}"/>
    <cellStyle name="Comma 2 4 2 3 2 2" xfId="2285" xr:uid="{00000000-0005-0000-0000-000057040000}"/>
    <cellStyle name="Comma 2 4 2 3 3" xfId="1747" xr:uid="{00000000-0005-0000-0000-000058040000}"/>
    <cellStyle name="Comma 2 4 2 4" xfId="938" xr:uid="{00000000-0005-0000-0000-000059040000}"/>
    <cellStyle name="Comma 2 4 2 4 2" xfId="2018" xr:uid="{00000000-0005-0000-0000-00005A040000}"/>
    <cellStyle name="Comma 2 4 2 5" xfId="1480" xr:uid="{00000000-0005-0000-0000-00005B040000}"/>
    <cellStyle name="Comma 2 4 2 6" xfId="2561" xr:uid="{00000000-0005-0000-0000-00005C040000}"/>
    <cellStyle name="Comma 2 4 2 7" xfId="400" xr:uid="{00000000-0005-0000-0000-00005D040000}"/>
    <cellStyle name="Comma 2 4 3" xfId="182" xr:uid="{00000000-0005-0000-0000-00005E040000}"/>
    <cellStyle name="Comma 2 4 3 2" xfId="729" xr:uid="{00000000-0005-0000-0000-00005F040000}"/>
    <cellStyle name="Comma 2 4 3 2 2" xfId="1267" xr:uid="{00000000-0005-0000-0000-000060040000}"/>
    <cellStyle name="Comma 2 4 3 2 2 2" xfId="2347" xr:uid="{00000000-0005-0000-0000-000061040000}"/>
    <cellStyle name="Comma 2 4 3 2 3" xfId="1809" xr:uid="{00000000-0005-0000-0000-000062040000}"/>
    <cellStyle name="Comma 2 4 3 3" xfId="1000" xr:uid="{00000000-0005-0000-0000-000063040000}"/>
    <cellStyle name="Comma 2 4 3 3 2" xfId="2080" xr:uid="{00000000-0005-0000-0000-000064040000}"/>
    <cellStyle name="Comma 2 4 3 4" xfId="1542" xr:uid="{00000000-0005-0000-0000-000065040000}"/>
    <cellStyle name="Comma 2 4 3 5" xfId="2623" xr:uid="{00000000-0005-0000-0000-000066040000}"/>
    <cellStyle name="Comma 2 4 3 6" xfId="462" xr:uid="{00000000-0005-0000-0000-000067040000}"/>
    <cellStyle name="Comma 2 4 4" xfId="605" xr:uid="{00000000-0005-0000-0000-000068040000}"/>
    <cellStyle name="Comma 2 4 4 2" xfId="1143" xr:uid="{00000000-0005-0000-0000-000069040000}"/>
    <cellStyle name="Comma 2 4 4 2 2" xfId="2223" xr:uid="{00000000-0005-0000-0000-00006A040000}"/>
    <cellStyle name="Comma 2 4 4 3" xfId="1685" xr:uid="{00000000-0005-0000-0000-00006B040000}"/>
    <cellStyle name="Comma 2 4 5" xfId="876" xr:uid="{00000000-0005-0000-0000-00006C040000}"/>
    <cellStyle name="Comma 2 4 5 2" xfId="1956" xr:uid="{00000000-0005-0000-0000-00006D040000}"/>
    <cellStyle name="Comma 2 4 6" xfId="1418" xr:uid="{00000000-0005-0000-0000-00006E040000}"/>
    <cellStyle name="Comma 2 4 7" xfId="2499" xr:uid="{00000000-0005-0000-0000-00006F040000}"/>
    <cellStyle name="Comma 2 4 8" xfId="338" xr:uid="{00000000-0005-0000-0000-000070040000}"/>
    <cellStyle name="Comma 2 5" xfId="88" xr:uid="{00000000-0005-0000-0000-000071040000}"/>
    <cellStyle name="Comma 2 5 2" xfId="214" xr:uid="{00000000-0005-0000-0000-000072040000}"/>
    <cellStyle name="Comma 2 5 2 2" xfId="761" xr:uid="{00000000-0005-0000-0000-000073040000}"/>
    <cellStyle name="Comma 2 5 2 2 2" xfId="1299" xr:uid="{00000000-0005-0000-0000-000074040000}"/>
    <cellStyle name="Comma 2 5 2 2 2 2" xfId="2379" xr:uid="{00000000-0005-0000-0000-000075040000}"/>
    <cellStyle name="Comma 2 5 2 2 3" xfId="1841" xr:uid="{00000000-0005-0000-0000-000076040000}"/>
    <cellStyle name="Comma 2 5 2 3" xfId="1032" xr:uid="{00000000-0005-0000-0000-000077040000}"/>
    <cellStyle name="Comma 2 5 2 3 2" xfId="2112" xr:uid="{00000000-0005-0000-0000-000078040000}"/>
    <cellStyle name="Comma 2 5 2 4" xfId="1574" xr:uid="{00000000-0005-0000-0000-000079040000}"/>
    <cellStyle name="Comma 2 5 2 5" xfId="2655" xr:uid="{00000000-0005-0000-0000-00007A040000}"/>
    <cellStyle name="Comma 2 5 2 6" xfId="494" xr:uid="{00000000-0005-0000-0000-00007B040000}"/>
    <cellStyle name="Comma 2 5 3" xfId="635" xr:uid="{00000000-0005-0000-0000-00007C040000}"/>
    <cellStyle name="Comma 2 5 3 2" xfId="1173" xr:uid="{00000000-0005-0000-0000-00007D040000}"/>
    <cellStyle name="Comma 2 5 3 2 2" xfId="2253" xr:uid="{00000000-0005-0000-0000-00007E040000}"/>
    <cellStyle name="Comma 2 5 3 3" xfId="1715" xr:uid="{00000000-0005-0000-0000-00007F040000}"/>
    <cellStyle name="Comma 2 5 4" xfId="906" xr:uid="{00000000-0005-0000-0000-000080040000}"/>
    <cellStyle name="Comma 2 5 4 2" xfId="1986" xr:uid="{00000000-0005-0000-0000-000081040000}"/>
    <cellStyle name="Comma 2 5 5" xfId="1448" xr:uid="{00000000-0005-0000-0000-000082040000}"/>
    <cellStyle name="Comma 2 5 6" xfId="2529" xr:uid="{00000000-0005-0000-0000-000083040000}"/>
    <cellStyle name="Comma 2 5 7" xfId="368" xr:uid="{00000000-0005-0000-0000-000084040000}"/>
    <cellStyle name="Comma 2 6" xfId="150" xr:uid="{00000000-0005-0000-0000-000085040000}"/>
    <cellStyle name="Comma 2 6 2" xfId="697" xr:uid="{00000000-0005-0000-0000-000086040000}"/>
    <cellStyle name="Comma 2 6 2 2" xfId="1235" xr:uid="{00000000-0005-0000-0000-000087040000}"/>
    <cellStyle name="Comma 2 6 2 2 2" xfId="2315" xr:uid="{00000000-0005-0000-0000-000088040000}"/>
    <cellStyle name="Comma 2 6 2 3" xfId="1777" xr:uid="{00000000-0005-0000-0000-000089040000}"/>
    <cellStyle name="Comma 2 6 3" xfId="968" xr:uid="{00000000-0005-0000-0000-00008A040000}"/>
    <cellStyle name="Comma 2 6 3 2" xfId="2048" xr:uid="{00000000-0005-0000-0000-00008B040000}"/>
    <cellStyle name="Comma 2 6 4" xfId="1510" xr:uid="{00000000-0005-0000-0000-00008C040000}"/>
    <cellStyle name="Comma 2 6 5" xfId="2591" xr:uid="{00000000-0005-0000-0000-00008D040000}"/>
    <cellStyle name="Comma 2 6 6" xfId="430" xr:uid="{00000000-0005-0000-0000-00008E040000}"/>
    <cellStyle name="Comma 2 7" xfId="566" xr:uid="{00000000-0005-0000-0000-00008F040000}"/>
    <cellStyle name="Comma 2 7 2" xfId="1104" xr:uid="{00000000-0005-0000-0000-000090040000}"/>
    <cellStyle name="Comma 2 7 2 2" xfId="2184" xr:uid="{00000000-0005-0000-0000-000091040000}"/>
    <cellStyle name="Comma 2 7 3" xfId="1646" xr:uid="{00000000-0005-0000-0000-000092040000}"/>
    <cellStyle name="Comma 2 8" xfId="832" xr:uid="{00000000-0005-0000-0000-000093040000}"/>
    <cellStyle name="Comma 2 8 2" xfId="1370" xr:uid="{00000000-0005-0000-0000-000094040000}"/>
    <cellStyle name="Comma 2 8 2 2" xfId="2450" xr:uid="{00000000-0005-0000-0000-000095040000}"/>
    <cellStyle name="Comma 2 8 3" xfId="1912" xr:uid="{00000000-0005-0000-0000-000096040000}"/>
    <cellStyle name="Comma 2 9" xfId="834" xr:uid="{00000000-0005-0000-0000-000097040000}"/>
    <cellStyle name="Comma 2 9 2" xfId="1372" xr:uid="{00000000-0005-0000-0000-000098040000}"/>
    <cellStyle name="Comma 2 9 2 2" xfId="2452" xr:uid="{00000000-0005-0000-0000-000099040000}"/>
    <cellStyle name="Comma 2 9 3" xfId="1914" xr:uid="{00000000-0005-0000-0000-00009A040000}"/>
    <cellStyle name="Comma 20" xfId="11" xr:uid="{00000000-0005-0000-0000-00009B040000}"/>
    <cellStyle name="Comma 20 2" xfId="574" xr:uid="{00000000-0005-0000-0000-00009C040000}"/>
    <cellStyle name="Comma 20 2 2" xfId="1112" xr:uid="{00000000-0005-0000-0000-00009D040000}"/>
    <cellStyle name="Comma 20 2 2 2" xfId="2192" xr:uid="{00000000-0005-0000-0000-00009E040000}"/>
    <cellStyle name="Comma 20 2 3" xfId="1654" xr:uid="{00000000-0005-0000-0000-00009F040000}"/>
    <cellStyle name="Comma 20 3" xfId="845" xr:uid="{00000000-0005-0000-0000-0000A0040000}"/>
    <cellStyle name="Comma 20 3 2" xfId="1925" xr:uid="{00000000-0005-0000-0000-0000A1040000}"/>
    <cellStyle name="Comma 20 4" xfId="1387" xr:uid="{00000000-0005-0000-0000-0000A2040000}"/>
    <cellStyle name="Comma 20 5" xfId="2468" xr:uid="{00000000-0005-0000-0000-0000A3040000}"/>
    <cellStyle name="Comma 20 6" xfId="307" xr:uid="{00000000-0005-0000-0000-0000A4040000}"/>
    <cellStyle name="Comma 21" xfId="281" xr:uid="{00000000-0005-0000-0000-0000A5040000}"/>
    <cellStyle name="Comma 21 2" xfId="827" xr:uid="{00000000-0005-0000-0000-0000A6040000}"/>
    <cellStyle name="Comma 21 2 2" xfId="1365" xr:uid="{00000000-0005-0000-0000-0000A7040000}"/>
    <cellStyle name="Comma 21 2 2 2" xfId="2445" xr:uid="{00000000-0005-0000-0000-0000A8040000}"/>
    <cellStyle name="Comma 21 2 3" xfId="1907" xr:uid="{00000000-0005-0000-0000-0000A9040000}"/>
    <cellStyle name="Comma 21 3" xfId="1098" xr:uid="{00000000-0005-0000-0000-0000AA040000}"/>
    <cellStyle name="Comma 21 3 2" xfId="2178" xr:uid="{00000000-0005-0000-0000-0000AB040000}"/>
    <cellStyle name="Comma 21 4" xfId="1640" xr:uid="{00000000-0005-0000-0000-0000AC040000}"/>
    <cellStyle name="Comma 21 5" xfId="2721" xr:uid="{00000000-0005-0000-0000-0000AD040000}"/>
    <cellStyle name="Comma 21 6" xfId="560" xr:uid="{00000000-0005-0000-0000-0000AE040000}"/>
    <cellStyle name="Comma 22" xfId="283" xr:uid="{00000000-0005-0000-0000-0000AF040000}"/>
    <cellStyle name="Comma 22 2" xfId="828" xr:uid="{00000000-0005-0000-0000-0000B0040000}"/>
    <cellStyle name="Comma 22 2 2" xfId="1366" xr:uid="{00000000-0005-0000-0000-0000B1040000}"/>
    <cellStyle name="Comma 22 2 2 2" xfId="2446" xr:uid="{00000000-0005-0000-0000-0000B2040000}"/>
    <cellStyle name="Comma 22 2 3" xfId="1908" xr:uid="{00000000-0005-0000-0000-0000B3040000}"/>
    <cellStyle name="Comma 22 3" xfId="1099" xr:uid="{00000000-0005-0000-0000-0000B4040000}"/>
    <cellStyle name="Comma 22 3 2" xfId="2179" xr:uid="{00000000-0005-0000-0000-0000B5040000}"/>
    <cellStyle name="Comma 22 4" xfId="1641" xr:uid="{00000000-0005-0000-0000-0000B6040000}"/>
    <cellStyle name="Comma 22 5" xfId="2722" xr:uid="{00000000-0005-0000-0000-0000B7040000}"/>
    <cellStyle name="Comma 22 6" xfId="561" xr:uid="{00000000-0005-0000-0000-0000B8040000}"/>
    <cellStyle name="Comma 23" xfId="284" xr:uid="{00000000-0005-0000-0000-0000B9040000}"/>
    <cellStyle name="Comma 23 2" xfId="829" xr:uid="{00000000-0005-0000-0000-0000BA040000}"/>
    <cellStyle name="Comma 23 2 2" xfId="1367" xr:uid="{00000000-0005-0000-0000-0000BB040000}"/>
    <cellStyle name="Comma 23 2 2 2" xfId="2447" xr:uid="{00000000-0005-0000-0000-0000BC040000}"/>
    <cellStyle name="Comma 23 2 3" xfId="1909" xr:uid="{00000000-0005-0000-0000-0000BD040000}"/>
    <cellStyle name="Comma 23 3" xfId="1100" xr:uid="{00000000-0005-0000-0000-0000BE040000}"/>
    <cellStyle name="Comma 23 3 2" xfId="2180" xr:uid="{00000000-0005-0000-0000-0000BF040000}"/>
    <cellStyle name="Comma 23 4" xfId="1642" xr:uid="{00000000-0005-0000-0000-0000C0040000}"/>
    <cellStyle name="Comma 23 5" xfId="2723" xr:uid="{00000000-0005-0000-0000-0000C1040000}"/>
    <cellStyle name="Comma 23 6" xfId="562" xr:uid="{00000000-0005-0000-0000-0000C2040000}"/>
    <cellStyle name="Comma 24" xfId="288" xr:uid="{00000000-0005-0000-0000-0000C3040000}"/>
    <cellStyle name="Comma 24 2" xfId="830" xr:uid="{00000000-0005-0000-0000-0000C4040000}"/>
    <cellStyle name="Comma 24 2 2" xfId="1368" xr:uid="{00000000-0005-0000-0000-0000C5040000}"/>
    <cellStyle name="Comma 24 2 2 2" xfId="2448" xr:uid="{00000000-0005-0000-0000-0000C6040000}"/>
    <cellStyle name="Comma 24 2 3" xfId="1910" xr:uid="{00000000-0005-0000-0000-0000C7040000}"/>
    <cellStyle name="Comma 24 3" xfId="1101" xr:uid="{00000000-0005-0000-0000-0000C8040000}"/>
    <cellStyle name="Comma 24 3 2" xfId="2181" xr:uid="{00000000-0005-0000-0000-0000C9040000}"/>
    <cellStyle name="Comma 24 4" xfId="1643" xr:uid="{00000000-0005-0000-0000-0000CA040000}"/>
    <cellStyle name="Comma 24 5" xfId="2725" xr:uid="{00000000-0005-0000-0000-0000CB040000}"/>
    <cellStyle name="Comma 24 6" xfId="563" xr:uid="{00000000-0005-0000-0000-0000CC040000}"/>
    <cellStyle name="Comma 25" xfId="297" xr:uid="{00000000-0005-0000-0000-0000CD040000}"/>
    <cellStyle name="Comma 25 2" xfId="1103" xr:uid="{00000000-0005-0000-0000-0000CE040000}"/>
    <cellStyle name="Comma 25 2 2" xfId="2183" xr:uid="{00000000-0005-0000-0000-0000CF040000}"/>
    <cellStyle name="Comma 25 3" xfId="1645" xr:uid="{00000000-0005-0000-0000-0000D0040000}"/>
    <cellStyle name="Comma 25 4" xfId="2459" xr:uid="{00000000-0005-0000-0000-0000D1040000}"/>
    <cellStyle name="Comma 25 5" xfId="565" xr:uid="{00000000-0005-0000-0000-0000D2040000}"/>
    <cellStyle name="Comma 26" xfId="292" xr:uid="{00000000-0005-0000-0000-0000D3040000}"/>
    <cellStyle name="Comma 26 2" xfId="1102" xr:uid="{00000000-0005-0000-0000-0000D4040000}"/>
    <cellStyle name="Comma 26 2 2" xfId="2182" xr:uid="{00000000-0005-0000-0000-0000D5040000}"/>
    <cellStyle name="Comma 26 3" xfId="1644" xr:uid="{00000000-0005-0000-0000-0000D6040000}"/>
    <cellStyle name="Comma 26 4" xfId="2729" xr:uid="{00000000-0005-0000-0000-0000D7040000}"/>
    <cellStyle name="Comma 26 5" xfId="564" xr:uid="{00000000-0005-0000-0000-0000D8040000}"/>
    <cellStyle name="Comma 27" xfId="831" xr:uid="{00000000-0005-0000-0000-0000D9040000}"/>
    <cellStyle name="Comma 27 2" xfId="1369" xr:uid="{00000000-0005-0000-0000-0000DA040000}"/>
    <cellStyle name="Comma 27 2 2" xfId="2449" xr:uid="{00000000-0005-0000-0000-0000DB040000}"/>
    <cellStyle name="Comma 27 3" xfId="1911" xr:uid="{00000000-0005-0000-0000-0000DC040000}"/>
    <cellStyle name="Comma 28" xfId="833" xr:uid="{00000000-0005-0000-0000-0000DD040000}"/>
    <cellStyle name="Comma 28 2" xfId="1371" xr:uid="{00000000-0005-0000-0000-0000DE040000}"/>
    <cellStyle name="Comma 28 2 2" xfId="2451" xr:uid="{00000000-0005-0000-0000-0000DF040000}"/>
    <cellStyle name="Comma 28 3" xfId="1913" xr:uid="{00000000-0005-0000-0000-0000E0040000}"/>
    <cellStyle name="Comma 29" xfId="287" xr:uid="{00000000-0005-0000-0000-0000E1040000}"/>
    <cellStyle name="Comma 29 2" xfId="1373" xr:uid="{00000000-0005-0000-0000-0000E2040000}"/>
    <cellStyle name="Comma 29 2 2" xfId="2453" xr:uid="{00000000-0005-0000-0000-0000E3040000}"/>
    <cellStyle name="Comma 29 3" xfId="1915" xr:uid="{00000000-0005-0000-0000-0000E4040000}"/>
    <cellStyle name="Comma 29 4" xfId="2724" xr:uid="{00000000-0005-0000-0000-0000E5040000}"/>
    <cellStyle name="Comma 29 5" xfId="835" xr:uid="{00000000-0005-0000-0000-0000E6040000}"/>
    <cellStyle name="Comma 3" xfId="19" xr:uid="{00000000-0005-0000-0000-0000E7040000}"/>
    <cellStyle name="Comma 3 10" xfId="2473" xr:uid="{00000000-0005-0000-0000-0000E8040000}"/>
    <cellStyle name="Comma 3 11" xfId="312" xr:uid="{00000000-0005-0000-0000-0000E9040000}"/>
    <cellStyle name="Comma 3 2" xfId="43" xr:uid="{00000000-0005-0000-0000-0000EA040000}"/>
    <cellStyle name="Comma 3 2 10" xfId="323" xr:uid="{00000000-0005-0000-0000-0000EB040000}"/>
    <cellStyle name="Comma 3 2 2" xfId="56" xr:uid="{00000000-0005-0000-0000-0000EC040000}"/>
    <cellStyle name="Comma 3 2 2 2" xfId="85" xr:uid="{00000000-0005-0000-0000-0000ED040000}"/>
    <cellStyle name="Comma 3 2 2 2 2" xfId="147" xr:uid="{00000000-0005-0000-0000-0000EE040000}"/>
    <cellStyle name="Comma 3 2 2 2 2 2" xfId="274" xr:uid="{00000000-0005-0000-0000-0000EF040000}"/>
    <cellStyle name="Comma 3 2 2 2 2 2 2" xfId="821" xr:uid="{00000000-0005-0000-0000-0000F0040000}"/>
    <cellStyle name="Comma 3 2 2 2 2 2 2 2" xfId="1359" xr:uid="{00000000-0005-0000-0000-0000F1040000}"/>
    <cellStyle name="Comma 3 2 2 2 2 2 2 2 2" xfId="2439" xr:uid="{00000000-0005-0000-0000-0000F2040000}"/>
    <cellStyle name="Comma 3 2 2 2 2 2 2 3" xfId="1901" xr:uid="{00000000-0005-0000-0000-0000F3040000}"/>
    <cellStyle name="Comma 3 2 2 2 2 2 3" xfId="1092" xr:uid="{00000000-0005-0000-0000-0000F4040000}"/>
    <cellStyle name="Comma 3 2 2 2 2 2 3 2" xfId="2172" xr:uid="{00000000-0005-0000-0000-0000F5040000}"/>
    <cellStyle name="Comma 3 2 2 2 2 2 4" xfId="1634" xr:uid="{00000000-0005-0000-0000-0000F6040000}"/>
    <cellStyle name="Comma 3 2 2 2 2 2 5" xfId="2715" xr:uid="{00000000-0005-0000-0000-0000F7040000}"/>
    <cellStyle name="Comma 3 2 2 2 2 2 6" xfId="554" xr:uid="{00000000-0005-0000-0000-0000F8040000}"/>
    <cellStyle name="Comma 3 2 2 2 2 3" xfId="694" xr:uid="{00000000-0005-0000-0000-0000F9040000}"/>
    <cellStyle name="Comma 3 2 2 2 2 3 2" xfId="1232" xr:uid="{00000000-0005-0000-0000-0000FA040000}"/>
    <cellStyle name="Comma 3 2 2 2 2 3 2 2" xfId="2312" xr:uid="{00000000-0005-0000-0000-0000FB040000}"/>
    <cellStyle name="Comma 3 2 2 2 2 3 3" xfId="1774" xr:uid="{00000000-0005-0000-0000-0000FC040000}"/>
    <cellStyle name="Comma 3 2 2 2 2 4" xfId="965" xr:uid="{00000000-0005-0000-0000-0000FD040000}"/>
    <cellStyle name="Comma 3 2 2 2 2 4 2" xfId="2045" xr:uid="{00000000-0005-0000-0000-0000FE040000}"/>
    <cellStyle name="Comma 3 2 2 2 2 5" xfId="1507" xr:uid="{00000000-0005-0000-0000-0000FF040000}"/>
    <cellStyle name="Comma 3 2 2 2 2 6" xfId="2588" xr:uid="{00000000-0005-0000-0000-000000050000}"/>
    <cellStyle name="Comma 3 2 2 2 2 7" xfId="427" xr:uid="{00000000-0005-0000-0000-000001050000}"/>
    <cellStyle name="Comma 3 2 2 2 3" xfId="210" xr:uid="{00000000-0005-0000-0000-000002050000}"/>
    <cellStyle name="Comma 3 2 2 2 3 2" xfId="757" xr:uid="{00000000-0005-0000-0000-000003050000}"/>
    <cellStyle name="Comma 3 2 2 2 3 2 2" xfId="1295" xr:uid="{00000000-0005-0000-0000-000004050000}"/>
    <cellStyle name="Comma 3 2 2 2 3 2 2 2" xfId="2375" xr:uid="{00000000-0005-0000-0000-000005050000}"/>
    <cellStyle name="Comma 3 2 2 2 3 2 3" xfId="1837" xr:uid="{00000000-0005-0000-0000-000006050000}"/>
    <cellStyle name="Comma 3 2 2 2 3 3" xfId="1028" xr:uid="{00000000-0005-0000-0000-000007050000}"/>
    <cellStyle name="Comma 3 2 2 2 3 3 2" xfId="2108" xr:uid="{00000000-0005-0000-0000-000008050000}"/>
    <cellStyle name="Comma 3 2 2 2 3 4" xfId="1570" xr:uid="{00000000-0005-0000-0000-000009050000}"/>
    <cellStyle name="Comma 3 2 2 2 3 5" xfId="2651" xr:uid="{00000000-0005-0000-0000-00000A050000}"/>
    <cellStyle name="Comma 3 2 2 2 3 6" xfId="490" xr:uid="{00000000-0005-0000-0000-00000B050000}"/>
    <cellStyle name="Comma 3 2 2 2 4" xfId="632" xr:uid="{00000000-0005-0000-0000-00000C050000}"/>
    <cellStyle name="Comma 3 2 2 2 4 2" xfId="1170" xr:uid="{00000000-0005-0000-0000-00000D050000}"/>
    <cellStyle name="Comma 3 2 2 2 4 2 2" xfId="2250" xr:uid="{00000000-0005-0000-0000-00000E050000}"/>
    <cellStyle name="Comma 3 2 2 2 4 3" xfId="1712" xr:uid="{00000000-0005-0000-0000-00000F050000}"/>
    <cellStyle name="Comma 3 2 2 2 5" xfId="903" xr:uid="{00000000-0005-0000-0000-000010050000}"/>
    <cellStyle name="Comma 3 2 2 2 5 2" xfId="1983" xr:uid="{00000000-0005-0000-0000-000011050000}"/>
    <cellStyle name="Comma 3 2 2 2 6" xfId="1445" xr:uid="{00000000-0005-0000-0000-000012050000}"/>
    <cellStyle name="Comma 3 2 2 2 7" xfId="2526" xr:uid="{00000000-0005-0000-0000-000013050000}"/>
    <cellStyle name="Comma 3 2 2 2 8" xfId="365" xr:uid="{00000000-0005-0000-0000-000014050000}"/>
    <cellStyle name="Comma 3 2 2 3" xfId="116" xr:uid="{00000000-0005-0000-0000-000015050000}"/>
    <cellStyle name="Comma 3 2 2 3 2" xfId="242" xr:uid="{00000000-0005-0000-0000-000016050000}"/>
    <cellStyle name="Comma 3 2 2 3 2 2" xfId="789" xr:uid="{00000000-0005-0000-0000-000017050000}"/>
    <cellStyle name="Comma 3 2 2 3 2 2 2" xfId="1327" xr:uid="{00000000-0005-0000-0000-000018050000}"/>
    <cellStyle name="Comma 3 2 2 3 2 2 2 2" xfId="2407" xr:uid="{00000000-0005-0000-0000-000019050000}"/>
    <cellStyle name="Comma 3 2 2 3 2 2 3" xfId="1869" xr:uid="{00000000-0005-0000-0000-00001A050000}"/>
    <cellStyle name="Comma 3 2 2 3 2 3" xfId="1060" xr:uid="{00000000-0005-0000-0000-00001B050000}"/>
    <cellStyle name="Comma 3 2 2 3 2 3 2" xfId="2140" xr:uid="{00000000-0005-0000-0000-00001C050000}"/>
    <cellStyle name="Comma 3 2 2 3 2 4" xfId="1602" xr:uid="{00000000-0005-0000-0000-00001D050000}"/>
    <cellStyle name="Comma 3 2 2 3 2 5" xfId="2683" xr:uid="{00000000-0005-0000-0000-00001E050000}"/>
    <cellStyle name="Comma 3 2 2 3 2 6" xfId="522" xr:uid="{00000000-0005-0000-0000-00001F050000}"/>
    <cellStyle name="Comma 3 2 2 3 3" xfId="663" xr:uid="{00000000-0005-0000-0000-000020050000}"/>
    <cellStyle name="Comma 3 2 2 3 3 2" xfId="1201" xr:uid="{00000000-0005-0000-0000-000021050000}"/>
    <cellStyle name="Comma 3 2 2 3 3 2 2" xfId="2281" xr:uid="{00000000-0005-0000-0000-000022050000}"/>
    <cellStyle name="Comma 3 2 2 3 3 3" xfId="1743" xr:uid="{00000000-0005-0000-0000-000023050000}"/>
    <cellStyle name="Comma 3 2 2 3 4" xfId="934" xr:uid="{00000000-0005-0000-0000-000024050000}"/>
    <cellStyle name="Comma 3 2 2 3 4 2" xfId="2014" xr:uid="{00000000-0005-0000-0000-000025050000}"/>
    <cellStyle name="Comma 3 2 2 3 5" xfId="1476" xr:uid="{00000000-0005-0000-0000-000026050000}"/>
    <cellStyle name="Comma 3 2 2 3 6" xfId="2557" xr:uid="{00000000-0005-0000-0000-000027050000}"/>
    <cellStyle name="Comma 3 2 2 3 7" xfId="396" xr:uid="{00000000-0005-0000-0000-000028050000}"/>
    <cellStyle name="Comma 3 2 2 4" xfId="178" xr:uid="{00000000-0005-0000-0000-000029050000}"/>
    <cellStyle name="Comma 3 2 2 4 2" xfId="725" xr:uid="{00000000-0005-0000-0000-00002A050000}"/>
    <cellStyle name="Comma 3 2 2 4 2 2" xfId="1263" xr:uid="{00000000-0005-0000-0000-00002B050000}"/>
    <cellStyle name="Comma 3 2 2 4 2 2 2" xfId="2343" xr:uid="{00000000-0005-0000-0000-00002C050000}"/>
    <cellStyle name="Comma 3 2 2 4 2 3" xfId="1805" xr:uid="{00000000-0005-0000-0000-00002D050000}"/>
    <cellStyle name="Comma 3 2 2 4 3" xfId="996" xr:uid="{00000000-0005-0000-0000-00002E050000}"/>
    <cellStyle name="Comma 3 2 2 4 3 2" xfId="2076" xr:uid="{00000000-0005-0000-0000-00002F050000}"/>
    <cellStyle name="Comma 3 2 2 4 4" xfId="1538" xr:uid="{00000000-0005-0000-0000-000030050000}"/>
    <cellStyle name="Comma 3 2 2 4 5" xfId="2619" xr:uid="{00000000-0005-0000-0000-000031050000}"/>
    <cellStyle name="Comma 3 2 2 4 6" xfId="458" xr:uid="{00000000-0005-0000-0000-000032050000}"/>
    <cellStyle name="Comma 3 2 2 5" xfId="603" xr:uid="{00000000-0005-0000-0000-000033050000}"/>
    <cellStyle name="Comma 3 2 2 5 2" xfId="1141" xr:uid="{00000000-0005-0000-0000-000034050000}"/>
    <cellStyle name="Comma 3 2 2 5 2 2" xfId="2221" xr:uid="{00000000-0005-0000-0000-000035050000}"/>
    <cellStyle name="Comma 3 2 2 5 3" xfId="1683" xr:uid="{00000000-0005-0000-0000-000036050000}"/>
    <cellStyle name="Comma 3 2 2 6" xfId="874" xr:uid="{00000000-0005-0000-0000-000037050000}"/>
    <cellStyle name="Comma 3 2 2 6 2" xfId="1954" xr:uid="{00000000-0005-0000-0000-000038050000}"/>
    <cellStyle name="Comma 3 2 2 7" xfId="1416" xr:uid="{00000000-0005-0000-0000-000039050000}"/>
    <cellStyle name="Comma 3 2 2 8" xfId="2497" xr:uid="{00000000-0005-0000-0000-00003A050000}"/>
    <cellStyle name="Comma 3 2 2 9" xfId="336" xr:uid="{00000000-0005-0000-0000-00003B050000}"/>
    <cellStyle name="Comma 3 2 3" xfId="71" xr:uid="{00000000-0005-0000-0000-00003C050000}"/>
    <cellStyle name="Comma 3 2 3 2" xfId="133" xr:uid="{00000000-0005-0000-0000-00003D050000}"/>
    <cellStyle name="Comma 3 2 3 2 2" xfId="259" xr:uid="{00000000-0005-0000-0000-00003E050000}"/>
    <cellStyle name="Comma 3 2 3 2 2 2" xfId="806" xr:uid="{00000000-0005-0000-0000-00003F050000}"/>
    <cellStyle name="Comma 3 2 3 2 2 2 2" xfId="1344" xr:uid="{00000000-0005-0000-0000-000040050000}"/>
    <cellStyle name="Comma 3 2 3 2 2 2 2 2" xfId="2424" xr:uid="{00000000-0005-0000-0000-000041050000}"/>
    <cellStyle name="Comma 3 2 3 2 2 2 3" xfId="1886" xr:uid="{00000000-0005-0000-0000-000042050000}"/>
    <cellStyle name="Comma 3 2 3 2 2 3" xfId="1077" xr:uid="{00000000-0005-0000-0000-000043050000}"/>
    <cellStyle name="Comma 3 2 3 2 2 3 2" xfId="2157" xr:uid="{00000000-0005-0000-0000-000044050000}"/>
    <cellStyle name="Comma 3 2 3 2 2 4" xfId="1619" xr:uid="{00000000-0005-0000-0000-000045050000}"/>
    <cellStyle name="Comma 3 2 3 2 2 5" xfId="2700" xr:uid="{00000000-0005-0000-0000-000046050000}"/>
    <cellStyle name="Comma 3 2 3 2 2 6" xfId="539" xr:uid="{00000000-0005-0000-0000-000047050000}"/>
    <cellStyle name="Comma 3 2 3 2 3" xfId="680" xr:uid="{00000000-0005-0000-0000-000048050000}"/>
    <cellStyle name="Comma 3 2 3 2 3 2" xfId="1218" xr:uid="{00000000-0005-0000-0000-000049050000}"/>
    <cellStyle name="Comma 3 2 3 2 3 2 2" xfId="2298" xr:uid="{00000000-0005-0000-0000-00004A050000}"/>
    <cellStyle name="Comma 3 2 3 2 3 3" xfId="1760" xr:uid="{00000000-0005-0000-0000-00004B050000}"/>
    <cellStyle name="Comma 3 2 3 2 4" xfId="951" xr:uid="{00000000-0005-0000-0000-00004C050000}"/>
    <cellStyle name="Comma 3 2 3 2 4 2" xfId="2031" xr:uid="{00000000-0005-0000-0000-00004D050000}"/>
    <cellStyle name="Comma 3 2 3 2 5" xfId="1493" xr:uid="{00000000-0005-0000-0000-00004E050000}"/>
    <cellStyle name="Comma 3 2 3 2 6" xfId="2574" xr:uid="{00000000-0005-0000-0000-00004F050000}"/>
    <cellStyle name="Comma 3 2 3 2 7" xfId="413" xr:uid="{00000000-0005-0000-0000-000050050000}"/>
    <cellStyle name="Comma 3 2 3 3" xfId="195" xr:uid="{00000000-0005-0000-0000-000051050000}"/>
    <cellStyle name="Comma 3 2 3 3 2" xfId="742" xr:uid="{00000000-0005-0000-0000-000052050000}"/>
    <cellStyle name="Comma 3 2 3 3 2 2" xfId="1280" xr:uid="{00000000-0005-0000-0000-000053050000}"/>
    <cellStyle name="Comma 3 2 3 3 2 2 2" xfId="2360" xr:uid="{00000000-0005-0000-0000-000054050000}"/>
    <cellStyle name="Comma 3 2 3 3 2 3" xfId="1822" xr:uid="{00000000-0005-0000-0000-000055050000}"/>
    <cellStyle name="Comma 3 2 3 3 3" xfId="1013" xr:uid="{00000000-0005-0000-0000-000056050000}"/>
    <cellStyle name="Comma 3 2 3 3 3 2" xfId="2093" xr:uid="{00000000-0005-0000-0000-000057050000}"/>
    <cellStyle name="Comma 3 2 3 3 4" xfId="1555" xr:uid="{00000000-0005-0000-0000-000058050000}"/>
    <cellStyle name="Comma 3 2 3 3 5" xfId="2636" xr:uid="{00000000-0005-0000-0000-000059050000}"/>
    <cellStyle name="Comma 3 2 3 3 6" xfId="475" xr:uid="{00000000-0005-0000-0000-00005A050000}"/>
    <cellStyle name="Comma 3 2 3 4" xfId="618" xr:uid="{00000000-0005-0000-0000-00005B050000}"/>
    <cellStyle name="Comma 3 2 3 4 2" xfId="1156" xr:uid="{00000000-0005-0000-0000-00005C050000}"/>
    <cellStyle name="Comma 3 2 3 4 2 2" xfId="2236" xr:uid="{00000000-0005-0000-0000-00005D050000}"/>
    <cellStyle name="Comma 3 2 3 4 3" xfId="1698" xr:uid="{00000000-0005-0000-0000-00005E050000}"/>
    <cellStyle name="Comma 3 2 3 5" xfId="889" xr:uid="{00000000-0005-0000-0000-00005F050000}"/>
    <cellStyle name="Comma 3 2 3 5 2" xfId="1969" xr:uid="{00000000-0005-0000-0000-000060050000}"/>
    <cellStyle name="Comma 3 2 3 6" xfId="1431" xr:uid="{00000000-0005-0000-0000-000061050000}"/>
    <cellStyle name="Comma 3 2 3 7" xfId="2512" xr:uid="{00000000-0005-0000-0000-000062050000}"/>
    <cellStyle name="Comma 3 2 3 8" xfId="351" xr:uid="{00000000-0005-0000-0000-000063050000}"/>
    <cellStyle name="Comma 3 2 4" xfId="101" xr:uid="{00000000-0005-0000-0000-000064050000}"/>
    <cellStyle name="Comma 3 2 4 2" xfId="227" xr:uid="{00000000-0005-0000-0000-000065050000}"/>
    <cellStyle name="Comma 3 2 4 2 2" xfId="774" xr:uid="{00000000-0005-0000-0000-000066050000}"/>
    <cellStyle name="Comma 3 2 4 2 2 2" xfId="1312" xr:uid="{00000000-0005-0000-0000-000067050000}"/>
    <cellStyle name="Comma 3 2 4 2 2 2 2" xfId="2392" xr:uid="{00000000-0005-0000-0000-000068050000}"/>
    <cellStyle name="Comma 3 2 4 2 2 3" xfId="1854" xr:uid="{00000000-0005-0000-0000-000069050000}"/>
    <cellStyle name="Comma 3 2 4 2 3" xfId="1045" xr:uid="{00000000-0005-0000-0000-00006A050000}"/>
    <cellStyle name="Comma 3 2 4 2 3 2" xfId="2125" xr:uid="{00000000-0005-0000-0000-00006B050000}"/>
    <cellStyle name="Comma 3 2 4 2 4" xfId="1587" xr:uid="{00000000-0005-0000-0000-00006C050000}"/>
    <cellStyle name="Comma 3 2 4 2 5" xfId="2668" xr:uid="{00000000-0005-0000-0000-00006D050000}"/>
    <cellStyle name="Comma 3 2 4 2 6" xfId="507" xr:uid="{00000000-0005-0000-0000-00006E050000}"/>
    <cellStyle name="Comma 3 2 4 3" xfId="648" xr:uid="{00000000-0005-0000-0000-00006F050000}"/>
    <cellStyle name="Comma 3 2 4 3 2" xfId="1186" xr:uid="{00000000-0005-0000-0000-000070050000}"/>
    <cellStyle name="Comma 3 2 4 3 2 2" xfId="2266" xr:uid="{00000000-0005-0000-0000-000071050000}"/>
    <cellStyle name="Comma 3 2 4 3 3" xfId="1728" xr:uid="{00000000-0005-0000-0000-000072050000}"/>
    <cellStyle name="Comma 3 2 4 4" xfId="919" xr:uid="{00000000-0005-0000-0000-000073050000}"/>
    <cellStyle name="Comma 3 2 4 4 2" xfId="1999" xr:uid="{00000000-0005-0000-0000-000074050000}"/>
    <cellStyle name="Comma 3 2 4 5" xfId="1461" xr:uid="{00000000-0005-0000-0000-000075050000}"/>
    <cellStyle name="Comma 3 2 4 6" xfId="2542" xr:uid="{00000000-0005-0000-0000-000076050000}"/>
    <cellStyle name="Comma 3 2 4 7" xfId="381" xr:uid="{00000000-0005-0000-0000-000077050000}"/>
    <cellStyle name="Comma 3 2 5" xfId="163" xr:uid="{00000000-0005-0000-0000-000078050000}"/>
    <cellStyle name="Comma 3 2 5 2" xfId="710" xr:uid="{00000000-0005-0000-0000-000079050000}"/>
    <cellStyle name="Comma 3 2 5 2 2" xfId="1248" xr:uid="{00000000-0005-0000-0000-00007A050000}"/>
    <cellStyle name="Comma 3 2 5 2 2 2" xfId="2328" xr:uid="{00000000-0005-0000-0000-00007B050000}"/>
    <cellStyle name="Comma 3 2 5 2 3" xfId="1790" xr:uid="{00000000-0005-0000-0000-00007C050000}"/>
    <cellStyle name="Comma 3 2 5 3" xfId="981" xr:uid="{00000000-0005-0000-0000-00007D050000}"/>
    <cellStyle name="Comma 3 2 5 3 2" xfId="2061" xr:uid="{00000000-0005-0000-0000-00007E050000}"/>
    <cellStyle name="Comma 3 2 5 4" xfId="1523" xr:uid="{00000000-0005-0000-0000-00007F050000}"/>
    <cellStyle name="Comma 3 2 5 5" xfId="2604" xr:uid="{00000000-0005-0000-0000-000080050000}"/>
    <cellStyle name="Comma 3 2 5 6" xfId="443" xr:uid="{00000000-0005-0000-0000-000081050000}"/>
    <cellStyle name="Comma 3 2 6" xfId="590" xr:uid="{00000000-0005-0000-0000-000082050000}"/>
    <cellStyle name="Comma 3 2 6 2" xfId="1128" xr:uid="{00000000-0005-0000-0000-000083050000}"/>
    <cellStyle name="Comma 3 2 6 2 2" xfId="2208" xr:uid="{00000000-0005-0000-0000-000084050000}"/>
    <cellStyle name="Comma 3 2 6 3" xfId="1670" xr:uid="{00000000-0005-0000-0000-000085050000}"/>
    <cellStyle name="Comma 3 2 7" xfId="861" xr:uid="{00000000-0005-0000-0000-000086050000}"/>
    <cellStyle name="Comma 3 2 7 2" xfId="1941" xr:uid="{00000000-0005-0000-0000-000087050000}"/>
    <cellStyle name="Comma 3 2 8" xfId="1403" xr:uid="{00000000-0005-0000-0000-000088050000}"/>
    <cellStyle name="Comma 3 2 9" xfId="2484" xr:uid="{00000000-0005-0000-0000-000089050000}"/>
    <cellStyle name="Comma 3 3" xfId="45" xr:uid="{00000000-0005-0000-0000-00008A050000}"/>
    <cellStyle name="Comma 3 3 2" xfId="74" xr:uid="{00000000-0005-0000-0000-00008B050000}"/>
    <cellStyle name="Comma 3 3 2 2" xfId="136" xr:uid="{00000000-0005-0000-0000-00008C050000}"/>
    <cellStyle name="Comma 3 3 2 2 2" xfId="262" xr:uid="{00000000-0005-0000-0000-00008D050000}"/>
    <cellStyle name="Comma 3 3 2 2 2 2" xfId="809" xr:uid="{00000000-0005-0000-0000-00008E050000}"/>
    <cellStyle name="Comma 3 3 2 2 2 2 2" xfId="1347" xr:uid="{00000000-0005-0000-0000-00008F050000}"/>
    <cellStyle name="Comma 3 3 2 2 2 2 2 2" xfId="2427" xr:uid="{00000000-0005-0000-0000-000090050000}"/>
    <cellStyle name="Comma 3 3 2 2 2 2 3" xfId="1889" xr:uid="{00000000-0005-0000-0000-000091050000}"/>
    <cellStyle name="Comma 3 3 2 2 2 3" xfId="1080" xr:uid="{00000000-0005-0000-0000-000092050000}"/>
    <cellStyle name="Comma 3 3 2 2 2 3 2" xfId="2160" xr:uid="{00000000-0005-0000-0000-000093050000}"/>
    <cellStyle name="Comma 3 3 2 2 2 4" xfId="1622" xr:uid="{00000000-0005-0000-0000-000094050000}"/>
    <cellStyle name="Comma 3 3 2 2 2 5" xfId="2703" xr:uid="{00000000-0005-0000-0000-000095050000}"/>
    <cellStyle name="Comma 3 3 2 2 2 6" xfId="542" xr:uid="{00000000-0005-0000-0000-000096050000}"/>
    <cellStyle name="Comma 3 3 2 2 3" xfId="683" xr:uid="{00000000-0005-0000-0000-000097050000}"/>
    <cellStyle name="Comma 3 3 2 2 3 2" xfId="1221" xr:uid="{00000000-0005-0000-0000-000098050000}"/>
    <cellStyle name="Comma 3 3 2 2 3 2 2" xfId="2301" xr:uid="{00000000-0005-0000-0000-000099050000}"/>
    <cellStyle name="Comma 3 3 2 2 3 3" xfId="1763" xr:uid="{00000000-0005-0000-0000-00009A050000}"/>
    <cellStyle name="Comma 3 3 2 2 4" xfId="954" xr:uid="{00000000-0005-0000-0000-00009B050000}"/>
    <cellStyle name="Comma 3 3 2 2 4 2" xfId="2034" xr:uid="{00000000-0005-0000-0000-00009C050000}"/>
    <cellStyle name="Comma 3 3 2 2 5" xfId="1496" xr:uid="{00000000-0005-0000-0000-00009D050000}"/>
    <cellStyle name="Comma 3 3 2 2 6" xfId="2577" xr:uid="{00000000-0005-0000-0000-00009E050000}"/>
    <cellStyle name="Comma 3 3 2 2 7" xfId="416" xr:uid="{00000000-0005-0000-0000-00009F050000}"/>
    <cellStyle name="Comma 3 3 2 3" xfId="198" xr:uid="{00000000-0005-0000-0000-0000A0050000}"/>
    <cellStyle name="Comma 3 3 2 3 2" xfId="745" xr:uid="{00000000-0005-0000-0000-0000A1050000}"/>
    <cellStyle name="Comma 3 3 2 3 2 2" xfId="1283" xr:uid="{00000000-0005-0000-0000-0000A2050000}"/>
    <cellStyle name="Comma 3 3 2 3 2 2 2" xfId="2363" xr:uid="{00000000-0005-0000-0000-0000A3050000}"/>
    <cellStyle name="Comma 3 3 2 3 2 3" xfId="1825" xr:uid="{00000000-0005-0000-0000-0000A4050000}"/>
    <cellStyle name="Comma 3 3 2 3 3" xfId="1016" xr:uid="{00000000-0005-0000-0000-0000A5050000}"/>
    <cellStyle name="Comma 3 3 2 3 3 2" xfId="2096" xr:uid="{00000000-0005-0000-0000-0000A6050000}"/>
    <cellStyle name="Comma 3 3 2 3 4" xfId="1558" xr:uid="{00000000-0005-0000-0000-0000A7050000}"/>
    <cellStyle name="Comma 3 3 2 3 5" xfId="2639" xr:uid="{00000000-0005-0000-0000-0000A8050000}"/>
    <cellStyle name="Comma 3 3 2 3 6" xfId="478" xr:uid="{00000000-0005-0000-0000-0000A9050000}"/>
    <cellStyle name="Comma 3 3 2 4" xfId="621" xr:uid="{00000000-0005-0000-0000-0000AA050000}"/>
    <cellStyle name="Comma 3 3 2 4 2" xfId="1159" xr:uid="{00000000-0005-0000-0000-0000AB050000}"/>
    <cellStyle name="Comma 3 3 2 4 2 2" xfId="2239" xr:uid="{00000000-0005-0000-0000-0000AC050000}"/>
    <cellStyle name="Comma 3 3 2 4 3" xfId="1701" xr:uid="{00000000-0005-0000-0000-0000AD050000}"/>
    <cellStyle name="Comma 3 3 2 5" xfId="892" xr:uid="{00000000-0005-0000-0000-0000AE050000}"/>
    <cellStyle name="Comma 3 3 2 5 2" xfId="1972" xr:uid="{00000000-0005-0000-0000-0000AF050000}"/>
    <cellStyle name="Comma 3 3 2 6" xfId="1434" xr:uid="{00000000-0005-0000-0000-0000B0050000}"/>
    <cellStyle name="Comma 3 3 2 7" xfId="2515" xr:uid="{00000000-0005-0000-0000-0000B1050000}"/>
    <cellStyle name="Comma 3 3 2 8" xfId="354" xr:uid="{00000000-0005-0000-0000-0000B2050000}"/>
    <cellStyle name="Comma 3 3 3" xfId="104" xr:uid="{00000000-0005-0000-0000-0000B3050000}"/>
    <cellStyle name="Comma 3 3 3 2" xfId="230" xr:uid="{00000000-0005-0000-0000-0000B4050000}"/>
    <cellStyle name="Comma 3 3 3 2 2" xfId="777" xr:uid="{00000000-0005-0000-0000-0000B5050000}"/>
    <cellStyle name="Comma 3 3 3 2 2 2" xfId="1315" xr:uid="{00000000-0005-0000-0000-0000B6050000}"/>
    <cellStyle name="Comma 3 3 3 2 2 2 2" xfId="2395" xr:uid="{00000000-0005-0000-0000-0000B7050000}"/>
    <cellStyle name="Comma 3 3 3 2 2 3" xfId="1857" xr:uid="{00000000-0005-0000-0000-0000B8050000}"/>
    <cellStyle name="Comma 3 3 3 2 3" xfId="1048" xr:uid="{00000000-0005-0000-0000-0000B9050000}"/>
    <cellStyle name="Comma 3 3 3 2 3 2" xfId="2128" xr:uid="{00000000-0005-0000-0000-0000BA050000}"/>
    <cellStyle name="Comma 3 3 3 2 4" xfId="1590" xr:uid="{00000000-0005-0000-0000-0000BB050000}"/>
    <cellStyle name="Comma 3 3 3 2 5" xfId="2671" xr:uid="{00000000-0005-0000-0000-0000BC050000}"/>
    <cellStyle name="Comma 3 3 3 2 6" xfId="510" xr:uid="{00000000-0005-0000-0000-0000BD050000}"/>
    <cellStyle name="Comma 3 3 3 3" xfId="651" xr:uid="{00000000-0005-0000-0000-0000BE050000}"/>
    <cellStyle name="Comma 3 3 3 3 2" xfId="1189" xr:uid="{00000000-0005-0000-0000-0000BF050000}"/>
    <cellStyle name="Comma 3 3 3 3 2 2" xfId="2269" xr:uid="{00000000-0005-0000-0000-0000C0050000}"/>
    <cellStyle name="Comma 3 3 3 3 3" xfId="1731" xr:uid="{00000000-0005-0000-0000-0000C1050000}"/>
    <cellStyle name="Comma 3 3 3 4" xfId="922" xr:uid="{00000000-0005-0000-0000-0000C2050000}"/>
    <cellStyle name="Comma 3 3 3 4 2" xfId="2002" xr:uid="{00000000-0005-0000-0000-0000C3050000}"/>
    <cellStyle name="Comma 3 3 3 5" xfId="1464" xr:uid="{00000000-0005-0000-0000-0000C4050000}"/>
    <cellStyle name="Comma 3 3 3 6" xfId="2545" xr:uid="{00000000-0005-0000-0000-0000C5050000}"/>
    <cellStyle name="Comma 3 3 3 7" xfId="384" xr:uid="{00000000-0005-0000-0000-0000C6050000}"/>
    <cellStyle name="Comma 3 3 4" xfId="166" xr:uid="{00000000-0005-0000-0000-0000C7050000}"/>
    <cellStyle name="Comma 3 3 4 2" xfId="713" xr:uid="{00000000-0005-0000-0000-0000C8050000}"/>
    <cellStyle name="Comma 3 3 4 2 2" xfId="1251" xr:uid="{00000000-0005-0000-0000-0000C9050000}"/>
    <cellStyle name="Comma 3 3 4 2 2 2" xfId="2331" xr:uid="{00000000-0005-0000-0000-0000CA050000}"/>
    <cellStyle name="Comma 3 3 4 2 3" xfId="1793" xr:uid="{00000000-0005-0000-0000-0000CB050000}"/>
    <cellStyle name="Comma 3 3 4 3" xfId="984" xr:uid="{00000000-0005-0000-0000-0000CC050000}"/>
    <cellStyle name="Comma 3 3 4 3 2" xfId="2064" xr:uid="{00000000-0005-0000-0000-0000CD050000}"/>
    <cellStyle name="Comma 3 3 4 4" xfId="1526" xr:uid="{00000000-0005-0000-0000-0000CE050000}"/>
    <cellStyle name="Comma 3 3 4 5" xfId="2607" xr:uid="{00000000-0005-0000-0000-0000CF050000}"/>
    <cellStyle name="Comma 3 3 4 6" xfId="446" xr:uid="{00000000-0005-0000-0000-0000D0050000}"/>
    <cellStyle name="Comma 3 3 5" xfId="592" xr:uid="{00000000-0005-0000-0000-0000D1050000}"/>
    <cellStyle name="Comma 3 3 5 2" xfId="1130" xr:uid="{00000000-0005-0000-0000-0000D2050000}"/>
    <cellStyle name="Comma 3 3 5 2 2" xfId="2210" xr:uid="{00000000-0005-0000-0000-0000D3050000}"/>
    <cellStyle name="Comma 3 3 5 3" xfId="1672" xr:uid="{00000000-0005-0000-0000-0000D4050000}"/>
    <cellStyle name="Comma 3 3 6" xfId="863" xr:uid="{00000000-0005-0000-0000-0000D5050000}"/>
    <cellStyle name="Comma 3 3 6 2" xfId="1943" xr:uid="{00000000-0005-0000-0000-0000D6050000}"/>
    <cellStyle name="Comma 3 3 7" xfId="1405" xr:uid="{00000000-0005-0000-0000-0000D7050000}"/>
    <cellStyle name="Comma 3 3 8" xfId="2486" xr:uid="{00000000-0005-0000-0000-0000D8050000}"/>
    <cellStyle name="Comma 3 3 9" xfId="325" xr:uid="{00000000-0005-0000-0000-0000D9050000}"/>
    <cellStyle name="Comma 3 4" xfId="59" xr:uid="{00000000-0005-0000-0000-0000DA050000}"/>
    <cellStyle name="Comma 3 4 2" xfId="121" xr:uid="{00000000-0005-0000-0000-0000DB050000}"/>
    <cellStyle name="Comma 3 4 2 2" xfId="247" xr:uid="{00000000-0005-0000-0000-0000DC050000}"/>
    <cellStyle name="Comma 3 4 2 2 2" xfId="794" xr:uid="{00000000-0005-0000-0000-0000DD050000}"/>
    <cellStyle name="Comma 3 4 2 2 2 2" xfId="1332" xr:uid="{00000000-0005-0000-0000-0000DE050000}"/>
    <cellStyle name="Comma 3 4 2 2 2 2 2" xfId="2412" xr:uid="{00000000-0005-0000-0000-0000DF050000}"/>
    <cellStyle name="Comma 3 4 2 2 2 3" xfId="1874" xr:uid="{00000000-0005-0000-0000-0000E0050000}"/>
    <cellStyle name="Comma 3 4 2 2 3" xfId="1065" xr:uid="{00000000-0005-0000-0000-0000E1050000}"/>
    <cellStyle name="Comma 3 4 2 2 3 2" xfId="2145" xr:uid="{00000000-0005-0000-0000-0000E2050000}"/>
    <cellStyle name="Comma 3 4 2 2 4" xfId="1607" xr:uid="{00000000-0005-0000-0000-0000E3050000}"/>
    <cellStyle name="Comma 3 4 2 2 5" xfId="2688" xr:uid="{00000000-0005-0000-0000-0000E4050000}"/>
    <cellStyle name="Comma 3 4 2 2 6" xfId="527" xr:uid="{00000000-0005-0000-0000-0000E5050000}"/>
    <cellStyle name="Comma 3 4 2 3" xfId="668" xr:uid="{00000000-0005-0000-0000-0000E6050000}"/>
    <cellStyle name="Comma 3 4 2 3 2" xfId="1206" xr:uid="{00000000-0005-0000-0000-0000E7050000}"/>
    <cellStyle name="Comma 3 4 2 3 2 2" xfId="2286" xr:uid="{00000000-0005-0000-0000-0000E8050000}"/>
    <cellStyle name="Comma 3 4 2 3 3" xfId="1748" xr:uid="{00000000-0005-0000-0000-0000E9050000}"/>
    <cellStyle name="Comma 3 4 2 4" xfId="939" xr:uid="{00000000-0005-0000-0000-0000EA050000}"/>
    <cellStyle name="Comma 3 4 2 4 2" xfId="2019" xr:uid="{00000000-0005-0000-0000-0000EB050000}"/>
    <cellStyle name="Comma 3 4 2 5" xfId="1481" xr:uid="{00000000-0005-0000-0000-0000EC050000}"/>
    <cellStyle name="Comma 3 4 2 6" xfId="2562" xr:uid="{00000000-0005-0000-0000-0000ED050000}"/>
    <cellStyle name="Comma 3 4 2 7" xfId="401" xr:uid="{00000000-0005-0000-0000-0000EE050000}"/>
    <cellStyle name="Comma 3 4 3" xfId="183" xr:uid="{00000000-0005-0000-0000-0000EF050000}"/>
    <cellStyle name="Comma 3 4 3 2" xfId="730" xr:uid="{00000000-0005-0000-0000-0000F0050000}"/>
    <cellStyle name="Comma 3 4 3 2 2" xfId="1268" xr:uid="{00000000-0005-0000-0000-0000F1050000}"/>
    <cellStyle name="Comma 3 4 3 2 2 2" xfId="2348" xr:uid="{00000000-0005-0000-0000-0000F2050000}"/>
    <cellStyle name="Comma 3 4 3 2 3" xfId="1810" xr:uid="{00000000-0005-0000-0000-0000F3050000}"/>
    <cellStyle name="Comma 3 4 3 3" xfId="1001" xr:uid="{00000000-0005-0000-0000-0000F4050000}"/>
    <cellStyle name="Comma 3 4 3 3 2" xfId="2081" xr:uid="{00000000-0005-0000-0000-0000F5050000}"/>
    <cellStyle name="Comma 3 4 3 4" xfId="1543" xr:uid="{00000000-0005-0000-0000-0000F6050000}"/>
    <cellStyle name="Comma 3 4 3 5" xfId="2624" xr:uid="{00000000-0005-0000-0000-0000F7050000}"/>
    <cellStyle name="Comma 3 4 3 6" xfId="463" xr:uid="{00000000-0005-0000-0000-0000F8050000}"/>
    <cellStyle name="Comma 3 4 4" xfId="606" xr:uid="{00000000-0005-0000-0000-0000F9050000}"/>
    <cellStyle name="Comma 3 4 4 2" xfId="1144" xr:uid="{00000000-0005-0000-0000-0000FA050000}"/>
    <cellStyle name="Comma 3 4 4 2 2" xfId="2224" xr:uid="{00000000-0005-0000-0000-0000FB050000}"/>
    <cellStyle name="Comma 3 4 4 3" xfId="1686" xr:uid="{00000000-0005-0000-0000-0000FC050000}"/>
    <cellStyle name="Comma 3 4 5" xfId="877" xr:uid="{00000000-0005-0000-0000-0000FD050000}"/>
    <cellStyle name="Comma 3 4 5 2" xfId="1957" xr:uid="{00000000-0005-0000-0000-0000FE050000}"/>
    <cellStyle name="Comma 3 4 6" xfId="1419" xr:uid="{00000000-0005-0000-0000-0000FF050000}"/>
    <cellStyle name="Comma 3 4 7" xfId="2500" xr:uid="{00000000-0005-0000-0000-000000060000}"/>
    <cellStyle name="Comma 3 4 8" xfId="339" xr:uid="{00000000-0005-0000-0000-000001060000}"/>
    <cellStyle name="Comma 3 5" xfId="89" xr:uid="{00000000-0005-0000-0000-000002060000}"/>
    <cellStyle name="Comma 3 5 2" xfId="215" xr:uid="{00000000-0005-0000-0000-000003060000}"/>
    <cellStyle name="Comma 3 5 2 2" xfId="762" xr:uid="{00000000-0005-0000-0000-000004060000}"/>
    <cellStyle name="Comma 3 5 2 2 2" xfId="1300" xr:uid="{00000000-0005-0000-0000-000005060000}"/>
    <cellStyle name="Comma 3 5 2 2 2 2" xfId="2380" xr:uid="{00000000-0005-0000-0000-000006060000}"/>
    <cellStyle name="Comma 3 5 2 2 3" xfId="1842" xr:uid="{00000000-0005-0000-0000-000007060000}"/>
    <cellStyle name="Comma 3 5 2 3" xfId="1033" xr:uid="{00000000-0005-0000-0000-000008060000}"/>
    <cellStyle name="Comma 3 5 2 3 2" xfId="2113" xr:uid="{00000000-0005-0000-0000-000009060000}"/>
    <cellStyle name="Comma 3 5 2 4" xfId="1575" xr:uid="{00000000-0005-0000-0000-00000A060000}"/>
    <cellStyle name="Comma 3 5 2 5" xfId="2656" xr:uid="{00000000-0005-0000-0000-00000B060000}"/>
    <cellStyle name="Comma 3 5 2 6" xfId="495" xr:uid="{00000000-0005-0000-0000-00000C060000}"/>
    <cellStyle name="Comma 3 5 3" xfId="636" xr:uid="{00000000-0005-0000-0000-00000D060000}"/>
    <cellStyle name="Comma 3 5 3 2" xfId="1174" xr:uid="{00000000-0005-0000-0000-00000E060000}"/>
    <cellStyle name="Comma 3 5 3 2 2" xfId="2254" xr:uid="{00000000-0005-0000-0000-00000F060000}"/>
    <cellStyle name="Comma 3 5 3 3" xfId="1716" xr:uid="{00000000-0005-0000-0000-000010060000}"/>
    <cellStyle name="Comma 3 5 4" xfId="907" xr:uid="{00000000-0005-0000-0000-000011060000}"/>
    <cellStyle name="Comma 3 5 4 2" xfId="1987" xr:uid="{00000000-0005-0000-0000-000012060000}"/>
    <cellStyle name="Comma 3 5 5" xfId="1449" xr:uid="{00000000-0005-0000-0000-000013060000}"/>
    <cellStyle name="Comma 3 5 6" xfId="2530" xr:uid="{00000000-0005-0000-0000-000014060000}"/>
    <cellStyle name="Comma 3 5 7" xfId="369" xr:uid="{00000000-0005-0000-0000-000015060000}"/>
    <cellStyle name="Comma 3 6" xfId="151" xr:uid="{00000000-0005-0000-0000-000016060000}"/>
    <cellStyle name="Comma 3 6 2" xfId="698" xr:uid="{00000000-0005-0000-0000-000017060000}"/>
    <cellStyle name="Comma 3 6 2 2" xfId="1236" xr:uid="{00000000-0005-0000-0000-000018060000}"/>
    <cellStyle name="Comma 3 6 2 2 2" xfId="2316" xr:uid="{00000000-0005-0000-0000-000019060000}"/>
    <cellStyle name="Comma 3 6 2 3" xfId="1778" xr:uid="{00000000-0005-0000-0000-00001A060000}"/>
    <cellStyle name="Comma 3 6 3" xfId="969" xr:uid="{00000000-0005-0000-0000-00001B060000}"/>
    <cellStyle name="Comma 3 6 3 2" xfId="2049" xr:uid="{00000000-0005-0000-0000-00001C060000}"/>
    <cellStyle name="Comma 3 6 4" xfId="1511" xr:uid="{00000000-0005-0000-0000-00001D060000}"/>
    <cellStyle name="Comma 3 6 5" xfId="2592" xr:uid="{00000000-0005-0000-0000-00001E060000}"/>
    <cellStyle name="Comma 3 6 6" xfId="431" xr:uid="{00000000-0005-0000-0000-00001F060000}"/>
    <cellStyle name="Comma 3 7" xfId="579" xr:uid="{00000000-0005-0000-0000-000020060000}"/>
    <cellStyle name="Comma 3 7 2" xfId="1117" xr:uid="{00000000-0005-0000-0000-000021060000}"/>
    <cellStyle name="Comma 3 7 2 2" xfId="2197" xr:uid="{00000000-0005-0000-0000-000022060000}"/>
    <cellStyle name="Comma 3 7 3" xfId="1659" xr:uid="{00000000-0005-0000-0000-000023060000}"/>
    <cellStyle name="Comma 3 8" xfId="850" xr:uid="{00000000-0005-0000-0000-000024060000}"/>
    <cellStyle name="Comma 3 8 2" xfId="1930" xr:uid="{00000000-0005-0000-0000-000025060000}"/>
    <cellStyle name="Comma 3 9" xfId="1392" xr:uid="{00000000-0005-0000-0000-000026060000}"/>
    <cellStyle name="Comma 30" xfId="836" xr:uid="{00000000-0005-0000-0000-000027060000}"/>
    <cellStyle name="Comma 30 2" xfId="1916" xr:uid="{00000000-0005-0000-0000-000028060000}"/>
    <cellStyle name="Comma 31" xfId="291" xr:uid="{00000000-0005-0000-0000-000029060000}"/>
    <cellStyle name="Comma 31 2" xfId="2454" xr:uid="{00000000-0005-0000-0000-00002A060000}"/>
    <cellStyle name="Comma 31 3" xfId="2728" xr:uid="{00000000-0005-0000-0000-00002B060000}"/>
    <cellStyle name="Comma 31 4" xfId="1374" xr:uid="{00000000-0005-0000-0000-00002C060000}"/>
    <cellStyle name="Comma 32" xfId="290" xr:uid="{00000000-0005-0000-0000-00002D060000}"/>
    <cellStyle name="Comma 32 2" xfId="2455" xr:uid="{00000000-0005-0000-0000-00002E060000}"/>
    <cellStyle name="Comma 32 3" xfId="2727" xr:uid="{00000000-0005-0000-0000-00002F060000}"/>
    <cellStyle name="Comma 32 4" xfId="1375" xr:uid="{00000000-0005-0000-0000-000030060000}"/>
    <cellStyle name="Comma 33" xfId="293" xr:uid="{00000000-0005-0000-0000-000031060000}"/>
    <cellStyle name="Comma 33 2" xfId="2456" xr:uid="{00000000-0005-0000-0000-000032060000}"/>
    <cellStyle name="Comma 33 3" xfId="2730" xr:uid="{00000000-0005-0000-0000-000033060000}"/>
    <cellStyle name="Comma 33 4" xfId="1376" xr:uid="{00000000-0005-0000-0000-000034060000}"/>
    <cellStyle name="Comma 34" xfId="294" xr:uid="{00000000-0005-0000-0000-000035060000}"/>
    <cellStyle name="Comma 34 2" xfId="2731" xr:uid="{00000000-0005-0000-0000-000036060000}"/>
    <cellStyle name="Comma 34 3" xfId="1378" xr:uid="{00000000-0005-0000-0000-000037060000}"/>
    <cellStyle name="Comma 35" xfId="1377" xr:uid="{00000000-0005-0000-0000-000038060000}"/>
    <cellStyle name="Comma 36" xfId="296" xr:uid="{00000000-0005-0000-0000-000039060000}"/>
    <cellStyle name="Comma 36 2" xfId="2457" xr:uid="{00000000-0005-0000-0000-00003A060000}"/>
    <cellStyle name="Comma 37" xfId="2458" xr:uid="{00000000-0005-0000-0000-00003B060000}"/>
    <cellStyle name="Comma 38" xfId="298" xr:uid="{00000000-0005-0000-0000-00003C060000}"/>
    <cellStyle name="Comma 39" xfId="2738" xr:uid="{00000000-0005-0000-0000-00003D060000}"/>
    <cellStyle name="Comma 4" xfId="20" xr:uid="{00000000-0005-0000-0000-00003E060000}"/>
    <cellStyle name="Comma 4 10" xfId="313" xr:uid="{00000000-0005-0000-0000-00003F060000}"/>
    <cellStyle name="Comma 4 2" xfId="46" xr:uid="{00000000-0005-0000-0000-000040060000}"/>
    <cellStyle name="Comma 4 2 2" xfId="75" xr:uid="{00000000-0005-0000-0000-000041060000}"/>
    <cellStyle name="Comma 4 2 2 2" xfId="137" xr:uid="{00000000-0005-0000-0000-000042060000}"/>
    <cellStyle name="Comma 4 2 2 2 2" xfId="263" xr:uid="{00000000-0005-0000-0000-000043060000}"/>
    <cellStyle name="Comma 4 2 2 2 2 2" xfId="810" xr:uid="{00000000-0005-0000-0000-000044060000}"/>
    <cellStyle name="Comma 4 2 2 2 2 2 2" xfId="1348" xr:uid="{00000000-0005-0000-0000-000045060000}"/>
    <cellStyle name="Comma 4 2 2 2 2 2 2 2" xfId="2428" xr:uid="{00000000-0005-0000-0000-000046060000}"/>
    <cellStyle name="Comma 4 2 2 2 2 2 3" xfId="1890" xr:uid="{00000000-0005-0000-0000-000047060000}"/>
    <cellStyle name="Comma 4 2 2 2 2 3" xfId="1081" xr:uid="{00000000-0005-0000-0000-000048060000}"/>
    <cellStyle name="Comma 4 2 2 2 2 3 2" xfId="2161" xr:uid="{00000000-0005-0000-0000-000049060000}"/>
    <cellStyle name="Comma 4 2 2 2 2 4" xfId="1623" xr:uid="{00000000-0005-0000-0000-00004A060000}"/>
    <cellStyle name="Comma 4 2 2 2 2 5" xfId="2704" xr:uid="{00000000-0005-0000-0000-00004B060000}"/>
    <cellStyle name="Comma 4 2 2 2 2 6" xfId="543" xr:uid="{00000000-0005-0000-0000-00004C060000}"/>
    <cellStyle name="Comma 4 2 2 2 3" xfId="684" xr:uid="{00000000-0005-0000-0000-00004D060000}"/>
    <cellStyle name="Comma 4 2 2 2 3 2" xfId="1222" xr:uid="{00000000-0005-0000-0000-00004E060000}"/>
    <cellStyle name="Comma 4 2 2 2 3 2 2" xfId="2302" xr:uid="{00000000-0005-0000-0000-00004F060000}"/>
    <cellStyle name="Comma 4 2 2 2 3 3" xfId="1764" xr:uid="{00000000-0005-0000-0000-000050060000}"/>
    <cellStyle name="Comma 4 2 2 2 4" xfId="955" xr:uid="{00000000-0005-0000-0000-000051060000}"/>
    <cellStyle name="Comma 4 2 2 2 4 2" xfId="2035" xr:uid="{00000000-0005-0000-0000-000052060000}"/>
    <cellStyle name="Comma 4 2 2 2 5" xfId="1497" xr:uid="{00000000-0005-0000-0000-000053060000}"/>
    <cellStyle name="Comma 4 2 2 2 6" xfId="2578" xr:uid="{00000000-0005-0000-0000-000054060000}"/>
    <cellStyle name="Comma 4 2 2 2 7" xfId="417" xr:uid="{00000000-0005-0000-0000-000055060000}"/>
    <cellStyle name="Comma 4 2 2 3" xfId="199" xr:uid="{00000000-0005-0000-0000-000056060000}"/>
    <cellStyle name="Comma 4 2 2 3 2" xfId="746" xr:uid="{00000000-0005-0000-0000-000057060000}"/>
    <cellStyle name="Comma 4 2 2 3 2 2" xfId="1284" xr:uid="{00000000-0005-0000-0000-000058060000}"/>
    <cellStyle name="Comma 4 2 2 3 2 2 2" xfId="2364" xr:uid="{00000000-0005-0000-0000-000059060000}"/>
    <cellStyle name="Comma 4 2 2 3 2 3" xfId="1826" xr:uid="{00000000-0005-0000-0000-00005A060000}"/>
    <cellStyle name="Comma 4 2 2 3 3" xfId="1017" xr:uid="{00000000-0005-0000-0000-00005B060000}"/>
    <cellStyle name="Comma 4 2 2 3 3 2" xfId="2097" xr:uid="{00000000-0005-0000-0000-00005C060000}"/>
    <cellStyle name="Comma 4 2 2 3 4" xfId="1559" xr:uid="{00000000-0005-0000-0000-00005D060000}"/>
    <cellStyle name="Comma 4 2 2 3 5" xfId="2640" xr:uid="{00000000-0005-0000-0000-00005E060000}"/>
    <cellStyle name="Comma 4 2 2 3 6" xfId="479" xr:uid="{00000000-0005-0000-0000-00005F060000}"/>
    <cellStyle name="Comma 4 2 2 4" xfId="622" xr:uid="{00000000-0005-0000-0000-000060060000}"/>
    <cellStyle name="Comma 4 2 2 4 2" xfId="1160" xr:uid="{00000000-0005-0000-0000-000061060000}"/>
    <cellStyle name="Comma 4 2 2 4 2 2" xfId="2240" xr:uid="{00000000-0005-0000-0000-000062060000}"/>
    <cellStyle name="Comma 4 2 2 4 3" xfId="1702" xr:uid="{00000000-0005-0000-0000-000063060000}"/>
    <cellStyle name="Comma 4 2 2 5" xfId="893" xr:uid="{00000000-0005-0000-0000-000064060000}"/>
    <cellStyle name="Comma 4 2 2 5 2" xfId="1973" xr:uid="{00000000-0005-0000-0000-000065060000}"/>
    <cellStyle name="Comma 4 2 2 6" xfId="1435" xr:uid="{00000000-0005-0000-0000-000066060000}"/>
    <cellStyle name="Comma 4 2 2 7" xfId="2516" xr:uid="{00000000-0005-0000-0000-000067060000}"/>
    <cellStyle name="Comma 4 2 2 8" xfId="355" xr:uid="{00000000-0005-0000-0000-000068060000}"/>
    <cellStyle name="Comma 4 2 3" xfId="105" xr:uid="{00000000-0005-0000-0000-000069060000}"/>
    <cellStyle name="Comma 4 2 3 2" xfId="231" xr:uid="{00000000-0005-0000-0000-00006A060000}"/>
    <cellStyle name="Comma 4 2 3 2 2" xfId="778" xr:uid="{00000000-0005-0000-0000-00006B060000}"/>
    <cellStyle name="Comma 4 2 3 2 2 2" xfId="1316" xr:uid="{00000000-0005-0000-0000-00006C060000}"/>
    <cellStyle name="Comma 4 2 3 2 2 2 2" xfId="2396" xr:uid="{00000000-0005-0000-0000-00006D060000}"/>
    <cellStyle name="Comma 4 2 3 2 2 3" xfId="1858" xr:uid="{00000000-0005-0000-0000-00006E060000}"/>
    <cellStyle name="Comma 4 2 3 2 3" xfId="1049" xr:uid="{00000000-0005-0000-0000-00006F060000}"/>
    <cellStyle name="Comma 4 2 3 2 3 2" xfId="2129" xr:uid="{00000000-0005-0000-0000-000070060000}"/>
    <cellStyle name="Comma 4 2 3 2 4" xfId="1591" xr:uid="{00000000-0005-0000-0000-000071060000}"/>
    <cellStyle name="Comma 4 2 3 2 5" xfId="2672" xr:uid="{00000000-0005-0000-0000-000072060000}"/>
    <cellStyle name="Comma 4 2 3 2 6" xfId="511" xr:uid="{00000000-0005-0000-0000-000073060000}"/>
    <cellStyle name="Comma 4 2 3 3" xfId="652" xr:uid="{00000000-0005-0000-0000-000074060000}"/>
    <cellStyle name="Comma 4 2 3 3 2" xfId="1190" xr:uid="{00000000-0005-0000-0000-000075060000}"/>
    <cellStyle name="Comma 4 2 3 3 2 2" xfId="2270" xr:uid="{00000000-0005-0000-0000-000076060000}"/>
    <cellStyle name="Comma 4 2 3 3 3" xfId="1732" xr:uid="{00000000-0005-0000-0000-000077060000}"/>
    <cellStyle name="Comma 4 2 3 4" xfId="923" xr:uid="{00000000-0005-0000-0000-000078060000}"/>
    <cellStyle name="Comma 4 2 3 4 2" xfId="2003" xr:uid="{00000000-0005-0000-0000-000079060000}"/>
    <cellStyle name="Comma 4 2 3 5" xfId="1465" xr:uid="{00000000-0005-0000-0000-00007A060000}"/>
    <cellStyle name="Comma 4 2 3 6" xfId="2546" xr:uid="{00000000-0005-0000-0000-00007B060000}"/>
    <cellStyle name="Comma 4 2 3 7" xfId="385" xr:uid="{00000000-0005-0000-0000-00007C060000}"/>
    <cellStyle name="Comma 4 2 4" xfId="167" xr:uid="{00000000-0005-0000-0000-00007D060000}"/>
    <cellStyle name="Comma 4 2 4 2" xfId="714" xr:uid="{00000000-0005-0000-0000-00007E060000}"/>
    <cellStyle name="Comma 4 2 4 2 2" xfId="1252" xr:uid="{00000000-0005-0000-0000-00007F060000}"/>
    <cellStyle name="Comma 4 2 4 2 2 2" xfId="2332" xr:uid="{00000000-0005-0000-0000-000080060000}"/>
    <cellStyle name="Comma 4 2 4 2 3" xfId="1794" xr:uid="{00000000-0005-0000-0000-000081060000}"/>
    <cellStyle name="Comma 4 2 4 3" xfId="985" xr:uid="{00000000-0005-0000-0000-000082060000}"/>
    <cellStyle name="Comma 4 2 4 3 2" xfId="2065" xr:uid="{00000000-0005-0000-0000-000083060000}"/>
    <cellStyle name="Comma 4 2 4 4" xfId="1527" xr:uid="{00000000-0005-0000-0000-000084060000}"/>
    <cellStyle name="Comma 4 2 4 5" xfId="2608" xr:uid="{00000000-0005-0000-0000-000085060000}"/>
    <cellStyle name="Comma 4 2 4 6" xfId="447" xr:uid="{00000000-0005-0000-0000-000086060000}"/>
    <cellStyle name="Comma 4 2 5" xfId="593" xr:uid="{00000000-0005-0000-0000-000087060000}"/>
    <cellStyle name="Comma 4 2 5 2" xfId="1131" xr:uid="{00000000-0005-0000-0000-000088060000}"/>
    <cellStyle name="Comma 4 2 5 2 2" xfId="2211" xr:uid="{00000000-0005-0000-0000-000089060000}"/>
    <cellStyle name="Comma 4 2 5 3" xfId="1673" xr:uid="{00000000-0005-0000-0000-00008A060000}"/>
    <cellStyle name="Comma 4 2 6" xfId="864" xr:uid="{00000000-0005-0000-0000-00008B060000}"/>
    <cellStyle name="Comma 4 2 6 2" xfId="1944" xr:uid="{00000000-0005-0000-0000-00008C060000}"/>
    <cellStyle name="Comma 4 2 7" xfId="1406" xr:uid="{00000000-0005-0000-0000-00008D060000}"/>
    <cellStyle name="Comma 4 2 8" xfId="2487" xr:uid="{00000000-0005-0000-0000-00008E060000}"/>
    <cellStyle name="Comma 4 2 9" xfId="326" xr:uid="{00000000-0005-0000-0000-00008F060000}"/>
    <cellStyle name="Comma 4 3" xfId="60" xr:uid="{00000000-0005-0000-0000-000090060000}"/>
    <cellStyle name="Comma 4 3 2" xfId="122" xr:uid="{00000000-0005-0000-0000-000091060000}"/>
    <cellStyle name="Comma 4 3 2 2" xfId="248" xr:uid="{00000000-0005-0000-0000-000092060000}"/>
    <cellStyle name="Comma 4 3 2 2 2" xfId="795" xr:uid="{00000000-0005-0000-0000-000093060000}"/>
    <cellStyle name="Comma 4 3 2 2 2 2" xfId="1333" xr:uid="{00000000-0005-0000-0000-000094060000}"/>
    <cellStyle name="Comma 4 3 2 2 2 2 2" xfId="2413" xr:uid="{00000000-0005-0000-0000-000095060000}"/>
    <cellStyle name="Comma 4 3 2 2 2 3" xfId="1875" xr:uid="{00000000-0005-0000-0000-000096060000}"/>
    <cellStyle name="Comma 4 3 2 2 3" xfId="1066" xr:uid="{00000000-0005-0000-0000-000097060000}"/>
    <cellStyle name="Comma 4 3 2 2 3 2" xfId="2146" xr:uid="{00000000-0005-0000-0000-000098060000}"/>
    <cellStyle name="Comma 4 3 2 2 4" xfId="1608" xr:uid="{00000000-0005-0000-0000-000099060000}"/>
    <cellStyle name="Comma 4 3 2 2 5" xfId="2689" xr:uid="{00000000-0005-0000-0000-00009A060000}"/>
    <cellStyle name="Comma 4 3 2 2 6" xfId="528" xr:uid="{00000000-0005-0000-0000-00009B060000}"/>
    <cellStyle name="Comma 4 3 2 3" xfId="669" xr:uid="{00000000-0005-0000-0000-00009C060000}"/>
    <cellStyle name="Comma 4 3 2 3 2" xfId="1207" xr:uid="{00000000-0005-0000-0000-00009D060000}"/>
    <cellStyle name="Comma 4 3 2 3 2 2" xfId="2287" xr:uid="{00000000-0005-0000-0000-00009E060000}"/>
    <cellStyle name="Comma 4 3 2 3 3" xfId="1749" xr:uid="{00000000-0005-0000-0000-00009F060000}"/>
    <cellStyle name="Comma 4 3 2 4" xfId="940" xr:uid="{00000000-0005-0000-0000-0000A0060000}"/>
    <cellStyle name="Comma 4 3 2 4 2" xfId="2020" xr:uid="{00000000-0005-0000-0000-0000A1060000}"/>
    <cellStyle name="Comma 4 3 2 5" xfId="1482" xr:uid="{00000000-0005-0000-0000-0000A2060000}"/>
    <cellStyle name="Comma 4 3 2 6" xfId="2563" xr:uid="{00000000-0005-0000-0000-0000A3060000}"/>
    <cellStyle name="Comma 4 3 2 7" xfId="402" xr:uid="{00000000-0005-0000-0000-0000A4060000}"/>
    <cellStyle name="Comma 4 3 3" xfId="184" xr:uid="{00000000-0005-0000-0000-0000A5060000}"/>
    <cellStyle name="Comma 4 3 3 2" xfId="731" xr:uid="{00000000-0005-0000-0000-0000A6060000}"/>
    <cellStyle name="Comma 4 3 3 2 2" xfId="1269" xr:uid="{00000000-0005-0000-0000-0000A7060000}"/>
    <cellStyle name="Comma 4 3 3 2 2 2" xfId="2349" xr:uid="{00000000-0005-0000-0000-0000A8060000}"/>
    <cellStyle name="Comma 4 3 3 2 3" xfId="1811" xr:uid="{00000000-0005-0000-0000-0000A9060000}"/>
    <cellStyle name="Comma 4 3 3 3" xfId="1002" xr:uid="{00000000-0005-0000-0000-0000AA060000}"/>
    <cellStyle name="Comma 4 3 3 3 2" xfId="2082" xr:uid="{00000000-0005-0000-0000-0000AB060000}"/>
    <cellStyle name="Comma 4 3 3 4" xfId="1544" xr:uid="{00000000-0005-0000-0000-0000AC060000}"/>
    <cellStyle name="Comma 4 3 3 5" xfId="2625" xr:uid="{00000000-0005-0000-0000-0000AD060000}"/>
    <cellStyle name="Comma 4 3 3 6" xfId="464" xr:uid="{00000000-0005-0000-0000-0000AE060000}"/>
    <cellStyle name="Comma 4 3 4" xfId="607" xr:uid="{00000000-0005-0000-0000-0000AF060000}"/>
    <cellStyle name="Comma 4 3 4 2" xfId="1145" xr:uid="{00000000-0005-0000-0000-0000B0060000}"/>
    <cellStyle name="Comma 4 3 4 2 2" xfId="2225" xr:uid="{00000000-0005-0000-0000-0000B1060000}"/>
    <cellStyle name="Comma 4 3 4 3" xfId="1687" xr:uid="{00000000-0005-0000-0000-0000B2060000}"/>
    <cellStyle name="Comma 4 3 5" xfId="878" xr:uid="{00000000-0005-0000-0000-0000B3060000}"/>
    <cellStyle name="Comma 4 3 5 2" xfId="1958" xr:uid="{00000000-0005-0000-0000-0000B4060000}"/>
    <cellStyle name="Comma 4 3 6" xfId="1420" xr:uid="{00000000-0005-0000-0000-0000B5060000}"/>
    <cellStyle name="Comma 4 3 7" xfId="2501" xr:uid="{00000000-0005-0000-0000-0000B6060000}"/>
    <cellStyle name="Comma 4 3 8" xfId="340" xr:uid="{00000000-0005-0000-0000-0000B7060000}"/>
    <cellStyle name="Comma 4 4" xfId="90" xr:uid="{00000000-0005-0000-0000-0000B8060000}"/>
    <cellStyle name="Comma 4 4 2" xfId="216" xr:uid="{00000000-0005-0000-0000-0000B9060000}"/>
    <cellStyle name="Comma 4 4 2 2" xfId="763" xr:uid="{00000000-0005-0000-0000-0000BA060000}"/>
    <cellStyle name="Comma 4 4 2 2 2" xfId="1301" xr:uid="{00000000-0005-0000-0000-0000BB060000}"/>
    <cellStyle name="Comma 4 4 2 2 2 2" xfId="2381" xr:uid="{00000000-0005-0000-0000-0000BC060000}"/>
    <cellStyle name="Comma 4 4 2 2 3" xfId="1843" xr:uid="{00000000-0005-0000-0000-0000BD060000}"/>
    <cellStyle name="Comma 4 4 2 3" xfId="1034" xr:uid="{00000000-0005-0000-0000-0000BE060000}"/>
    <cellStyle name="Comma 4 4 2 3 2" xfId="2114" xr:uid="{00000000-0005-0000-0000-0000BF060000}"/>
    <cellStyle name="Comma 4 4 2 4" xfId="1576" xr:uid="{00000000-0005-0000-0000-0000C0060000}"/>
    <cellStyle name="Comma 4 4 2 5" xfId="2657" xr:uid="{00000000-0005-0000-0000-0000C1060000}"/>
    <cellStyle name="Comma 4 4 2 6" xfId="496" xr:uid="{00000000-0005-0000-0000-0000C2060000}"/>
    <cellStyle name="Comma 4 4 3" xfId="637" xr:uid="{00000000-0005-0000-0000-0000C3060000}"/>
    <cellStyle name="Comma 4 4 3 2" xfId="1175" xr:uid="{00000000-0005-0000-0000-0000C4060000}"/>
    <cellStyle name="Comma 4 4 3 2 2" xfId="2255" xr:uid="{00000000-0005-0000-0000-0000C5060000}"/>
    <cellStyle name="Comma 4 4 3 3" xfId="1717" xr:uid="{00000000-0005-0000-0000-0000C6060000}"/>
    <cellStyle name="Comma 4 4 4" xfId="908" xr:uid="{00000000-0005-0000-0000-0000C7060000}"/>
    <cellStyle name="Comma 4 4 4 2" xfId="1988" xr:uid="{00000000-0005-0000-0000-0000C8060000}"/>
    <cellStyle name="Comma 4 4 5" xfId="1450" xr:uid="{00000000-0005-0000-0000-0000C9060000}"/>
    <cellStyle name="Comma 4 4 6" xfId="2531" xr:uid="{00000000-0005-0000-0000-0000CA060000}"/>
    <cellStyle name="Comma 4 4 7" xfId="370" xr:uid="{00000000-0005-0000-0000-0000CB060000}"/>
    <cellStyle name="Comma 4 5" xfId="152" xr:uid="{00000000-0005-0000-0000-0000CC060000}"/>
    <cellStyle name="Comma 4 5 2" xfId="699" xr:uid="{00000000-0005-0000-0000-0000CD060000}"/>
    <cellStyle name="Comma 4 5 2 2" xfId="1237" xr:uid="{00000000-0005-0000-0000-0000CE060000}"/>
    <cellStyle name="Comma 4 5 2 2 2" xfId="2317" xr:uid="{00000000-0005-0000-0000-0000CF060000}"/>
    <cellStyle name="Comma 4 5 2 3" xfId="1779" xr:uid="{00000000-0005-0000-0000-0000D0060000}"/>
    <cellStyle name="Comma 4 5 3" xfId="970" xr:uid="{00000000-0005-0000-0000-0000D1060000}"/>
    <cellStyle name="Comma 4 5 3 2" xfId="2050" xr:uid="{00000000-0005-0000-0000-0000D2060000}"/>
    <cellStyle name="Comma 4 5 4" xfId="1512" xr:uid="{00000000-0005-0000-0000-0000D3060000}"/>
    <cellStyle name="Comma 4 5 5" xfId="2593" xr:uid="{00000000-0005-0000-0000-0000D4060000}"/>
    <cellStyle name="Comma 4 5 6" xfId="432" xr:uid="{00000000-0005-0000-0000-0000D5060000}"/>
    <cellStyle name="Comma 4 6" xfId="580" xr:uid="{00000000-0005-0000-0000-0000D6060000}"/>
    <cellStyle name="Comma 4 6 2" xfId="1118" xr:uid="{00000000-0005-0000-0000-0000D7060000}"/>
    <cellStyle name="Comma 4 6 2 2" xfId="2198" xr:uid="{00000000-0005-0000-0000-0000D8060000}"/>
    <cellStyle name="Comma 4 6 3" xfId="1660" xr:uid="{00000000-0005-0000-0000-0000D9060000}"/>
    <cellStyle name="Comma 4 7" xfId="851" xr:uid="{00000000-0005-0000-0000-0000DA060000}"/>
    <cellStyle name="Comma 4 7 2" xfId="1931" xr:uid="{00000000-0005-0000-0000-0000DB060000}"/>
    <cellStyle name="Comma 4 8" xfId="1393" xr:uid="{00000000-0005-0000-0000-0000DC060000}"/>
    <cellStyle name="Comma 4 9" xfId="2474" xr:uid="{00000000-0005-0000-0000-0000DD060000}"/>
    <cellStyle name="Comma 40" xfId="2733" xr:uid="{00000000-0005-0000-0000-0000DE060000}"/>
    <cellStyle name="Comma 41" xfId="2735" xr:uid="{00000000-0005-0000-0000-0000DF060000}"/>
    <cellStyle name="Comma 42" xfId="2734" xr:uid="{00000000-0005-0000-0000-0000E0060000}"/>
    <cellStyle name="Comma 43" xfId="2748" xr:uid="{00000000-0005-0000-0000-0000E1060000}"/>
    <cellStyle name="Comma 44" xfId="2737" xr:uid="{00000000-0005-0000-0000-0000E2060000}"/>
    <cellStyle name="Comma 45" xfId="2736" xr:uid="{00000000-0005-0000-0000-0000E3060000}"/>
    <cellStyle name="Comma 46" xfId="2740" xr:uid="{00000000-0005-0000-0000-0000E4060000}"/>
    <cellStyle name="Comma 47" xfId="2739" xr:uid="{00000000-0005-0000-0000-0000E5060000}"/>
    <cellStyle name="Comma 48" xfId="2744" xr:uid="{00000000-0005-0000-0000-0000E6060000}"/>
    <cellStyle name="Comma 49" xfId="2743" xr:uid="{00000000-0005-0000-0000-0000E7060000}"/>
    <cellStyle name="Comma 5" xfId="21" xr:uid="{00000000-0005-0000-0000-0000E8060000}"/>
    <cellStyle name="Comma 5 10" xfId="314" xr:uid="{00000000-0005-0000-0000-0000E9060000}"/>
    <cellStyle name="Comma 5 2" xfId="47" xr:uid="{00000000-0005-0000-0000-0000EA060000}"/>
    <cellStyle name="Comma 5 2 2" xfId="76" xr:uid="{00000000-0005-0000-0000-0000EB060000}"/>
    <cellStyle name="Comma 5 2 2 2" xfId="138" xr:uid="{00000000-0005-0000-0000-0000EC060000}"/>
    <cellStyle name="Comma 5 2 2 2 2" xfId="264" xr:uid="{00000000-0005-0000-0000-0000ED060000}"/>
    <cellStyle name="Comma 5 2 2 2 2 2" xfId="811" xr:uid="{00000000-0005-0000-0000-0000EE060000}"/>
    <cellStyle name="Comma 5 2 2 2 2 2 2" xfId="1349" xr:uid="{00000000-0005-0000-0000-0000EF060000}"/>
    <cellStyle name="Comma 5 2 2 2 2 2 2 2" xfId="2429" xr:uid="{00000000-0005-0000-0000-0000F0060000}"/>
    <cellStyle name="Comma 5 2 2 2 2 2 3" xfId="1891" xr:uid="{00000000-0005-0000-0000-0000F1060000}"/>
    <cellStyle name="Comma 5 2 2 2 2 3" xfId="1082" xr:uid="{00000000-0005-0000-0000-0000F2060000}"/>
    <cellStyle name="Comma 5 2 2 2 2 3 2" xfId="2162" xr:uid="{00000000-0005-0000-0000-0000F3060000}"/>
    <cellStyle name="Comma 5 2 2 2 2 4" xfId="1624" xr:uid="{00000000-0005-0000-0000-0000F4060000}"/>
    <cellStyle name="Comma 5 2 2 2 2 5" xfId="2705" xr:uid="{00000000-0005-0000-0000-0000F5060000}"/>
    <cellStyle name="Comma 5 2 2 2 2 6" xfId="544" xr:uid="{00000000-0005-0000-0000-0000F6060000}"/>
    <cellStyle name="Comma 5 2 2 2 3" xfId="685" xr:uid="{00000000-0005-0000-0000-0000F7060000}"/>
    <cellStyle name="Comma 5 2 2 2 3 2" xfId="1223" xr:uid="{00000000-0005-0000-0000-0000F8060000}"/>
    <cellStyle name="Comma 5 2 2 2 3 2 2" xfId="2303" xr:uid="{00000000-0005-0000-0000-0000F9060000}"/>
    <cellStyle name="Comma 5 2 2 2 3 3" xfId="1765" xr:uid="{00000000-0005-0000-0000-0000FA060000}"/>
    <cellStyle name="Comma 5 2 2 2 4" xfId="956" xr:uid="{00000000-0005-0000-0000-0000FB060000}"/>
    <cellStyle name="Comma 5 2 2 2 4 2" xfId="2036" xr:uid="{00000000-0005-0000-0000-0000FC060000}"/>
    <cellStyle name="Comma 5 2 2 2 5" xfId="1498" xr:uid="{00000000-0005-0000-0000-0000FD060000}"/>
    <cellStyle name="Comma 5 2 2 2 6" xfId="2579" xr:uid="{00000000-0005-0000-0000-0000FE060000}"/>
    <cellStyle name="Comma 5 2 2 2 7" xfId="418" xr:uid="{00000000-0005-0000-0000-0000FF060000}"/>
    <cellStyle name="Comma 5 2 2 3" xfId="200" xr:uid="{00000000-0005-0000-0000-000000070000}"/>
    <cellStyle name="Comma 5 2 2 3 2" xfId="747" xr:uid="{00000000-0005-0000-0000-000001070000}"/>
    <cellStyle name="Comma 5 2 2 3 2 2" xfId="1285" xr:uid="{00000000-0005-0000-0000-000002070000}"/>
    <cellStyle name="Comma 5 2 2 3 2 2 2" xfId="2365" xr:uid="{00000000-0005-0000-0000-000003070000}"/>
    <cellStyle name="Comma 5 2 2 3 2 3" xfId="1827" xr:uid="{00000000-0005-0000-0000-000004070000}"/>
    <cellStyle name="Comma 5 2 2 3 3" xfId="1018" xr:uid="{00000000-0005-0000-0000-000005070000}"/>
    <cellStyle name="Comma 5 2 2 3 3 2" xfId="2098" xr:uid="{00000000-0005-0000-0000-000006070000}"/>
    <cellStyle name="Comma 5 2 2 3 4" xfId="1560" xr:uid="{00000000-0005-0000-0000-000007070000}"/>
    <cellStyle name="Comma 5 2 2 3 5" xfId="2641" xr:uid="{00000000-0005-0000-0000-000008070000}"/>
    <cellStyle name="Comma 5 2 2 3 6" xfId="480" xr:uid="{00000000-0005-0000-0000-000009070000}"/>
    <cellStyle name="Comma 5 2 2 4" xfId="623" xr:uid="{00000000-0005-0000-0000-00000A070000}"/>
    <cellStyle name="Comma 5 2 2 4 2" xfId="1161" xr:uid="{00000000-0005-0000-0000-00000B070000}"/>
    <cellStyle name="Comma 5 2 2 4 2 2" xfId="2241" xr:uid="{00000000-0005-0000-0000-00000C070000}"/>
    <cellStyle name="Comma 5 2 2 4 3" xfId="1703" xr:uid="{00000000-0005-0000-0000-00000D070000}"/>
    <cellStyle name="Comma 5 2 2 5" xfId="894" xr:uid="{00000000-0005-0000-0000-00000E070000}"/>
    <cellStyle name="Comma 5 2 2 5 2" xfId="1974" xr:uid="{00000000-0005-0000-0000-00000F070000}"/>
    <cellStyle name="Comma 5 2 2 6" xfId="1436" xr:uid="{00000000-0005-0000-0000-000010070000}"/>
    <cellStyle name="Comma 5 2 2 7" xfId="2517" xr:uid="{00000000-0005-0000-0000-000011070000}"/>
    <cellStyle name="Comma 5 2 2 8" xfId="356" xr:uid="{00000000-0005-0000-0000-000012070000}"/>
    <cellStyle name="Comma 5 2 3" xfId="106" xr:uid="{00000000-0005-0000-0000-000013070000}"/>
    <cellStyle name="Comma 5 2 3 2" xfId="232" xr:uid="{00000000-0005-0000-0000-000014070000}"/>
    <cellStyle name="Comma 5 2 3 2 2" xfId="779" xr:uid="{00000000-0005-0000-0000-000015070000}"/>
    <cellStyle name="Comma 5 2 3 2 2 2" xfId="1317" xr:uid="{00000000-0005-0000-0000-000016070000}"/>
    <cellStyle name="Comma 5 2 3 2 2 2 2" xfId="2397" xr:uid="{00000000-0005-0000-0000-000017070000}"/>
    <cellStyle name="Comma 5 2 3 2 2 3" xfId="1859" xr:uid="{00000000-0005-0000-0000-000018070000}"/>
    <cellStyle name="Comma 5 2 3 2 3" xfId="1050" xr:uid="{00000000-0005-0000-0000-000019070000}"/>
    <cellStyle name="Comma 5 2 3 2 3 2" xfId="2130" xr:uid="{00000000-0005-0000-0000-00001A070000}"/>
    <cellStyle name="Comma 5 2 3 2 4" xfId="1592" xr:uid="{00000000-0005-0000-0000-00001B070000}"/>
    <cellStyle name="Comma 5 2 3 2 5" xfId="2673" xr:uid="{00000000-0005-0000-0000-00001C070000}"/>
    <cellStyle name="Comma 5 2 3 2 6" xfId="512" xr:uid="{00000000-0005-0000-0000-00001D070000}"/>
    <cellStyle name="Comma 5 2 3 3" xfId="653" xr:uid="{00000000-0005-0000-0000-00001E070000}"/>
    <cellStyle name="Comma 5 2 3 3 2" xfId="1191" xr:uid="{00000000-0005-0000-0000-00001F070000}"/>
    <cellStyle name="Comma 5 2 3 3 2 2" xfId="2271" xr:uid="{00000000-0005-0000-0000-000020070000}"/>
    <cellStyle name="Comma 5 2 3 3 3" xfId="1733" xr:uid="{00000000-0005-0000-0000-000021070000}"/>
    <cellStyle name="Comma 5 2 3 4" xfId="924" xr:uid="{00000000-0005-0000-0000-000022070000}"/>
    <cellStyle name="Comma 5 2 3 4 2" xfId="2004" xr:uid="{00000000-0005-0000-0000-000023070000}"/>
    <cellStyle name="Comma 5 2 3 5" xfId="1466" xr:uid="{00000000-0005-0000-0000-000024070000}"/>
    <cellStyle name="Comma 5 2 3 6" xfId="2547" xr:uid="{00000000-0005-0000-0000-000025070000}"/>
    <cellStyle name="Comma 5 2 3 7" xfId="386" xr:uid="{00000000-0005-0000-0000-000026070000}"/>
    <cellStyle name="Comma 5 2 4" xfId="168" xr:uid="{00000000-0005-0000-0000-000027070000}"/>
    <cellStyle name="Comma 5 2 4 2" xfId="715" xr:uid="{00000000-0005-0000-0000-000028070000}"/>
    <cellStyle name="Comma 5 2 4 2 2" xfId="1253" xr:uid="{00000000-0005-0000-0000-000029070000}"/>
    <cellStyle name="Comma 5 2 4 2 2 2" xfId="2333" xr:uid="{00000000-0005-0000-0000-00002A070000}"/>
    <cellStyle name="Comma 5 2 4 2 3" xfId="1795" xr:uid="{00000000-0005-0000-0000-00002B070000}"/>
    <cellStyle name="Comma 5 2 4 3" xfId="986" xr:uid="{00000000-0005-0000-0000-00002C070000}"/>
    <cellStyle name="Comma 5 2 4 3 2" xfId="2066" xr:uid="{00000000-0005-0000-0000-00002D070000}"/>
    <cellStyle name="Comma 5 2 4 4" xfId="1528" xr:uid="{00000000-0005-0000-0000-00002E070000}"/>
    <cellStyle name="Comma 5 2 4 5" xfId="2609" xr:uid="{00000000-0005-0000-0000-00002F070000}"/>
    <cellStyle name="Comma 5 2 4 6" xfId="448" xr:uid="{00000000-0005-0000-0000-000030070000}"/>
    <cellStyle name="Comma 5 2 5" xfId="594" xr:uid="{00000000-0005-0000-0000-000031070000}"/>
    <cellStyle name="Comma 5 2 5 2" xfId="1132" xr:uid="{00000000-0005-0000-0000-000032070000}"/>
    <cellStyle name="Comma 5 2 5 2 2" xfId="2212" xr:uid="{00000000-0005-0000-0000-000033070000}"/>
    <cellStyle name="Comma 5 2 5 3" xfId="1674" xr:uid="{00000000-0005-0000-0000-000034070000}"/>
    <cellStyle name="Comma 5 2 6" xfId="865" xr:uid="{00000000-0005-0000-0000-000035070000}"/>
    <cellStyle name="Comma 5 2 6 2" xfId="1945" xr:uid="{00000000-0005-0000-0000-000036070000}"/>
    <cellStyle name="Comma 5 2 7" xfId="1407" xr:uid="{00000000-0005-0000-0000-000037070000}"/>
    <cellStyle name="Comma 5 2 8" xfId="2488" xr:uid="{00000000-0005-0000-0000-000038070000}"/>
    <cellStyle name="Comma 5 2 9" xfId="327" xr:uid="{00000000-0005-0000-0000-000039070000}"/>
    <cellStyle name="Comma 5 3" xfId="61" xr:uid="{00000000-0005-0000-0000-00003A070000}"/>
    <cellStyle name="Comma 5 3 2" xfId="123" xr:uid="{00000000-0005-0000-0000-00003B070000}"/>
    <cellStyle name="Comma 5 3 2 2" xfId="249" xr:uid="{00000000-0005-0000-0000-00003C070000}"/>
    <cellStyle name="Comma 5 3 2 2 2" xfId="796" xr:uid="{00000000-0005-0000-0000-00003D070000}"/>
    <cellStyle name="Comma 5 3 2 2 2 2" xfId="1334" xr:uid="{00000000-0005-0000-0000-00003E070000}"/>
    <cellStyle name="Comma 5 3 2 2 2 2 2" xfId="2414" xr:uid="{00000000-0005-0000-0000-00003F070000}"/>
    <cellStyle name="Comma 5 3 2 2 2 3" xfId="1876" xr:uid="{00000000-0005-0000-0000-000040070000}"/>
    <cellStyle name="Comma 5 3 2 2 3" xfId="1067" xr:uid="{00000000-0005-0000-0000-000041070000}"/>
    <cellStyle name="Comma 5 3 2 2 3 2" xfId="2147" xr:uid="{00000000-0005-0000-0000-000042070000}"/>
    <cellStyle name="Comma 5 3 2 2 4" xfId="1609" xr:uid="{00000000-0005-0000-0000-000043070000}"/>
    <cellStyle name="Comma 5 3 2 2 5" xfId="2690" xr:uid="{00000000-0005-0000-0000-000044070000}"/>
    <cellStyle name="Comma 5 3 2 2 6" xfId="529" xr:uid="{00000000-0005-0000-0000-000045070000}"/>
    <cellStyle name="Comma 5 3 2 3" xfId="670" xr:uid="{00000000-0005-0000-0000-000046070000}"/>
    <cellStyle name="Comma 5 3 2 3 2" xfId="1208" xr:uid="{00000000-0005-0000-0000-000047070000}"/>
    <cellStyle name="Comma 5 3 2 3 2 2" xfId="2288" xr:uid="{00000000-0005-0000-0000-000048070000}"/>
    <cellStyle name="Comma 5 3 2 3 3" xfId="1750" xr:uid="{00000000-0005-0000-0000-000049070000}"/>
    <cellStyle name="Comma 5 3 2 4" xfId="941" xr:uid="{00000000-0005-0000-0000-00004A070000}"/>
    <cellStyle name="Comma 5 3 2 4 2" xfId="2021" xr:uid="{00000000-0005-0000-0000-00004B070000}"/>
    <cellStyle name="Comma 5 3 2 5" xfId="1483" xr:uid="{00000000-0005-0000-0000-00004C070000}"/>
    <cellStyle name="Comma 5 3 2 6" xfId="2564" xr:uid="{00000000-0005-0000-0000-00004D070000}"/>
    <cellStyle name="Comma 5 3 2 7" xfId="403" xr:uid="{00000000-0005-0000-0000-00004E070000}"/>
    <cellStyle name="Comma 5 3 3" xfId="185" xr:uid="{00000000-0005-0000-0000-00004F070000}"/>
    <cellStyle name="Comma 5 3 3 2" xfId="732" xr:uid="{00000000-0005-0000-0000-000050070000}"/>
    <cellStyle name="Comma 5 3 3 2 2" xfId="1270" xr:uid="{00000000-0005-0000-0000-000051070000}"/>
    <cellStyle name="Comma 5 3 3 2 2 2" xfId="2350" xr:uid="{00000000-0005-0000-0000-000052070000}"/>
    <cellStyle name="Comma 5 3 3 2 3" xfId="1812" xr:uid="{00000000-0005-0000-0000-000053070000}"/>
    <cellStyle name="Comma 5 3 3 3" xfId="1003" xr:uid="{00000000-0005-0000-0000-000054070000}"/>
    <cellStyle name="Comma 5 3 3 3 2" xfId="2083" xr:uid="{00000000-0005-0000-0000-000055070000}"/>
    <cellStyle name="Comma 5 3 3 4" xfId="1545" xr:uid="{00000000-0005-0000-0000-000056070000}"/>
    <cellStyle name="Comma 5 3 3 5" xfId="2626" xr:uid="{00000000-0005-0000-0000-000057070000}"/>
    <cellStyle name="Comma 5 3 3 6" xfId="465" xr:uid="{00000000-0005-0000-0000-000058070000}"/>
    <cellStyle name="Comma 5 3 4" xfId="608" xr:uid="{00000000-0005-0000-0000-000059070000}"/>
    <cellStyle name="Comma 5 3 4 2" xfId="1146" xr:uid="{00000000-0005-0000-0000-00005A070000}"/>
    <cellStyle name="Comma 5 3 4 2 2" xfId="2226" xr:uid="{00000000-0005-0000-0000-00005B070000}"/>
    <cellStyle name="Comma 5 3 4 3" xfId="1688" xr:uid="{00000000-0005-0000-0000-00005C070000}"/>
    <cellStyle name="Comma 5 3 5" xfId="879" xr:uid="{00000000-0005-0000-0000-00005D070000}"/>
    <cellStyle name="Comma 5 3 5 2" xfId="1959" xr:uid="{00000000-0005-0000-0000-00005E070000}"/>
    <cellStyle name="Comma 5 3 6" xfId="1421" xr:uid="{00000000-0005-0000-0000-00005F070000}"/>
    <cellStyle name="Comma 5 3 7" xfId="2502" xr:uid="{00000000-0005-0000-0000-000060070000}"/>
    <cellStyle name="Comma 5 3 8" xfId="341" xr:uid="{00000000-0005-0000-0000-000061070000}"/>
    <cellStyle name="Comma 5 4" xfId="91" xr:uid="{00000000-0005-0000-0000-000062070000}"/>
    <cellStyle name="Comma 5 4 2" xfId="217" xr:uid="{00000000-0005-0000-0000-000063070000}"/>
    <cellStyle name="Comma 5 4 2 2" xfId="764" xr:uid="{00000000-0005-0000-0000-000064070000}"/>
    <cellStyle name="Comma 5 4 2 2 2" xfId="1302" xr:uid="{00000000-0005-0000-0000-000065070000}"/>
    <cellStyle name="Comma 5 4 2 2 2 2" xfId="2382" xr:uid="{00000000-0005-0000-0000-000066070000}"/>
    <cellStyle name="Comma 5 4 2 2 3" xfId="1844" xr:uid="{00000000-0005-0000-0000-000067070000}"/>
    <cellStyle name="Comma 5 4 2 3" xfId="1035" xr:uid="{00000000-0005-0000-0000-000068070000}"/>
    <cellStyle name="Comma 5 4 2 3 2" xfId="2115" xr:uid="{00000000-0005-0000-0000-000069070000}"/>
    <cellStyle name="Comma 5 4 2 4" xfId="1577" xr:uid="{00000000-0005-0000-0000-00006A070000}"/>
    <cellStyle name="Comma 5 4 2 5" xfId="2658" xr:uid="{00000000-0005-0000-0000-00006B070000}"/>
    <cellStyle name="Comma 5 4 2 6" xfId="497" xr:uid="{00000000-0005-0000-0000-00006C070000}"/>
    <cellStyle name="Comma 5 4 3" xfId="638" xr:uid="{00000000-0005-0000-0000-00006D070000}"/>
    <cellStyle name="Comma 5 4 3 2" xfId="1176" xr:uid="{00000000-0005-0000-0000-00006E070000}"/>
    <cellStyle name="Comma 5 4 3 2 2" xfId="2256" xr:uid="{00000000-0005-0000-0000-00006F070000}"/>
    <cellStyle name="Comma 5 4 3 3" xfId="1718" xr:uid="{00000000-0005-0000-0000-000070070000}"/>
    <cellStyle name="Comma 5 4 4" xfId="909" xr:uid="{00000000-0005-0000-0000-000071070000}"/>
    <cellStyle name="Comma 5 4 4 2" xfId="1989" xr:uid="{00000000-0005-0000-0000-000072070000}"/>
    <cellStyle name="Comma 5 4 5" xfId="1451" xr:uid="{00000000-0005-0000-0000-000073070000}"/>
    <cellStyle name="Comma 5 4 6" xfId="2532" xr:uid="{00000000-0005-0000-0000-000074070000}"/>
    <cellStyle name="Comma 5 4 7" xfId="371" xr:uid="{00000000-0005-0000-0000-000075070000}"/>
    <cellStyle name="Comma 5 5" xfId="153" xr:uid="{00000000-0005-0000-0000-000076070000}"/>
    <cellStyle name="Comma 5 5 2" xfId="700" xr:uid="{00000000-0005-0000-0000-000077070000}"/>
    <cellStyle name="Comma 5 5 2 2" xfId="1238" xr:uid="{00000000-0005-0000-0000-000078070000}"/>
    <cellStyle name="Comma 5 5 2 2 2" xfId="2318" xr:uid="{00000000-0005-0000-0000-000079070000}"/>
    <cellStyle name="Comma 5 5 2 3" xfId="1780" xr:uid="{00000000-0005-0000-0000-00007A070000}"/>
    <cellStyle name="Comma 5 5 3" xfId="971" xr:uid="{00000000-0005-0000-0000-00007B070000}"/>
    <cellStyle name="Comma 5 5 3 2" xfId="2051" xr:uid="{00000000-0005-0000-0000-00007C070000}"/>
    <cellStyle name="Comma 5 5 4" xfId="1513" xr:uid="{00000000-0005-0000-0000-00007D070000}"/>
    <cellStyle name="Comma 5 5 5" xfId="2594" xr:uid="{00000000-0005-0000-0000-00007E070000}"/>
    <cellStyle name="Comma 5 5 6" xfId="433" xr:uid="{00000000-0005-0000-0000-00007F070000}"/>
    <cellStyle name="Comma 5 6" xfId="581" xr:uid="{00000000-0005-0000-0000-000080070000}"/>
    <cellStyle name="Comma 5 6 2" xfId="1119" xr:uid="{00000000-0005-0000-0000-000081070000}"/>
    <cellStyle name="Comma 5 6 2 2" xfId="2199" xr:uid="{00000000-0005-0000-0000-000082070000}"/>
    <cellStyle name="Comma 5 6 3" xfId="1661" xr:uid="{00000000-0005-0000-0000-000083070000}"/>
    <cellStyle name="Comma 5 7" xfId="852" xr:uid="{00000000-0005-0000-0000-000084070000}"/>
    <cellStyle name="Comma 5 7 2" xfId="1932" xr:uid="{00000000-0005-0000-0000-000085070000}"/>
    <cellStyle name="Comma 5 8" xfId="1394" xr:uid="{00000000-0005-0000-0000-000086070000}"/>
    <cellStyle name="Comma 5 9" xfId="2475" xr:uid="{00000000-0005-0000-0000-000087070000}"/>
    <cellStyle name="Comma 50" xfId="2745" xr:uid="{00000000-0005-0000-0000-000088070000}"/>
    <cellStyle name="Comma 51" xfId="2746" xr:uid="{00000000-0005-0000-0000-000089070000}"/>
    <cellStyle name="Comma 52" xfId="2750" xr:uid="{00000000-0005-0000-0000-00008A070000}"/>
    <cellStyle name="Comma 52 2" xfId="2753" xr:uid="{00000000-0005-0000-0000-00008B070000}"/>
    <cellStyle name="Comma 52 2 2" xfId="2770" xr:uid="{00000000-0005-0000-0000-00008C070000}"/>
    <cellStyle name="Comma 53" xfId="2749" xr:uid="{00000000-0005-0000-0000-00008D070000}"/>
    <cellStyle name="Comma 54" xfId="2751" xr:uid="{00000000-0005-0000-0000-00008E070000}"/>
    <cellStyle name="Comma 55" xfId="2752" xr:uid="{00000000-0005-0000-0000-00008F070000}"/>
    <cellStyle name="Comma 56" xfId="2761" xr:uid="{00000000-0005-0000-0000-000090070000}"/>
    <cellStyle name="Comma 57" xfId="2755" xr:uid="{00000000-0005-0000-0000-000091070000}"/>
    <cellStyle name="Comma 58" xfId="2756" xr:uid="{00000000-0005-0000-0000-000092070000}"/>
    <cellStyle name="Comma 59" xfId="2757" xr:uid="{00000000-0005-0000-0000-000093070000}"/>
    <cellStyle name="Comma 6" xfId="22" xr:uid="{00000000-0005-0000-0000-000094070000}"/>
    <cellStyle name="Comma 6 10" xfId="315" xr:uid="{00000000-0005-0000-0000-000095070000}"/>
    <cellStyle name="Comma 6 2" xfId="48" xr:uid="{00000000-0005-0000-0000-000096070000}"/>
    <cellStyle name="Comma 6 2 2" xfId="77" xr:uid="{00000000-0005-0000-0000-000097070000}"/>
    <cellStyle name="Comma 6 2 2 2" xfId="139" xr:uid="{00000000-0005-0000-0000-000098070000}"/>
    <cellStyle name="Comma 6 2 2 2 2" xfId="265" xr:uid="{00000000-0005-0000-0000-000099070000}"/>
    <cellStyle name="Comma 6 2 2 2 2 2" xfId="812" xr:uid="{00000000-0005-0000-0000-00009A070000}"/>
    <cellStyle name="Comma 6 2 2 2 2 2 2" xfId="1350" xr:uid="{00000000-0005-0000-0000-00009B070000}"/>
    <cellStyle name="Comma 6 2 2 2 2 2 2 2" xfId="2430" xr:uid="{00000000-0005-0000-0000-00009C070000}"/>
    <cellStyle name="Comma 6 2 2 2 2 2 3" xfId="1892" xr:uid="{00000000-0005-0000-0000-00009D070000}"/>
    <cellStyle name="Comma 6 2 2 2 2 3" xfId="1083" xr:uid="{00000000-0005-0000-0000-00009E070000}"/>
    <cellStyle name="Comma 6 2 2 2 2 3 2" xfId="2163" xr:uid="{00000000-0005-0000-0000-00009F070000}"/>
    <cellStyle name="Comma 6 2 2 2 2 4" xfId="1625" xr:uid="{00000000-0005-0000-0000-0000A0070000}"/>
    <cellStyle name="Comma 6 2 2 2 2 5" xfId="2706" xr:uid="{00000000-0005-0000-0000-0000A1070000}"/>
    <cellStyle name="Comma 6 2 2 2 2 6" xfId="545" xr:uid="{00000000-0005-0000-0000-0000A2070000}"/>
    <cellStyle name="Comma 6 2 2 2 3" xfId="686" xr:uid="{00000000-0005-0000-0000-0000A3070000}"/>
    <cellStyle name="Comma 6 2 2 2 3 2" xfId="1224" xr:uid="{00000000-0005-0000-0000-0000A4070000}"/>
    <cellStyle name="Comma 6 2 2 2 3 2 2" xfId="2304" xr:uid="{00000000-0005-0000-0000-0000A5070000}"/>
    <cellStyle name="Comma 6 2 2 2 3 3" xfId="1766" xr:uid="{00000000-0005-0000-0000-0000A6070000}"/>
    <cellStyle name="Comma 6 2 2 2 4" xfId="957" xr:uid="{00000000-0005-0000-0000-0000A7070000}"/>
    <cellStyle name="Comma 6 2 2 2 4 2" xfId="2037" xr:uid="{00000000-0005-0000-0000-0000A8070000}"/>
    <cellStyle name="Comma 6 2 2 2 5" xfId="1499" xr:uid="{00000000-0005-0000-0000-0000A9070000}"/>
    <cellStyle name="Comma 6 2 2 2 6" xfId="2580" xr:uid="{00000000-0005-0000-0000-0000AA070000}"/>
    <cellStyle name="Comma 6 2 2 2 7" xfId="419" xr:uid="{00000000-0005-0000-0000-0000AB070000}"/>
    <cellStyle name="Comma 6 2 2 3" xfId="201" xr:uid="{00000000-0005-0000-0000-0000AC070000}"/>
    <cellStyle name="Comma 6 2 2 3 2" xfId="748" xr:uid="{00000000-0005-0000-0000-0000AD070000}"/>
    <cellStyle name="Comma 6 2 2 3 2 2" xfId="1286" xr:uid="{00000000-0005-0000-0000-0000AE070000}"/>
    <cellStyle name="Comma 6 2 2 3 2 2 2" xfId="2366" xr:uid="{00000000-0005-0000-0000-0000AF070000}"/>
    <cellStyle name="Comma 6 2 2 3 2 3" xfId="1828" xr:uid="{00000000-0005-0000-0000-0000B0070000}"/>
    <cellStyle name="Comma 6 2 2 3 3" xfId="1019" xr:uid="{00000000-0005-0000-0000-0000B1070000}"/>
    <cellStyle name="Comma 6 2 2 3 3 2" xfId="2099" xr:uid="{00000000-0005-0000-0000-0000B2070000}"/>
    <cellStyle name="Comma 6 2 2 3 4" xfId="1561" xr:uid="{00000000-0005-0000-0000-0000B3070000}"/>
    <cellStyle name="Comma 6 2 2 3 5" xfId="2642" xr:uid="{00000000-0005-0000-0000-0000B4070000}"/>
    <cellStyle name="Comma 6 2 2 3 6" xfId="481" xr:uid="{00000000-0005-0000-0000-0000B5070000}"/>
    <cellStyle name="Comma 6 2 2 4" xfId="624" xr:uid="{00000000-0005-0000-0000-0000B6070000}"/>
    <cellStyle name="Comma 6 2 2 4 2" xfId="1162" xr:uid="{00000000-0005-0000-0000-0000B7070000}"/>
    <cellStyle name="Comma 6 2 2 4 2 2" xfId="2242" xr:uid="{00000000-0005-0000-0000-0000B8070000}"/>
    <cellStyle name="Comma 6 2 2 4 3" xfId="1704" xr:uid="{00000000-0005-0000-0000-0000B9070000}"/>
    <cellStyle name="Comma 6 2 2 5" xfId="895" xr:uid="{00000000-0005-0000-0000-0000BA070000}"/>
    <cellStyle name="Comma 6 2 2 5 2" xfId="1975" xr:uid="{00000000-0005-0000-0000-0000BB070000}"/>
    <cellStyle name="Comma 6 2 2 6" xfId="1437" xr:uid="{00000000-0005-0000-0000-0000BC070000}"/>
    <cellStyle name="Comma 6 2 2 7" xfId="2518" xr:uid="{00000000-0005-0000-0000-0000BD070000}"/>
    <cellStyle name="Comma 6 2 2 8" xfId="357" xr:uid="{00000000-0005-0000-0000-0000BE070000}"/>
    <cellStyle name="Comma 6 2 3" xfId="107" xr:uid="{00000000-0005-0000-0000-0000BF070000}"/>
    <cellStyle name="Comma 6 2 3 2" xfId="233" xr:uid="{00000000-0005-0000-0000-0000C0070000}"/>
    <cellStyle name="Comma 6 2 3 2 2" xfId="780" xr:uid="{00000000-0005-0000-0000-0000C1070000}"/>
    <cellStyle name="Comma 6 2 3 2 2 2" xfId="1318" xr:uid="{00000000-0005-0000-0000-0000C2070000}"/>
    <cellStyle name="Comma 6 2 3 2 2 2 2" xfId="2398" xr:uid="{00000000-0005-0000-0000-0000C3070000}"/>
    <cellStyle name="Comma 6 2 3 2 2 3" xfId="1860" xr:uid="{00000000-0005-0000-0000-0000C4070000}"/>
    <cellStyle name="Comma 6 2 3 2 3" xfId="1051" xr:uid="{00000000-0005-0000-0000-0000C5070000}"/>
    <cellStyle name="Comma 6 2 3 2 3 2" xfId="2131" xr:uid="{00000000-0005-0000-0000-0000C6070000}"/>
    <cellStyle name="Comma 6 2 3 2 4" xfId="1593" xr:uid="{00000000-0005-0000-0000-0000C7070000}"/>
    <cellStyle name="Comma 6 2 3 2 5" xfId="2674" xr:uid="{00000000-0005-0000-0000-0000C8070000}"/>
    <cellStyle name="Comma 6 2 3 2 6" xfId="513" xr:uid="{00000000-0005-0000-0000-0000C9070000}"/>
    <cellStyle name="Comma 6 2 3 3" xfId="654" xr:uid="{00000000-0005-0000-0000-0000CA070000}"/>
    <cellStyle name="Comma 6 2 3 3 2" xfId="1192" xr:uid="{00000000-0005-0000-0000-0000CB070000}"/>
    <cellStyle name="Comma 6 2 3 3 2 2" xfId="2272" xr:uid="{00000000-0005-0000-0000-0000CC070000}"/>
    <cellStyle name="Comma 6 2 3 3 3" xfId="1734" xr:uid="{00000000-0005-0000-0000-0000CD070000}"/>
    <cellStyle name="Comma 6 2 3 4" xfId="925" xr:uid="{00000000-0005-0000-0000-0000CE070000}"/>
    <cellStyle name="Comma 6 2 3 4 2" xfId="2005" xr:uid="{00000000-0005-0000-0000-0000CF070000}"/>
    <cellStyle name="Comma 6 2 3 5" xfId="1467" xr:uid="{00000000-0005-0000-0000-0000D0070000}"/>
    <cellStyle name="Comma 6 2 3 6" xfId="2548" xr:uid="{00000000-0005-0000-0000-0000D1070000}"/>
    <cellStyle name="Comma 6 2 3 7" xfId="387" xr:uid="{00000000-0005-0000-0000-0000D2070000}"/>
    <cellStyle name="Comma 6 2 4" xfId="169" xr:uid="{00000000-0005-0000-0000-0000D3070000}"/>
    <cellStyle name="Comma 6 2 4 2" xfId="716" xr:uid="{00000000-0005-0000-0000-0000D4070000}"/>
    <cellStyle name="Comma 6 2 4 2 2" xfId="1254" xr:uid="{00000000-0005-0000-0000-0000D5070000}"/>
    <cellStyle name="Comma 6 2 4 2 2 2" xfId="2334" xr:uid="{00000000-0005-0000-0000-0000D6070000}"/>
    <cellStyle name="Comma 6 2 4 2 3" xfId="1796" xr:uid="{00000000-0005-0000-0000-0000D7070000}"/>
    <cellStyle name="Comma 6 2 4 3" xfId="987" xr:uid="{00000000-0005-0000-0000-0000D8070000}"/>
    <cellStyle name="Comma 6 2 4 3 2" xfId="2067" xr:uid="{00000000-0005-0000-0000-0000D9070000}"/>
    <cellStyle name="Comma 6 2 4 4" xfId="1529" xr:uid="{00000000-0005-0000-0000-0000DA070000}"/>
    <cellStyle name="Comma 6 2 4 5" xfId="2610" xr:uid="{00000000-0005-0000-0000-0000DB070000}"/>
    <cellStyle name="Comma 6 2 4 6" xfId="449" xr:uid="{00000000-0005-0000-0000-0000DC070000}"/>
    <cellStyle name="Comma 6 2 5" xfId="595" xr:uid="{00000000-0005-0000-0000-0000DD070000}"/>
    <cellStyle name="Comma 6 2 5 2" xfId="1133" xr:uid="{00000000-0005-0000-0000-0000DE070000}"/>
    <cellStyle name="Comma 6 2 5 2 2" xfId="2213" xr:uid="{00000000-0005-0000-0000-0000DF070000}"/>
    <cellStyle name="Comma 6 2 5 3" xfId="1675" xr:uid="{00000000-0005-0000-0000-0000E0070000}"/>
    <cellStyle name="Comma 6 2 6" xfId="866" xr:uid="{00000000-0005-0000-0000-0000E1070000}"/>
    <cellStyle name="Comma 6 2 6 2" xfId="1946" xr:uid="{00000000-0005-0000-0000-0000E2070000}"/>
    <cellStyle name="Comma 6 2 7" xfId="1408" xr:uid="{00000000-0005-0000-0000-0000E3070000}"/>
    <cellStyle name="Comma 6 2 8" xfId="2489" xr:uid="{00000000-0005-0000-0000-0000E4070000}"/>
    <cellStyle name="Comma 6 2 9" xfId="328" xr:uid="{00000000-0005-0000-0000-0000E5070000}"/>
    <cellStyle name="Comma 6 3" xfId="62" xr:uid="{00000000-0005-0000-0000-0000E6070000}"/>
    <cellStyle name="Comma 6 3 2" xfId="124" xr:uid="{00000000-0005-0000-0000-0000E7070000}"/>
    <cellStyle name="Comma 6 3 2 2" xfId="250" xr:uid="{00000000-0005-0000-0000-0000E8070000}"/>
    <cellStyle name="Comma 6 3 2 2 2" xfId="797" xr:uid="{00000000-0005-0000-0000-0000E9070000}"/>
    <cellStyle name="Comma 6 3 2 2 2 2" xfId="1335" xr:uid="{00000000-0005-0000-0000-0000EA070000}"/>
    <cellStyle name="Comma 6 3 2 2 2 2 2" xfId="2415" xr:uid="{00000000-0005-0000-0000-0000EB070000}"/>
    <cellStyle name="Comma 6 3 2 2 2 3" xfId="1877" xr:uid="{00000000-0005-0000-0000-0000EC070000}"/>
    <cellStyle name="Comma 6 3 2 2 3" xfId="1068" xr:uid="{00000000-0005-0000-0000-0000ED070000}"/>
    <cellStyle name="Comma 6 3 2 2 3 2" xfId="2148" xr:uid="{00000000-0005-0000-0000-0000EE070000}"/>
    <cellStyle name="Comma 6 3 2 2 4" xfId="1610" xr:uid="{00000000-0005-0000-0000-0000EF070000}"/>
    <cellStyle name="Comma 6 3 2 2 5" xfId="2691" xr:uid="{00000000-0005-0000-0000-0000F0070000}"/>
    <cellStyle name="Comma 6 3 2 2 6" xfId="530" xr:uid="{00000000-0005-0000-0000-0000F1070000}"/>
    <cellStyle name="Comma 6 3 2 3" xfId="671" xr:uid="{00000000-0005-0000-0000-0000F2070000}"/>
    <cellStyle name="Comma 6 3 2 3 2" xfId="1209" xr:uid="{00000000-0005-0000-0000-0000F3070000}"/>
    <cellStyle name="Comma 6 3 2 3 2 2" xfId="2289" xr:uid="{00000000-0005-0000-0000-0000F4070000}"/>
    <cellStyle name="Comma 6 3 2 3 3" xfId="1751" xr:uid="{00000000-0005-0000-0000-0000F5070000}"/>
    <cellStyle name="Comma 6 3 2 4" xfId="942" xr:uid="{00000000-0005-0000-0000-0000F6070000}"/>
    <cellStyle name="Comma 6 3 2 4 2" xfId="2022" xr:uid="{00000000-0005-0000-0000-0000F7070000}"/>
    <cellStyle name="Comma 6 3 2 5" xfId="1484" xr:uid="{00000000-0005-0000-0000-0000F8070000}"/>
    <cellStyle name="Comma 6 3 2 6" xfId="2565" xr:uid="{00000000-0005-0000-0000-0000F9070000}"/>
    <cellStyle name="Comma 6 3 2 7" xfId="404" xr:uid="{00000000-0005-0000-0000-0000FA070000}"/>
    <cellStyle name="Comma 6 3 3" xfId="186" xr:uid="{00000000-0005-0000-0000-0000FB070000}"/>
    <cellStyle name="Comma 6 3 3 2" xfId="733" xr:uid="{00000000-0005-0000-0000-0000FC070000}"/>
    <cellStyle name="Comma 6 3 3 2 2" xfId="1271" xr:uid="{00000000-0005-0000-0000-0000FD070000}"/>
    <cellStyle name="Comma 6 3 3 2 2 2" xfId="2351" xr:uid="{00000000-0005-0000-0000-0000FE070000}"/>
    <cellStyle name="Comma 6 3 3 2 3" xfId="1813" xr:uid="{00000000-0005-0000-0000-0000FF070000}"/>
    <cellStyle name="Comma 6 3 3 3" xfId="1004" xr:uid="{00000000-0005-0000-0000-000000080000}"/>
    <cellStyle name="Comma 6 3 3 3 2" xfId="2084" xr:uid="{00000000-0005-0000-0000-000001080000}"/>
    <cellStyle name="Comma 6 3 3 4" xfId="1546" xr:uid="{00000000-0005-0000-0000-000002080000}"/>
    <cellStyle name="Comma 6 3 3 5" xfId="2627" xr:uid="{00000000-0005-0000-0000-000003080000}"/>
    <cellStyle name="Comma 6 3 3 6" xfId="466" xr:uid="{00000000-0005-0000-0000-000004080000}"/>
    <cellStyle name="Comma 6 3 4" xfId="609" xr:uid="{00000000-0005-0000-0000-000005080000}"/>
    <cellStyle name="Comma 6 3 4 2" xfId="1147" xr:uid="{00000000-0005-0000-0000-000006080000}"/>
    <cellStyle name="Comma 6 3 4 2 2" xfId="2227" xr:uid="{00000000-0005-0000-0000-000007080000}"/>
    <cellStyle name="Comma 6 3 4 3" xfId="1689" xr:uid="{00000000-0005-0000-0000-000008080000}"/>
    <cellStyle name="Comma 6 3 5" xfId="880" xr:uid="{00000000-0005-0000-0000-000009080000}"/>
    <cellStyle name="Comma 6 3 5 2" xfId="1960" xr:uid="{00000000-0005-0000-0000-00000A080000}"/>
    <cellStyle name="Comma 6 3 6" xfId="1422" xr:uid="{00000000-0005-0000-0000-00000B080000}"/>
    <cellStyle name="Comma 6 3 7" xfId="2503" xr:uid="{00000000-0005-0000-0000-00000C080000}"/>
    <cellStyle name="Comma 6 3 8" xfId="342" xr:uid="{00000000-0005-0000-0000-00000D080000}"/>
    <cellStyle name="Comma 6 4" xfId="92" xr:uid="{00000000-0005-0000-0000-00000E080000}"/>
    <cellStyle name="Comma 6 4 2" xfId="218" xr:uid="{00000000-0005-0000-0000-00000F080000}"/>
    <cellStyle name="Comma 6 4 2 2" xfId="765" xr:uid="{00000000-0005-0000-0000-000010080000}"/>
    <cellStyle name="Comma 6 4 2 2 2" xfId="1303" xr:uid="{00000000-0005-0000-0000-000011080000}"/>
    <cellStyle name="Comma 6 4 2 2 2 2" xfId="2383" xr:uid="{00000000-0005-0000-0000-000012080000}"/>
    <cellStyle name="Comma 6 4 2 2 3" xfId="1845" xr:uid="{00000000-0005-0000-0000-000013080000}"/>
    <cellStyle name="Comma 6 4 2 3" xfId="1036" xr:uid="{00000000-0005-0000-0000-000014080000}"/>
    <cellStyle name="Comma 6 4 2 3 2" xfId="2116" xr:uid="{00000000-0005-0000-0000-000015080000}"/>
    <cellStyle name="Comma 6 4 2 4" xfId="1578" xr:uid="{00000000-0005-0000-0000-000016080000}"/>
    <cellStyle name="Comma 6 4 2 5" xfId="2659" xr:uid="{00000000-0005-0000-0000-000017080000}"/>
    <cellStyle name="Comma 6 4 2 6" xfId="498" xr:uid="{00000000-0005-0000-0000-000018080000}"/>
    <cellStyle name="Comma 6 4 3" xfId="639" xr:uid="{00000000-0005-0000-0000-000019080000}"/>
    <cellStyle name="Comma 6 4 3 2" xfId="1177" xr:uid="{00000000-0005-0000-0000-00001A080000}"/>
    <cellStyle name="Comma 6 4 3 2 2" xfId="2257" xr:uid="{00000000-0005-0000-0000-00001B080000}"/>
    <cellStyle name="Comma 6 4 3 3" xfId="1719" xr:uid="{00000000-0005-0000-0000-00001C080000}"/>
    <cellStyle name="Comma 6 4 4" xfId="910" xr:uid="{00000000-0005-0000-0000-00001D080000}"/>
    <cellStyle name="Comma 6 4 4 2" xfId="1990" xr:uid="{00000000-0005-0000-0000-00001E080000}"/>
    <cellStyle name="Comma 6 4 5" xfId="1452" xr:uid="{00000000-0005-0000-0000-00001F080000}"/>
    <cellStyle name="Comma 6 4 6" xfId="2533" xr:uid="{00000000-0005-0000-0000-000020080000}"/>
    <cellStyle name="Comma 6 4 7" xfId="372" xr:uid="{00000000-0005-0000-0000-000021080000}"/>
    <cellStyle name="Comma 6 5" xfId="154" xr:uid="{00000000-0005-0000-0000-000022080000}"/>
    <cellStyle name="Comma 6 5 2" xfId="701" xr:uid="{00000000-0005-0000-0000-000023080000}"/>
    <cellStyle name="Comma 6 5 2 2" xfId="1239" xr:uid="{00000000-0005-0000-0000-000024080000}"/>
    <cellStyle name="Comma 6 5 2 2 2" xfId="2319" xr:uid="{00000000-0005-0000-0000-000025080000}"/>
    <cellStyle name="Comma 6 5 2 3" xfId="1781" xr:uid="{00000000-0005-0000-0000-000026080000}"/>
    <cellStyle name="Comma 6 5 3" xfId="972" xr:uid="{00000000-0005-0000-0000-000027080000}"/>
    <cellStyle name="Comma 6 5 3 2" xfId="2052" xr:uid="{00000000-0005-0000-0000-000028080000}"/>
    <cellStyle name="Comma 6 5 4" xfId="1514" xr:uid="{00000000-0005-0000-0000-000029080000}"/>
    <cellStyle name="Comma 6 5 5" xfId="2595" xr:uid="{00000000-0005-0000-0000-00002A080000}"/>
    <cellStyle name="Comma 6 5 6" xfId="434" xr:uid="{00000000-0005-0000-0000-00002B080000}"/>
    <cellStyle name="Comma 6 6" xfId="582" xr:uid="{00000000-0005-0000-0000-00002C080000}"/>
    <cellStyle name="Comma 6 6 2" xfId="1120" xr:uid="{00000000-0005-0000-0000-00002D080000}"/>
    <cellStyle name="Comma 6 6 2 2" xfId="2200" xr:uid="{00000000-0005-0000-0000-00002E080000}"/>
    <cellStyle name="Comma 6 6 3" xfId="1662" xr:uid="{00000000-0005-0000-0000-00002F080000}"/>
    <cellStyle name="Comma 6 7" xfId="853" xr:uid="{00000000-0005-0000-0000-000030080000}"/>
    <cellStyle name="Comma 6 7 2" xfId="1933" xr:uid="{00000000-0005-0000-0000-000031080000}"/>
    <cellStyle name="Comma 6 8" xfId="1395" xr:uid="{00000000-0005-0000-0000-000032080000}"/>
    <cellStyle name="Comma 6 9" xfId="2476" xr:uid="{00000000-0005-0000-0000-000033080000}"/>
    <cellStyle name="Comma 60" xfId="2758" xr:uid="{00000000-0005-0000-0000-000034080000}"/>
    <cellStyle name="Comma 61" xfId="2759" xr:uid="{00000000-0005-0000-0000-000035080000}"/>
    <cellStyle name="Comma 62" xfId="2763" xr:uid="{00000000-0005-0000-0000-000036080000}"/>
    <cellStyle name="Comma 63" xfId="2762" xr:uid="{00000000-0005-0000-0000-000037080000}"/>
    <cellStyle name="Comma 64" xfId="2764" xr:uid="{00000000-0005-0000-0000-000038080000}"/>
    <cellStyle name="Comma 64 2" xfId="2768" xr:uid="{00000000-0005-0000-0000-000039080000}"/>
    <cellStyle name="Comma 65" xfId="2765" xr:uid="{00000000-0005-0000-0000-00003A080000}"/>
    <cellStyle name="Comma 66" xfId="2766" xr:uid="{00000000-0005-0000-0000-00003B080000}"/>
    <cellStyle name="Comma 67" xfId="2767" xr:uid="{00000000-0005-0000-0000-00003C080000}"/>
    <cellStyle name="Comma 68" xfId="2771" xr:uid="{00000000-0005-0000-0000-00003D080000}"/>
    <cellStyle name="Comma 69" xfId="2772" xr:uid="{00000000-0005-0000-0000-00003E080000}"/>
    <cellStyle name="Comma 7" xfId="23" xr:uid="{00000000-0005-0000-0000-00003F080000}"/>
    <cellStyle name="Comma 7 10" xfId="316" xr:uid="{00000000-0005-0000-0000-000040080000}"/>
    <cellStyle name="Comma 7 2" xfId="49" xr:uid="{00000000-0005-0000-0000-000041080000}"/>
    <cellStyle name="Comma 7 2 2" xfId="78" xr:uid="{00000000-0005-0000-0000-000042080000}"/>
    <cellStyle name="Comma 7 2 2 2" xfId="140" xr:uid="{00000000-0005-0000-0000-000043080000}"/>
    <cellStyle name="Comma 7 2 2 2 2" xfId="266" xr:uid="{00000000-0005-0000-0000-000044080000}"/>
    <cellStyle name="Comma 7 2 2 2 2 2" xfId="813" xr:uid="{00000000-0005-0000-0000-000045080000}"/>
    <cellStyle name="Comma 7 2 2 2 2 2 2" xfId="1351" xr:uid="{00000000-0005-0000-0000-000046080000}"/>
    <cellStyle name="Comma 7 2 2 2 2 2 2 2" xfId="2431" xr:uid="{00000000-0005-0000-0000-000047080000}"/>
    <cellStyle name="Comma 7 2 2 2 2 2 3" xfId="1893" xr:uid="{00000000-0005-0000-0000-000048080000}"/>
    <cellStyle name="Comma 7 2 2 2 2 3" xfId="1084" xr:uid="{00000000-0005-0000-0000-000049080000}"/>
    <cellStyle name="Comma 7 2 2 2 2 3 2" xfId="2164" xr:uid="{00000000-0005-0000-0000-00004A080000}"/>
    <cellStyle name="Comma 7 2 2 2 2 4" xfId="1626" xr:uid="{00000000-0005-0000-0000-00004B080000}"/>
    <cellStyle name="Comma 7 2 2 2 2 5" xfId="2707" xr:uid="{00000000-0005-0000-0000-00004C080000}"/>
    <cellStyle name="Comma 7 2 2 2 2 6" xfId="546" xr:uid="{00000000-0005-0000-0000-00004D080000}"/>
    <cellStyle name="Comma 7 2 2 2 3" xfId="687" xr:uid="{00000000-0005-0000-0000-00004E080000}"/>
    <cellStyle name="Comma 7 2 2 2 3 2" xfId="1225" xr:uid="{00000000-0005-0000-0000-00004F080000}"/>
    <cellStyle name="Comma 7 2 2 2 3 2 2" xfId="2305" xr:uid="{00000000-0005-0000-0000-000050080000}"/>
    <cellStyle name="Comma 7 2 2 2 3 3" xfId="1767" xr:uid="{00000000-0005-0000-0000-000051080000}"/>
    <cellStyle name="Comma 7 2 2 2 4" xfId="958" xr:uid="{00000000-0005-0000-0000-000052080000}"/>
    <cellStyle name="Comma 7 2 2 2 4 2" xfId="2038" xr:uid="{00000000-0005-0000-0000-000053080000}"/>
    <cellStyle name="Comma 7 2 2 2 5" xfId="1500" xr:uid="{00000000-0005-0000-0000-000054080000}"/>
    <cellStyle name="Comma 7 2 2 2 6" xfId="2581" xr:uid="{00000000-0005-0000-0000-000055080000}"/>
    <cellStyle name="Comma 7 2 2 2 7" xfId="420" xr:uid="{00000000-0005-0000-0000-000056080000}"/>
    <cellStyle name="Comma 7 2 2 3" xfId="202" xr:uid="{00000000-0005-0000-0000-000057080000}"/>
    <cellStyle name="Comma 7 2 2 3 2" xfId="749" xr:uid="{00000000-0005-0000-0000-000058080000}"/>
    <cellStyle name="Comma 7 2 2 3 2 2" xfId="1287" xr:uid="{00000000-0005-0000-0000-000059080000}"/>
    <cellStyle name="Comma 7 2 2 3 2 2 2" xfId="2367" xr:uid="{00000000-0005-0000-0000-00005A080000}"/>
    <cellStyle name="Comma 7 2 2 3 2 3" xfId="1829" xr:uid="{00000000-0005-0000-0000-00005B080000}"/>
    <cellStyle name="Comma 7 2 2 3 3" xfId="1020" xr:uid="{00000000-0005-0000-0000-00005C080000}"/>
    <cellStyle name="Comma 7 2 2 3 3 2" xfId="2100" xr:uid="{00000000-0005-0000-0000-00005D080000}"/>
    <cellStyle name="Comma 7 2 2 3 4" xfId="1562" xr:uid="{00000000-0005-0000-0000-00005E080000}"/>
    <cellStyle name="Comma 7 2 2 3 5" xfId="2643" xr:uid="{00000000-0005-0000-0000-00005F080000}"/>
    <cellStyle name="Comma 7 2 2 3 6" xfId="482" xr:uid="{00000000-0005-0000-0000-000060080000}"/>
    <cellStyle name="Comma 7 2 2 4" xfId="625" xr:uid="{00000000-0005-0000-0000-000061080000}"/>
    <cellStyle name="Comma 7 2 2 4 2" xfId="1163" xr:uid="{00000000-0005-0000-0000-000062080000}"/>
    <cellStyle name="Comma 7 2 2 4 2 2" xfId="2243" xr:uid="{00000000-0005-0000-0000-000063080000}"/>
    <cellStyle name="Comma 7 2 2 4 3" xfId="1705" xr:uid="{00000000-0005-0000-0000-000064080000}"/>
    <cellStyle name="Comma 7 2 2 5" xfId="896" xr:uid="{00000000-0005-0000-0000-000065080000}"/>
    <cellStyle name="Comma 7 2 2 5 2" xfId="1976" xr:uid="{00000000-0005-0000-0000-000066080000}"/>
    <cellStyle name="Comma 7 2 2 6" xfId="1438" xr:uid="{00000000-0005-0000-0000-000067080000}"/>
    <cellStyle name="Comma 7 2 2 7" xfId="2519" xr:uid="{00000000-0005-0000-0000-000068080000}"/>
    <cellStyle name="Comma 7 2 2 8" xfId="358" xr:uid="{00000000-0005-0000-0000-000069080000}"/>
    <cellStyle name="Comma 7 2 3" xfId="108" xr:uid="{00000000-0005-0000-0000-00006A080000}"/>
    <cellStyle name="Comma 7 2 3 2" xfId="234" xr:uid="{00000000-0005-0000-0000-00006B080000}"/>
    <cellStyle name="Comma 7 2 3 2 2" xfId="781" xr:uid="{00000000-0005-0000-0000-00006C080000}"/>
    <cellStyle name="Comma 7 2 3 2 2 2" xfId="1319" xr:uid="{00000000-0005-0000-0000-00006D080000}"/>
    <cellStyle name="Comma 7 2 3 2 2 2 2" xfId="2399" xr:uid="{00000000-0005-0000-0000-00006E080000}"/>
    <cellStyle name="Comma 7 2 3 2 2 3" xfId="1861" xr:uid="{00000000-0005-0000-0000-00006F080000}"/>
    <cellStyle name="Comma 7 2 3 2 3" xfId="1052" xr:uid="{00000000-0005-0000-0000-000070080000}"/>
    <cellStyle name="Comma 7 2 3 2 3 2" xfId="2132" xr:uid="{00000000-0005-0000-0000-000071080000}"/>
    <cellStyle name="Comma 7 2 3 2 4" xfId="1594" xr:uid="{00000000-0005-0000-0000-000072080000}"/>
    <cellStyle name="Comma 7 2 3 2 5" xfId="2675" xr:uid="{00000000-0005-0000-0000-000073080000}"/>
    <cellStyle name="Comma 7 2 3 2 6" xfId="514" xr:uid="{00000000-0005-0000-0000-000074080000}"/>
    <cellStyle name="Comma 7 2 3 3" xfId="655" xr:uid="{00000000-0005-0000-0000-000075080000}"/>
    <cellStyle name="Comma 7 2 3 3 2" xfId="1193" xr:uid="{00000000-0005-0000-0000-000076080000}"/>
    <cellStyle name="Comma 7 2 3 3 2 2" xfId="2273" xr:uid="{00000000-0005-0000-0000-000077080000}"/>
    <cellStyle name="Comma 7 2 3 3 3" xfId="1735" xr:uid="{00000000-0005-0000-0000-000078080000}"/>
    <cellStyle name="Comma 7 2 3 4" xfId="926" xr:uid="{00000000-0005-0000-0000-000079080000}"/>
    <cellStyle name="Comma 7 2 3 4 2" xfId="2006" xr:uid="{00000000-0005-0000-0000-00007A080000}"/>
    <cellStyle name="Comma 7 2 3 5" xfId="1468" xr:uid="{00000000-0005-0000-0000-00007B080000}"/>
    <cellStyle name="Comma 7 2 3 6" xfId="2549" xr:uid="{00000000-0005-0000-0000-00007C080000}"/>
    <cellStyle name="Comma 7 2 3 7" xfId="388" xr:uid="{00000000-0005-0000-0000-00007D080000}"/>
    <cellStyle name="Comma 7 2 4" xfId="170" xr:uid="{00000000-0005-0000-0000-00007E080000}"/>
    <cellStyle name="Comma 7 2 4 2" xfId="717" xr:uid="{00000000-0005-0000-0000-00007F080000}"/>
    <cellStyle name="Comma 7 2 4 2 2" xfId="1255" xr:uid="{00000000-0005-0000-0000-000080080000}"/>
    <cellStyle name="Comma 7 2 4 2 2 2" xfId="2335" xr:uid="{00000000-0005-0000-0000-000081080000}"/>
    <cellStyle name="Comma 7 2 4 2 3" xfId="1797" xr:uid="{00000000-0005-0000-0000-000082080000}"/>
    <cellStyle name="Comma 7 2 4 3" xfId="988" xr:uid="{00000000-0005-0000-0000-000083080000}"/>
    <cellStyle name="Comma 7 2 4 3 2" xfId="2068" xr:uid="{00000000-0005-0000-0000-000084080000}"/>
    <cellStyle name="Comma 7 2 4 4" xfId="1530" xr:uid="{00000000-0005-0000-0000-000085080000}"/>
    <cellStyle name="Comma 7 2 4 5" xfId="2611" xr:uid="{00000000-0005-0000-0000-000086080000}"/>
    <cellStyle name="Comma 7 2 4 6" xfId="450" xr:uid="{00000000-0005-0000-0000-000087080000}"/>
    <cellStyle name="Comma 7 2 5" xfId="596" xr:uid="{00000000-0005-0000-0000-000088080000}"/>
    <cellStyle name="Comma 7 2 5 2" xfId="1134" xr:uid="{00000000-0005-0000-0000-000089080000}"/>
    <cellStyle name="Comma 7 2 5 2 2" xfId="2214" xr:uid="{00000000-0005-0000-0000-00008A080000}"/>
    <cellStyle name="Comma 7 2 5 3" xfId="1676" xr:uid="{00000000-0005-0000-0000-00008B080000}"/>
    <cellStyle name="Comma 7 2 6" xfId="867" xr:uid="{00000000-0005-0000-0000-00008C080000}"/>
    <cellStyle name="Comma 7 2 6 2" xfId="1947" xr:uid="{00000000-0005-0000-0000-00008D080000}"/>
    <cellStyle name="Comma 7 2 7" xfId="1409" xr:uid="{00000000-0005-0000-0000-00008E080000}"/>
    <cellStyle name="Comma 7 2 8" xfId="2490" xr:uid="{00000000-0005-0000-0000-00008F080000}"/>
    <cellStyle name="Comma 7 2 9" xfId="329" xr:uid="{00000000-0005-0000-0000-000090080000}"/>
    <cellStyle name="Comma 7 3" xfId="63" xr:uid="{00000000-0005-0000-0000-000091080000}"/>
    <cellStyle name="Comma 7 3 2" xfId="125" xr:uid="{00000000-0005-0000-0000-000092080000}"/>
    <cellStyle name="Comma 7 3 2 2" xfId="251" xr:uid="{00000000-0005-0000-0000-000093080000}"/>
    <cellStyle name="Comma 7 3 2 2 2" xfId="798" xr:uid="{00000000-0005-0000-0000-000094080000}"/>
    <cellStyle name="Comma 7 3 2 2 2 2" xfId="1336" xr:uid="{00000000-0005-0000-0000-000095080000}"/>
    <cellStyle name="Comma 7 3 2 2 2 2 2" xfId="2416" xr:uid="{00000000-0005-0000-0000-000096080000}"/>
    <cellStyle name="Comma 7 3 2 2 2 3" xfId="1878" xr:uid="{00000000-0005-0000-0000-000097080000}"/>
    <cellStyle name="Comma 7 3 2 2 3" xfId="1069" xr:uid="{00000000-0005-0000-0000-000098080000}"/>
    <cellStyle name="Comma 7 3 2 2 3 2" xfId="2149" xr:uid="{00000000-0005-0000-0000-000099080000}"/>
    <cellStyle name="Comma 7 3 2 2 4" xfId="1611" xr:uid="{00000000-0005-0000-0000-00009A080000}"/>
    <cellStyle name="Comma 7 3 2 2 5" xfId="2692" xr:uid="{00000000-0005-0000-0000-00009B080000}"/>
    <cellStyle name="Comma 7 3 2 2 6" xfId="531" xr:uid="{00000000-0005-0000-0000-00009C080000}"/>
    <cellStyle name="Comma 7 3 2 3" xfId="672" xr:uid="{00000000-0005-0000-0000-00009D080000}"/>
    <cellStyle name="Comma 7 3 2 3 2" xfId="1210" xr:uid="{00000000-0005-0000-0000-00009E080000}"/>
    <cellStyle name="Comma 7 3 2 3 2 2" xfId="2290" xr:uid="{00000000-0005-0000-0000-00009F080000}"/>
    <cellStyle name="Comma 7 3 2 3 3" xfId="1752" xr:uid="{00000000-0005-0000-0000-0000A0080000}"/>
    <cellStyle name="Comma 7 3 2 4" xfId="943" xr:uid="{00000000-0005-0000-0000-0000A1080000}"/>
    <cellStyle name="Comma 7 3 2 4 2" xfId="2023" xr:uid="{00000000-0005-0000-0000-0000A2080000}"/>
    <cellStyle name="Comma 7 3 2 5" xfId="1485" xr:uid="{00000000-0005-0000-0000-0000A3080000}"/>
    <cellStyle name="Comma 7 3 2 6" xfId="2566" xr:uid="{00000000-0005-0000-0000-0000A4080000}"/>
    <cellStyle name="Comma 7 3 2 7" xfId="405" xr:uid="{00000000-0005-0000-0000-0000A5080000}"/>
    <cellStyle name="Comma 7 3 3" xfId="187" xr:uid="{00000000-0005-0000-0000-0000A6080000}"/>
    <cellStyle name="Comma 7 3 3 2" xfId="734" xr:uid="{00000000-0005-0000-0000-0000A7080000}"/>
    <cellStyle name="Comma 7 3 3 2 2" xfId="1272" xr:uid="{00000000-0005-0000-0000-0000A8080000}"/>
    <cellStyle name="Comma 7 3 3 2 2 2" xfId="2352" xr:uid="{00000000-0005-0000-0000-0000A9080000}"/>
    <cellStyle name="Comma 7 3 3 2 3" xfId="1814" xr:uid="{00000000-0005-0000-0000-0000AA080000}"/>
    <cellStyle name="Comma 7 3 3 3" xfId="1005" xr:uid="{00000000-0005-0000-0000-0000AB080000}"/>
    <cellStyle name="Comma 7 3 3 3 2" xfId="2085" xr:uid="{00000000-0005-0000-0000-0000AC080000}"/>
    <cellStyle name="Comma 7 3 3 4" xfId="1547" xr:uid="{00000000-0005-0000-0000-0000AD080000}"/>
    <cellStyle name="Comma 7 3 3 5" xfId="2628" xr:uid="{00000000-0005-0000-0000-0000AE080000}"/>
    <cellStyle name="Comma 7 3 3 6" xfId="467" xr:uid="{00000000-0005-0000-0000-0000AF080000}"/>
    <cellStyle name="Comma 7 3 4" xfId="610" xr:uid="{00000000-0005-0000-0000-0000B0080000}"/>
    <cellStyle name="Comma 7 3 4 2" xfId="1148" xr:uid="{00000000-0005-0000-0000-0000B1080000}"/>
    <cellStyle name="Comma 7 3 4 2 2" xfId="2228" xr:uid="{00000000-0005-0000-0000-0000B2080000}"/>
    <cellStyle name="Comma 7 3 4 3" xfId="1690" xr:uid="{00000000-0005-0000-0000-0000B3080000}"/>
    <cellStyle name="Comma 7 3 5" xfId="881" xr:uid="{00000000-0005-0000-0000-0000B4080000}"/>
    <cellStyle name="Comma 7 3 5 2" xfId="1961" xr:uid="{00000000-0005-0000-0000-0000B5080000}"/>
    <cellStyle name="Comma 7 3 6" xfId="1423" xr:uid="{00000000-0005-0000-0000-0000B6080000}"/>
    <cellStyle name="Comma 7 3 7" xfId="2504" xr:uid="{00000000-0005-0000-0000-0000B7080000}"/>
    <cellStyle name="Comma 7 3 8" xfId="343" xr:uid="{00000000-0005-0000-0000-0000B8080000}"/>
    <cellStyle name="Comma 7 4" xfId="93" xr:uid="{00000000-0005-0000-0000-0000B9080000}"/>
    <cellStyle name="Comma 7 4 2" xfId="219" xr:uid="{00000000-0005-0000-0000-0000BA080000}"/>
    <cellStyle name="Comma 7 4 2 2" xfId="766" xr:uid="{00000000-0005-0000-0000-0000BB080000}"/>
    <cellStyle name="Comma 7 4 2 2 2" xfId="1304" xr:uid="{00000000-0005-0000-0000-0000BC080000}"/>
    <cellStyle name="Comma 7 4 2 2 2 2" xfId="2384" xr:uid="{00000000-0005-0000-0000-0000BD080000}"/>
    <cellStyle name="Comma 7 4 2 2 3" xfId="1846" xr:uid="{00000000-0005-0000-0000-0000BE080000}"/>
    <cellStyle name="Comma 7 4 2 3" xfId="1037" xr:uid="{00000000-0005-0000-0000-0000BF080000}"/>
    <cellStyle name="Comma 7 4 2 3 2" xfId="2117" xr:uid="{00000000-0005-0000-0000-0000C0080000}"/>
    <cellStyle name="Comma 7 4 2 4" xfId="1579" xr:uid="{00000000-0005-0000-0000-0000C1080000}"/>
    <cellStyle name="Comma 7 4 2 5" xfId="2660" xr:uid="{00000000-0005-0000-0000-0000C2080000}"/>
    <cellStyle name="Comma 7 4 2 6" xfId="499" xr:uid="{00000000-0005-0000-0000-0000C3080000}"/>
    <cellStyle name="Comma 7 4 3" xfId="640" xr:uid="{00000000-0005-0000-0000-0000C4080000}"/>
    <cellStyle name="Comma 7 4 3 2" xfId="1178" xr:uid="{00000000-0005-0000-0000-0000C5080000}"/>
    <cellStyle name="Comma 7 4 3 2 2" xfId="2258" xr:uid="{00000000-0005-0000-0000-0000C6080000}"/>
    <cellStyle name="Comma 7 4 3 3" xfId="1720" xr:uid="{00000000-0005-0000-0000-0000C7080000}"/>
    <cellStyle name="Comma 7 4 4" xfId="911" xr:uid="{00000000-0005-0000-0000-0000C8080000}"/>
    <cellStyle name="Comma 7 4 4 2" xfId="1991" xr:uid="{00000000-0005-0000-0000-0000C9080000}"/>
    <cellStyle name="Comma 7 4 5" xfId="1453" xr:uid="{00000000-0005-0000-0000-0000CA080000}"/>
    <cellStyle name="Comma 7 4 6" xfId="2534" xr:uid="{00000000-0005-0000-0000-0000CB080000}"/>
    <cellStyle name="Comma 7 4 7" xfId="373" xr:uid="{00000000-0005-0000-0000-0000CC080000}"/>
    <cellStyle name="Comma 7 5" xfId="155" xr:uid="{00000000-0005-0000-0000-0000CD080000}"/>
    <cellStyle name="Comma 7 5 2" xfId="702" xr:uid="{00000000-0005-0000-0000-0000CE080000}"/>
    <cellStyle name="Comma 7 5 2 2" xfId="1240" xr:uid="{00000000-0005-0000-0000-0000CF080000}"/>
    <cellStyle name="Comma 7 5 2 2 2" xfId="2320" xr:uid="{00000000-0005-0000-0000-0000D0080000}"/>
    <cellStyle name="Comma 7 5 2 3" xfId="1782" xr:uid="{00000000-0005-0000-0000-0000D1080000}"/>
    <cellStyle name="Comma 7 5 3" xfId="973" xr:uid="{00000000-0005-0000-0000-0000D2080000}"/>
    <cellStyle name="Comma 7 5 3 2" xfId="2053" xr:uid="{00000000-0005-0000-0000-0000D3080000}"/>
    <cellStyle name="Comma 7 5 4" xfId="1515" xr:uid="{00000000-0005-0000-0000-0000D4080000}"/>
    <cellStyle name="Comma 7 5 5" xfId="2596" xr:uid="{00000000-0005-0000-0000-0000D5080000}"/>
    <cellStyle name="Comma 7 5 6" xfId="435" xr:uid="{00000000-0005-0000-0000-0000D6080000}"/>
    <cellStyle name="Comma 7 6" xfId="583" xr:uid="{00000000-0005-0000-0000-0000D7080000}"/>
    <cellStyle name="Comma 7 6 2" xfId="1121" xr:uid="{00000000-0005-0000-0000-0000D8080000}"/>
    <cellStyle name="Comma 7 6 2 2" xfId="2201" xr:uid="{00000000-0005-0000-0000-0000D9080000}"/>
    <cellStyle name="Comma 7 6 3" xfId="1663" xr:uid="{00000000-0005-0000-0000-0000DA080000}"/>
    <cellStyle name="Comma 7 7" xfId="854" xr:uid="{00000000-0005-0000-0000-0000DB080000}"/>
    <cellStyle name="Comma 7 7 2" xfId="1934" xr:uid="{00000000-0005-0000-0000-0000DC080000}"/>
    <cellStyle name="Comma 7 8" xfId="1396" xr:uid="{00000000-0005-0000-0000-0000DD080000}"/>
    <cellStyle name="Comma 7 9" xfId="2477" xr:uid="{00000000-0005-0000-0000-0000DE080000}"/>
    <cellStyle name="Comma 70" xfId="2773" xr:uid="{7D1FD0A2-66CB-44AC-B6A2-AD5E3F7788F8}"/>
    <cellStyle name="Comma 71" xfId="2774" xr:uid="{B02DB9EE-752D-4733-B16D-E0F7C27F443C}"/>
    <cellStyle name="Comma 72" xfId="2776" xr:uid="{45BEB72A-97E5-45A9-8750-C2488E8CAA95}"/>
    <cellStyle name="Comma 72 2" xfId="2775" xr:uid="{DFFF4941-4FFE-4516-AB63-A9F7FC5A4F7F}"/>
    <cellStyle name="Comma 73" xfId="2777" xr:uid="{7ABD844F-CC76-4888-ABB3-2D8B1BBD7138}"/>
    <cellStyle name="Comma 8" xfId="24" xr:uid="{00000000-0005-0000-0000-0000DF080000}"/>
    <cellStyle name="Comma 8 10" xfId="2478" xr:uid="{00000000-0005-0000-0000-0000E0080000}"/>
    <cellStyle name="Comma 8 11" xfId="317" xr:uid="{00000000-0005-0000-0000-0000E1080000}"/>
    <cellStyle name="Comma 8 2" xfId="41" xr:uid="{00000000-0005-0000-0000-0000E2080000}"/>
    <cellStyle name="Comma 8 2 10" xfId="321" xr:uid="{00000000-0005-0000-0000-0000E3080000}"/>
    <cellStyle name="Comma 8 2 2" xfId="55" xr:uid="{00000000-0005-0000-0000-0000E4080000}"/>
    <cellStyle name="Comma 8 2 2 2" xfId="84" xr:uid="{00000000-0005-0000-0000-0000E5080000}"/>
    <cellStyle name="Comma 8 2 2 2 2" xfId="146" xr:uid="{00000000-0005-0000-0000-0000E6080000}"/>
    <cellStyle name="Comma 8 2 2 2 2 2" xfId="272" xr:uid="{00000000-0005-0000-0000-0000E7080000}"/>
    <cellStyle name="Comma 8 2 2 2 2 2 2" xfId="819" xr:uid="{00000000-0005-0000-0000-0000E8080000}"/>
    <cellStyle name="Comma 8 2 2 2 2 2 2 2" xfId="1357" xr:uid="{00000000-0005-0000-0000-0000E9080000}"/>
    <cellStyle name="Comma 8 2 2 2 2 2 2 2 2" xfId="2437" xr:uid="{00000000-0005-0000-0000-0000EA080000}"/>
    <cellStyle name="Comma 8 2 2 2 2 2 2 3" xfId="1899" xr:uid="{00000000-0005-0000-0000-0000EB080000}"/>
    <cellStyle name="Comma 8 2 2 2 2 2 3" xfId="1090" xr:uid="{00000000-0005-0000-0000-0000EC080000}"/>
    <cellStyle name="Comma 8 2 2 2 2 2 3 2" xfId="2170" xr:uid="{00000000-0005-0000-0000-0000ED080000}"/>
    <cellStyle name="Comma 8 2 2 2 2 2 4" xfId="1632" xr:uid="{00000000-0005-0000-0000-0000EE080000}"/>
    <cellStyle name="Comma 8 2 2 2 2 2 5" xfId="2713" xr:uid="{00000000-0005-0000-0000-0000EF080000}"/>
    <cellStyle name="Comma 8 2 2 2 2 2 6" xfId="552" xr:uid="{00000000-0005-0000-0000-0000F0080000}"/>
    <cellStyle name="Comma 8 2 2 2 2 3" xfId="693" xr:uid="{00000000-0005-0000-0000-0000F1080000}"/>
    <cellStyle name="Comma 8 2 2 2 2 3 2" xfId="1231" xr:uid="{00000000-0005-0000-0000-0000F2080000}"/>
    <cellStyle name="Comma 8 2 2 2 2 3 2 2" xfId="2311" xr:uid="{00000000-0005-0000-0000-0000F3080000}"/>
    <cellStyle name="Comma 8 2 2 2 2 3 3" xfId="1773" xr:uid="{00000000-0005-0000-0000-0000F4080000}"/>
    <cellStyle name="Comma 8 2 2 2 2 4" xfId="964" xr:uid="{00000000-0005-0000-0000-0000F5080000}"/>
    <cellStyle name="Comma 8 2 2 2 2 4 2" xfId="2044" xr:uid="{00000000-0005-0000-0000-0000F6080000}"/>
    <cellStyle name="Comma 8 2 2 2 2 5" xfId="1506" xr:uid="{00000000-0005-0000-0000-0000F7080000}"/>
    <cellStyle name="Comma 8 2 2 2 2 6" xfId="2587" xr:uid="{00000000-0005-0000-0000-0000F8080000}"/>
    <cellStyle name="Comma 8 2 2 2 2 7" xfId="426" xr:uid="{00000000-0005-0000-0000-0000F9080000}"/>
    <cellStyle name="Comma 8 2 2 2 3" xfId="208" xr:uid="{00000000-0005-0000-0000-0000FA080000}"/>
    <cellStyle name="Comma 8 2 2 2 3 2" xfId="755" xr:uid="{00000000-0005-0000-0000-0000FB080000}"/>
    <cellStyle name="Comma 8 2 2 2 3 2 2" xfId="1293" xr:uid="{00000000-0005-0000-0000-0000FC080000}"/>
    <cellStyle name="Comma 8 2 2 2 3 2 2 2" xfId="2373" xr:uid="{00000000-0005-0000-0000-0000FD080000}"/>
    <cellStyle name="Comma 8 2 2 2 3 2 3" xfId="1835" xr:uid="{00000000-0005-0000-0000-0000FE080000}"/>
    <cellStyle name="Comma 8 2 2 2 3 3" xfId="1026" xr:uid="{00000000-0005-0000-0000-0000FF080000}"/>
    <cellStyle name="Comma 8 2 2 2 3 3 2" xfId="2106" xr:uid="{00000000-0005-0000-0000-000000090000}"/>
    <cellStyle name="Comma 8 2 2 2 3 4" xfId="1568" xr:uid="{00000000-0005-0000-0000-000001090000}"/>
    <cellStyle name="Comma 8 2 2 2 3 5" xfId="2649" xr:uid="{00000000-0005-0000-0000-000002090000}"/>
    <cellStyle name="Comma 8 2 2 2 3 6" xfId="488" xr:uid="{00000000-0005-0000-0000-000003090000}"/>
    <cellStyle name="Comma 8 2 2 2 4" xfId="631" xr:uid="{00000000-0005-0000-0000-000004090000}"/>
    <cellStyle name="Comma 8 2 2 2 4 2" xfId="1169" xr:uid="{00000000-0005-0000-0000-000005090000}"/>
    <cellStyle name="Comma 8 2 2 2 4 2 2" xfId="2249" xr:uid="{00000000-0005-0000-0000-000006090000}"/>
    <cellStyle name="Comma 8 2 2 2 4 3" xfId="1711" xr:uid="{00000000-0005-0000-0000-000007090000}"/>
    <cellStyle name="Comma 8 2 2 2 5" xfId="902" xr:uid="{00000000-0005-0000-0000-000008090000}"/>
    <cellStyle name="Comma 8 2 2 2 5 2" xfId="1982" xr:uid="{00000000-0005-0000-0000-000009090000}"/>
    <cellStyle name="Comma 8 2 2 2 6" xfId="1444" xr:uid="{00000000-0005-0000-0000-00000A090000}"/>
    <cellStyle name="Comma 8 2 2 2 7" xfId="2525" xr:uid="{00000000-0005-0000-0000-00000B090000}"/>
    <cellStyle name="Comma 8 2 2 2 8" xfId="364" xr:uid="{00000000-0005-0000-0000-00000C090000}"/>
    <cellStyle name="Comma 8 2 2 3" xfId="114" xr:uid="{00000000-0005-0000-0000-00000D090000}"/>
    <cellStyle name="Comma 8 2 2 3 2" xfId="240" xr:uid="{00000000-0005-0000-0000-00000E090000}"/>
    <cellStyle name="Comma 8 2 2 3 2 2" xfId="787" xr:uid="{00000000-0005-0000-0000-00000F090000}"/>
    <cellStyle name="Comma 8 2 2 3 2 2 2" xfId="1325" xr:uid="{00000000-0005-0000-0000-000010090000}"/>
    <cellStyle name="Comma 8 2 2 3 2 2 2 2" xfId="2405" xr:uid="{00000000-0005-0000-0000-000011090000}"/>
    <cellStyle name="Comma 8 2 2 3 2 2 3" xfId="1867" xr:uid="{00000000-0005-0000-0000-000012090000}"/>
    <cellStyle name="Comma 8 2 2 3 2 3" xfId="1058" xr:uid="{00000000-0005-0000-0000-000013090000}"/>
    <cellStyle name="Comma 8 2 2 3 2 3 2" xfId="2138" xr:uid="{00000000-0005-0000-0000-000014090000}"/>
    <cellStyle name="Comma 8 2 2 3 2 4" xfId="1600" xr:uid="{00000000-0005-0000-0000-000015090000}"/>
    <cellStyle name="Comma 8 2 2 3 2 5" xfId="2681" xr:uid="{00000000-0005-0000-0000-000016090000}"/>
    <cellStyle name="Comma 8 2 2 3 2 6" xfId="520" xr:uid="{00000000-0005-0000-0000-000017090000}"/>
    <cellStyle name="Comma 8 2 2 3 3" xfId="661" xr:uid="{00000000-0005-0000-0000-000018090000}"/>
    <cellStyle name="Comma 8 2 2 3 3 2" xfId="1199" xr:uid="{00000000-0005-0000-0000-000019090000}"/>
    <cellStyle name="Comma 8 2 2 3 3 2 2" xfId="2279" xr:uid="{00000000-0005-0000-0000-00001A090000}"/>
    <cellStyle name="Comma 8 2 2 3 3 3" xfId="1741" xr:uid="{00000000-0005-0000-0000-00001B090000}"/>
    <cellStyle name="Comma 8 2 2 3 4" xfId="932" xr:uid="{00000000-0005-0000-0000-00001C090000}"/>
    <cellStyle name="Comma 8 2 2 3 4 2" xfId="2012" xr:uid="{00000000-0005-0000-0000-00001D090000}"/>
    <cellStyle name="Comma 8 2 2 3 5" xfId="1474" xr:uid="{00000000-0005-0000-0000-00001E090000}"/>
    <cellStyle name="Comma 8 2 2 3 6" xfId="2555" xr:uid="{00000000-0005-0000-0000-00001F090000}"/>
    <cellStyle name="Comma 8 2 2 3 7" xfId="394" xr:uid="{00000000-0005-0000-0000-000020090000}"/>
    <cellStyle name="Comma 8 2 2 4" xfId="176" xr:uid="{00000000-0005-0000-0000-000021090000}"/>
    <cellStyle name="Comma 8 2 2 4 2" xfId="723" xr:uid="{00000000-0005-0000-0000-000022090000}"/>
    <cellStyle name="Comma 8 2 2 4 2 2" xfId="1261" xr:uid="{00000000-0005-0000-0000-000023090000}"/>
    <cellStyle name="Comma 8 2 2 4 2 2 2" xfId="2341" xr:uid="{00000000-0005-0000-0000-000024090000}"/>
    <cellStyle name="Comma 8 2 2 4 2 3" xfId="1803" xr:uid="{00000000-0005-0000-0000-000025090000}"/>
    <cellStyle name="Comma 8 2 2 4 3" xfId="994" xr:uid="{00000000-0005-0000-0000-000026090000}"/>
    <cellStyle name="Comma 8 2 2 4 3 2" xfId="2074" xr:uid="{00000000-0005-0000-0000-000027090000}"/>
    <cellStyle name="Comma 8 2 2 4 4" xfId="1536" xr:uid="{00000000-0005-0000-0000-000028090000}"/>
    <cellStyle name="Comma 8 2 2 4 5" xfId="2617" xr:uid="{00000000-0005-0000-0000-000029090000}"/>
    <cellStyle name="Comma 8 2 2 4 6" xfId="456" xr:uid="{00000000-0005-0000-0000-00002A090000}"/>
    <cellStyle name="Comma 8 2 2 5" xfId="602" xr:uid="{00000000-0005-0000-0000-00002B090000}"/>
    <cellStyle name="Comma 8 2 2 5 2" xfId="1140" xr:uid="{00000000-0005-0000-0000-00002C090000}"/>
    <cellStyle name="Comma 8 2 2 5 2 2" xfId="2220" xr:uid="{00000000-0005-0000-0000-00002D090000}"/>
    <cellStyle name="Comma 8 2 2 5 3" xfId="1682" xr:uid="{00000000-0005-0000-0000-00002E090000}"/>
    <cellStyle name="Comma 8 2 2 6" xfId="873" xr:uid="{00000000-0005-0000-0000-00002F090000}"/>
    <cellStyle name="Comma 8 2 2 6 2" xfId="1953" xr:uid="{00000000-0005-0000-0000-000030090000}"/>
    <cellStyle name="Comma 8 2 2 7" xfId="1415" xr:uid="{00000000-0005-0000-0000-000031090000}"/>
    <cellStyle name="Comma 8 2 2 8" xfId="2496" xr:uid="{00000000-0005-0000-0000-000032090000}"/>
    <cellStyle name="Comma 8 2 2 9" xfId="335" xr:uid="{00000000-0005-0000-0000-000033090000}"/>
    <cellStyle name="Comma 8 2 3" xfId="69" xr:uid="{00000000-0005-0000-0000-000034090000}"/>
    <cellStyle name="Comma 8 2 3 2" xfId="131" xr:uid="{00000000-0005-0000-0000-000035090000}"/>
    <cellStyle name="Comma 8 2 3 2 2" xfId="257" xr:uid="{00000000-0005-0000-0000-000036090000}"/>
    <cellStyle name="Comma 8 2 3 2 2 2" xfId="804" xr:uid="{00000000-0005-0000-0000-000037090000}"/>
    <cellStyle name="Comma 8 2 3 2 2 2 2" xfId="1342" xr:uid="{00000000-0005-0000-0000-000038090000}"/>
    <cellStyle name="Comma 8 2 3 2 2 2 2 2" xfId="2422" xr:uid="{00000000-0005-0000-0000-000039090000}"/>
    <cellStyle name="Comma 8 2 3 2 2 2 3" xfId="1884" xr:uid="{00000000-0005-0000-0000-00003A090000}"/>
    <cellStyle name="Comma 8 2 3 2 2 3" xfId="1075" xr:uid="{00000000-0005-0000-0000-00003B090000}"/>
    <cellStyle name="Comma 8 2 3 2 2 3 2" xfId="2155" xr:uid="{00000000-0005-0000-0000-00003C090000}"/>
    <cellStyle name="Comma 8 2 3 2 2 4" xfId="1617" xr:uid="{00000000-0005-0000-0000-00003D090000}"/>
    <cellStyle name="Comma 8 2 3 2 2 5" xfId="2698" xr:uid="{00000000-0005-0000-0000-00003E090000}"/>
    <cellStyle name="Comma 8 2 3 2 2 6" xfId="537" xr:uid="{00000000-0005-0000-0000-00003F090000}"/>
    <cellStyle name="Comma 8 2 3 2 3" xfId="678" xr:uid="{00000000-0005-0000-0000-000040090000}"/>
    <cellStyle name="Comma 8 2 3 2 3 2" xfId="1216" xr:uid="{00000000-0005-0000-0000-000041090000}"/>
    <cellStyle name="Comma 8 2 3 2 3 2 2" xfId="2296" xr:uid="{00000000-0005-0000-0000-000042090000}"/>
    <cellStyle name="Comma 8 2 3 2 3 3" xfId="1758" xr:uid="{00000000-0005-0000-0000-000043090000}"/>
    <cellStyle name="Comma 8 2 3 2 4" xfId="949" xr:uid="{00000000-0005-0000-0000-000044090000}"/>
    <cellStyle name="Comma 8 2 3 2 4 2" xfId="2029" xr:uid="{00000000-0005-0000-0000-000045090000}"/>
    <cellStyle name="Comma 8 2 3 2 5" xfId="1491" xr:uid="{00000000-0005-0000-0000-000046090000}"/>
    <cellStyle name="Comma 8 2 3 2 6" xfId="2572" xr:uid="{00000000-0005-0000-0000-000047090000}"/>
    <cellStyle name="Comma 8 2 3 2 7" xfId="411" xr:uid="{00000000-0005-0000-0000-000048090000}"/>
    <cellStyle name="Comma 8 2 3 3" xfId="193" xr:uid="{00000000-0005-0000-0000-000049090000}"/>
    <cellStyle name="Comma 8 2 3 3 2" xfId="740" xr:uid="{00000000-0005-0000-0000-00004A090000}"/>
    <cellStyle name="Comma 8 2 3 3 2 2" xfId="1278" xr:uid="{00000000-0005-0000-0000-00004B090000}"/>
    <cellStyle name="Comma 8 2 3 3 2 2 2" xfId="2358" xr:uid="{00000000-0005-0000-0000-00004C090000}"/>
    <cellStyle name="Comma 8 2 3 3 2 3" xfId="1820" xr:uid="{00000000-0005-0000-0000-00004D090000}"/>
    <cellStyle name="Comma 8 2 3 3 3" xfId="1011" xr:uid="{00000000-0005-0000-0000-00004E090000}"/>
    <cellStyle name="Comma 8 2 3 3 3 2" xfId="2091" xr:uid="{00000000-0005-0000-0000-00004F090000}"/>
    <cellStyle name="Comma 8 2 3 3 4" xfId="1553" xr:uid="{00000000-0005-0000-0000-000050090000}"/>
    <cellStyle name="Comma 8 2 3 3 5" xfId="2634" xr:uid="{00000000-0005-0000-0000-000051090000}"/>
    <cellStyle name="Comma 8 2 3 3 6" xfId="473" xr:uid="{00000000-0005-0000-0000-000052090000}"/>
    <cellStyle name="Comma 8 2 3 4" xfId="616" xr:uid="{00000000-0005-0000-0000-000053090000}"/>
    <cellStyle name="Comma 8 2 3 4 2" xfId="1154" xr:uid="{00000000-0005-0000-0000-000054090000}"/>
    <cellStyle name="Comma 8 2 3 4 2 2" xfId="2234" xr:uid="{00000000-0005-0000-0000-000055090000}"/>
    <cellStyle name="Comma 8 2 3 4 3" xfId="1696" xr:uid="{00000000-0005-0000-0000-000056090000}"/>
    <cellStyle name="Comma 8 2 3 5" xfId="887" xr:uid="{00000000-0005-0000-0000-000057090000}"/>
    <cellStyle name="Comma 8 2 3 5 2" xfId="1967" xr:uid="{00000000-0005-0000-0000-000058090000}"/>
    <cellStyle name="Comma 8 2 3 6" xfId="1429" xr:uid="{00000000-0005-0000-0000-000059090000}"/>
    <cellStyle name="Comma 8 2 3 7" xfId="2510" xr:uid="{00000000-0005-0000-0000-00005A090000}"/>
    <cellStyle name="Comma 8 2 3 8" xfId="349" xr:uid="{00000000-0005-0000-0000-00005B090000}"/>
    <cellStyle name="Comma 8 2 4" xfId="99" xr:uid="{00000000-0005-0000-0000-00005C090000}"/>
    <cellStyle name="Comma 8 2 4 2" xfId="225" xr:uid="{00000000-0005-0000-0000-00005D090000}"/>
    <cellStyle name="Comma 8 2 4 2 2" xfId="772" xr:uid="{00000000-0005-0000-0000-00005E090000}"/>
    <cellStyle name="Comma 8 2 4 2 2 2" xfId="1310" xr:uid="{00000000-0005-0000-0000-00005F090000}"/>
    <cellStyle name="Comma 8 2 4 2 2 2 2" xfId="2390" xr:uid="{00000000-0005-0000-0000-000060090000}"/>
    <cellStyle name="Comma 8 2 4 2 2 3" xfId="1852" xr:uid="{00000000-0005-0000-0000-000061090000}"/>
    <cellStyle name="Comma 8 2 4 2 3" xfId="1043" xr:uid="{00000000-0005-0000-0000-000062090000}"/>
    <cellStyle name="Comma 8 2 4 2 3 2" xfId="2123" xr:uid="{00000000-0005-0000-0000-000063090000}"/>
    <cellStyle name="Comma 8 2 4 2 4" xfId="1585" xr:uid="{00000000-0005-0000-0000-000064090000}"/>
    <cellStyle name="Comma 8 2 4 2 5" xfId="2666" xr:uid="{00000000-0005-0000-0000-000065090000}"/>
    <cellStyle name="Comma 8 2 4 2 6" xfId="505" xr:uid="{00000000-0005-0000-0000-000066090000}"/>
    <cellStyle name="Comma 8 2 4 3" xfId="646" xr:uid="{00000000-0005-0000-0000-000067090000}"/>
    <cellStyle name="Comma 8 2 4 3 2" xfId="1184" xr:uid="{00000000-0005-0000-0000-000068090000}"/>
    <cellStyle name="Comma 8 2 4 3 2 2" xfId="2264" xr:uid="{00000000-0005-0000-0000-000069090000}"/>
    <cellStyle name="Comma 8 2 4 3 3" xfId="1726" xr:uid="{00000000-0005-0000-0000-00006A090000}"/>
    <cellStyle name="Comma 8 2 4 4" xfId="917" xr:uid="{00000000-0005-0000-0000-00006B090000}"/>
    <cellStyle name="Comma 8 2 4 4 2" xfId="1997" xr:uid="{00000000-0005-0000-0000-00006C090000}"/>
    <cellStyle name="Comma 8 2 4 5" xfId="1459" xr:uid="{00000000-0005-0000-0000-00006D090000}"/>
    <cellStyle name="Comma 8 2 4 6" xfId="2540" xr:uid="{00000000-0005-0000-0000-00006E090000}"/>
    <cellStyle name="Comma 8 2 4 7" xfId="379" xr:uid="{00000000-0005-0000-0000-00006F090000}"/>
    <cellStyle name="Comma 8 2 5" xfId="161" xr:uid="{00000000-0005-0000-0000-000070090000}"/>
    <cellStyle name="Comma 8 2 5 2" xfId="708" xr:uid="{00000000-0005-0000-0000-000071090000}"/>
    <cellStyle name="Comma 8 2 5 2 2" xfId="1246" xr:uid="{00000000-0005-0000-0000-000072090000}"/>
    <cellStyle name="Comma 8 2 5 2 2 2" xfId="2326" xr:uid="{00000000-0005-0000-0000-000073090000}"/>
    <cellStyle name="Comma 8 2 5 2 3" xfId="1788" xr:uid="{00000000-0005-0000-0000-000074090000}"/>
    <cellStyle name="Comma 8 2 5 3" xfId="979" xr:uid="{00000000-0005-0000-0000-000075090000}"/>
    <cellStyle name="Comma 8 2 5 3 2" xfId="2059" xr:uid="{00000000-0005-0000-0000-000076090000}"/>
    <cellStyle name="Comma 8 2 5 4" xfId="1521" xr:uid="{00000000-0005-0000-0000-000077090000}"/>
    <cellStyle name="Comma 8 2 5 5" xfId="2602" xr:uid="{00000000-0005-0000-0000-000078090000}"/>
    <cellStyle name="Comma 8 2 5 6" xfId="441" xr:uid="{00000000-0005-0000-0000-000079090000}"/>
    <cellStyle name="Comma 8 2 6" xfId="588" xr:uid="{00000000-0005-0000-0000-00007A090000}"/>
    <cellStyle name="Comma 8 2 6 2" xfId="1126" xr:uid="{00000000-0005-0000-0000-00007B090000}"/>
    <cellStyle name="Comma 8 2 6 2 2" xfId="2206" xr:uid="{00000000-0005-0000-0000-00007C090000}"/>
    <cellStyle name="Comma 8 2 6 3" xfId="1668" xr:uid="{00000000-0005-0000-0000-00007D090000}"/>
    <cellStyle name="Comma 8 2 7" xfId="859" xr:uid="{00000000-0005-0000-0000-00007E090000}"/>
    <cellStyle name="Comma 8 2 7 2" xfId="1939" xr:uid="{00000000-0005-0000-0000-00007F090000}"/>
    <cellStyle name="Comma 8 2 8" xfId="1401" xr:uid="{00000000-0005-0000-0000-000080090000}"/>
    <cellStyle name="Comma 8 2 9" xfId="2482" xr:uid="{00000000-0005-0000-0000-000081090000}"/>
    <cellStyle name="Comma 8 3" xfId="50" xr:uid="{00000000-0005-0000-0000-000082090000}"/>
    <cellStyle name="Comma 8 3 2" xfId="79" xr:uid="{00000000-0005-0000-0000-000083090000}"/>
    <cellStyle name="Comma 8 3 2 2" xfId="141" xr:uid="{00000000-0005-0000-0000-000084090000}"/>
    <cellStyle name="Comma 8 3 2 2 2" xfId="267" xr:uid="{00000000-0005-0000-0000-000085090000}"/>
    <cellStyle name="Comma 8 3 2 2 2 2" xfId="814" xr:uid="{00000000-0005-0000-0000-000086090000}"/>
    <cellStyle name="Comma 8 3 2 2 2 2 2" xfId="1352" xr:uid="{00000000-0005-0000-0000-000087090000}"/>
    <cellStyle name="Comma 8 3 2 2 2 2 2 2" xfId="2432" xr:uid="{00000000-0005-0000-0000-000088090000}"/>
    <cellStyle name="Comma 8 3 2 2 2 2 3" xfId="1894" xr:uid="{00000000-0005-0000-0000-000089090000}"/>
    <cellStyle name="Comma 8 3 2 2 2 3" xfId="1085" xr:uid="{00000000-0005-0000-0000-00008A090000}"/>
    <cellStyle name="Comma 8 3 2 2 2 3 2" xfId="2165" xr:uid="{00000000-0005-0000-0000-00008B090000}"/>
    <cellStyle name="Comma 8 3 2 2 2 4" xfId="1627" xr:uid="{00000000-0005-0000-0000-00008C090000}"/>
    <cellStyle name="Comma 8 3 2 2 2 5" xfId="2708" xr:uid="{00000000-0005-0000-0000-00008D090000}"/>
    <cellStyle name="Comma 8 3 2 2 2 6" xfId="547" xr:uid="{00000000-0005-0000-0000-00008E090000}"/>
    <cellStyle name="Comma 8 3 2 2 3" xfId="688" xr:uid="{00000000-0005-0000-0000-00008F090000}"/>
    <cellStyle name="Comma 8 3 2 2 3 2" xfId="1226" xr:uid="{00000000-0005-0000-0000-000090090000}"/>
    <cellStyle name="Comma 8 3 2 2 3 2 2" xfId="2306" xr:uid="{00000000-0005-0000-0000-000091090000}"/>
    <cellStyle name="Comma 8 3 2 2 3 3" xfId="1768" xr:uid="{00000000-0005-0000-0000-000092090000}"/>
    <cellStyle name="Comma 8 3 2 2 4" xfId="959" xr:uid="{00000000-0005-0000-0000-000093090000}"/>
    <cellStyle name="Comma 8 3 2 2 4 2" xfId="2039" xr:uid="{00000000-0005-0000-0000-000094090000}"/>
    <cellStyle name="Comma 8 3 2 2 5" xfId="1501" xr:uid="{00000000-0005-0000-0000-000095090000}"/>
    <cellStyle name="Comma 8 3 2 2 6" xfId="2582" xr:uid="{00000000-0005-0000-0000-000096090000}"/>
    <cellStyle name="Comma 8 3 2 2 7" xfId="421" xr:uid="{00000000-0005-0000-0000-000097090000}"/>
    <cellStyle name="Comma 8 3 2 3" xfId="203" xr:uid="{00000000-0005-0000-0000-000098090000}"/>
    <cellStyle name="Comma 8 3 2 3 2" xfId="750" xr:uid="{00000000-0005-0000-0000-000099090000}"/>
    <cellStyle name="Comma 8 3 2 3 2 2" xfId="1288" xr:uid="{00000000-0005-0000-0000-00009A090000}"/>
    <cellStyle name="Comma 8 3 2 3 2 2 2" xfId="2368" xr:uid="{00000000-0005-0000-0000-00009B090000}"/>
    <cellStyle name="Comma 8 3 2 3 2 3" xfId="1830" xr:uid="{00000000-0005-0000-0000-00009C090000}"/>
    <cellStyle name="Comma 8 3 2 3 3" xfId="1021" xr:uid="{00000000-0005-0000-0000-00009D090000}"/>
    <cellStyle name="Comma 8 3 2 3 3 2" xfId="2101" xr:uid="{00000000-0005-0000-0000-00009E090000}"/>
    <cellStyle name="Comma 8 3 2 3 4" xfId="1563" xr:uid="{00000000-0005-0000-0000-00009F090000}"/>
    <cellStyle name="Comma 8 3 2 3 5" xfId="2644" xr:uid="{00000000-0005-0000-0000-0000A0090000}"/>
    <cellStyle name="Comma 8 3 2 3 6" xfId="483" xr:uid="{00000000-0005-0000-0000-0000A1090000}"/>
    <cellStyle name="Comma 8 3 2 4" xfId="626" xr:uid="{00000000-0005-0000-0000-0000A2090000}"/>
    <cellStyle name="Comma 8 3 2 4 2" xfId="1164" xr:uid="{00000000-0005-0000-0000-0000A3090000}"/>
    <cellStyle name="Comma 8 3 2 4 2 2" xfId="2244" xr:uid="{00000000-0005-0000-0000-0000A4090000}"/>
    <cellStyle name="Comma 8 3 2 4 3" xfId="1706" xr:uid="{00000000-0005-0000-0000-0000A5090000}"/>
    <cellStyle name="Comma 8 3 2 5" xfId="897" xr:uid="{00000000-0005-0000-0000-0000A6090000}"/>
    <cellStyle name="Comma 8 3 2 5 2" xfId="1977" xr:uid="{00000000-0005-0000-0000-0000A7090000}"/>
    <cellStyle name="Comma 8 3 2 6" xfId="1439" xr:uid="{00000000-0005-0000-0000-0000A8090000}"/>
    <cellStyle name="Comma 8 3 2 7" xfId="2520" xr:uid="{00000000-0005-0000-0000-0000A9090000}"/>
    <cellStyle name="Comma 8 3 2 8" xfId="359" xr:uid="{00000000-0005-0000-0000-0000AA090000}"/>
    <cellStyle name="Comma 8 3 3" xfId="109" xr:uid="{00000000-0005-0000-0000-0000AB090000}"/>
    <cellStyle name="Comma 8 3 3 2" xfId="235" xr:uid="{00000000-0005-0000-0000-0000AC090000}"/>
    <cellStyle name="Comma 8 3 3 2 2" xfId="782" xr:uid="{00000000-0005-0000-0000-0000AD090000}"/>
    <cellStyle name="Comma 8 3 3 2 2 2" xfId="1320" xr:uid="{00000000-0005-0000-0000-0000AE090000}"/>
    <cellStyle name="Comma 8 3 3 2 2 2 2" xfId="2400" xr:uid="{00000000-0005-0000-0000-0000AF090000}"/>
    <cellStyle name="Comma 8 3 3 2 2 3" xfId="1862" xr:uid="{00000000-0005-0000-0000-0000B0090000}"/>
    <cellStyle name="Comma 8 3 3 2 3" xfId="1053" xr:uid="{00000000-0005-0000-0000-0000B1090000}"/>
    <cellStyle name="Comma 8 3 3 2 3 2" xfId="2133" xr:uid="{00000000-0005-0000-0000-0000B2090000}"/>
    <cellStyle name="Comma 8 3 3 2 4" xfId="1595" xr:uid="{00000000-0005-0000-0000-0000B3090000}"/>
    <cellStyle name="Comma 8 3 3 2 5" xfId="2676" xr:uid="{00000000-0005-0000-0000-0000B4090000}"/>
    <cellStyle name="Comma 8 3 3 2 6" xfId="515" xr:uid="{00000000-0005-0000-0000-0000B5090000}"/>
    <cellStyle name="Comma 8 3 3 3" xfId="656" xr:uid="{00000000-0005-0000-0000-0000B6090000}"/>
    <cellStyle name="Comma 8 3 3 3 2" xfId="1194" xr:uid="{00000000-0005-0000-0000-0000B7090000}"/>
    <cellStyle name="Comma 8 3 3 3 2 2" xfId="2274" xr:uid="{00000000-0005-0000-0000-0000B8090000}"/>
    <cellStyle name="Comma 8 3 3 3 3" xfId="1736" xr:uid="{00000000-0005-0000-0000-0000B9090000}"/>
    <cellStyle name="Comma 8 3 3 4" xfId="927" xr:uid="{00000000-0005-0000-0000-0000BA090000}"/>
    <cellStyle name="Comma 8 3 3 4 2" xfId="2007" xr:uid="{00000000-0005-0000-0000-0000BB090000}"/>
    <cellStyle name="Comma 8 3 3 5" xfId="1469" xr:uid="{00000000-0005-0000-0000-0000BC090000}"/>
    <cellStyle name="Comma 8 3 3 6" xfId="2550" xr:uid="{00000000-0005-0000-0000-0000BD090000}"/>
    <cellStyle name="Comma 8 3 3 7" xfId="389" xr:uid="{00000000-0005-0000-0000-0000BE090000}"/>
    <cellStyle name="Comma 8 3 4" xfId="171" xr:uid="{00000000-0005-0000-0000-0000BF090000}"/>
    <cellStyle name="Comma 8 3 4 2" xfId="718" xr:uid="{00000000-0005-0000-0000-0000C0090000}"/>
    <cellStyle name="Comma 8 3 4 2 2" xfId="1256" xr:uid="{00000000-0005-0000-0000-0000C1090000}"/>
    <cellStyle name="Comma 8 3 4 2 2 2" xfId="2336" xr:uid="{00000000-0005-0000-0000-0000C2090000}"/>
    <cellStyle name="Comma 8 3 4 2 3" xfId="1798" xr:uid="{00000000-0005-0000-0000-0000C3090000}"/>
    <cellStyle name="Comma 8 3 4 3" xfId="989" xr:uid="{00000000-0005-0000-0000-0000C4090000}"/>
    <cellStyle name="Comma 8 3 4 3 2" xfId="2069" xr:uid="{00000000-0005-0000-0000-0000C5090000}"/>
    <cellStyle name="Comma 8 3 4 4" xfId="1531" xr:uid="{00000000-0005-0000-0000-0000C6090000}"/>
    <cellStyle name="Comma 8 3 4 5" xfId="2612" xr:uid="{00000000-0005-0000-0000-0000C7090000}"/>
    <cellStyle name="Comma 8 3 4 6" xfId="451" xr:uid="{00000000-0005-0000-0000-0000C8090000}"/>
    <cellStyle name="Comma 8 3 5" xfId="597" xr:uid="{00000000-0005-0000-0000-0000C9090000}"/>
    <cellStyle name="Comma 8 3 5 2" xfId="1135" xr:uid="{00000000-0005-0000-0000-0000CA090000}"/>
    <cellStyle name="Comma 8 3 5 2 2" xfId="2215" xr:uid="{00000000-0005-0000-0000-0000CB090000}"/>
    <cellStyle name="Comma 8 3 5 3" xfId="1677" xr:uid="{00000000-0005-0000-0000-0000CC090000}"/>
    <cellStyle name="Comma 8 3 6" xfId="868" xr:uid="{00000000-0005-0000-0000-0000CD090000}"/>
    <cellStyle name="Comma 8 3 6 2" xfId="1948" xr:uid="{00000000-0005-0000-0000-0000CE090000}"/>
    <cellStyle name="Comma 8 3 7" xfId="1410" xr:uid="{00000000-0005-0000-0000-0000CF090000}"/>
    <cellStyle name="Comma 8 3 8" xfId="2491" xr:uid="{00000000-0005-0000-0000-0000D0090000}"/>
    <cellStyle name="Comma 8 3 9" xfId="330" xr:uid="{00000000-0005-0000-0000-0000D1090000}"/>
    <cellStyle name="Comma 8 4" xfId="64" xr:uid="{00000000-0005-0000-0000-0000D2090000}"/>
    <cellStyle name="Comma 8 4 2" xfId="126" xr:uid="{00000000-0005-0000-0000-0000D3090000}"/>
    <cellStyle name="Comma 8 4 2 2" xfId="252" xr:uid="{00000000-0005-0000-0000-0000D4090000}"/>
    <cellStyle name="Comma 8 4 2 2 2" xfId="799" xr:uid="{00000000-0005-0000-0000-0000D5090000}"/>
    <cellStyle name="Comma 8 4 2 2 2 2" xfId="1337" xr:uid="{00000000-0005-0000-0000-0000D6090000}"/>
    <cellStyle name="Comma 8 4 2 2 2 2 2" xfId="2417" xr:uid="{00000000-0005-0000-0000-0000D7090000}"/>
    <cellStyle name="Comma 8 4 2 2 2 3" xfId="1879" xr:uid="{00000000-0005-0000-0000-0000D8090000}"/>
    <cellStyle name="Comma 8 4 2 2 3" xfId="1070" xr:uid="{00000000-0005-0000-0000-0000D9090000}"/>
    <cellStyle name="Comma 8 4 2 2 3 2" xfId="2150" xr:uid="{00000000-0005-0000-0000-0000DA090000}"/>
    <cellStyle name="Comma 8 4 2 2 4" xfId="1612" xr:uid="{00000000-0005-0000-0000-0000DB090000}"/>
    <cellStyle name="Comma 8 4 2 2 5" xfId="2693" xr:uid="{00000000-0005-0000-0000-0000DC090000}"/>
    <cellStyle name="Comma 8 4 2 2 6" xfId="532" xr:uid="{00000000-0005-0000-0000-0000DD090000}"/>
    <cellStyle name="Comma 8 4 2 3" xfId="673" xr:uid="{00000000-0005-0000-0000-0000DE090000}"/>
    <cellStyle name="Comma 8 4 2 3 2" xfId="1211" xr:uid="{00000000-0005-0000-0000-0000DF090000}"/>
    <cellStyle name="Comma 8 4 2 3 2 2" xfId="2291" xr:uid="{00000000-0005-0000-0000-0000E0090000}"/>
    <cellStyle name="Comma 8 4 2 3 3" xfId="1753" xr:uid="{00000000-0005-0000-0000-0000E1090000}"/>
    <cellStyle name="Comma 8 4 2 4" xfId="944" xr:uid="{00000000-0005-0000-0000-0000E2090000}"/>
    <cellStyle name="Comma 8 4 2 4 2" xfId="2024" xr:uid="{00000000-0005-0000-0000-0000E3090000}"/>
    <cellStyle name="Comma 8 4 2 5" xfId="1486" xr:uid="{00000000-0005-0000-0000-0000E4090000}"/>
    <cellStyle name="Comma 8 4 2 6" xfId="2567" xr:uid="{00000000-0005-0000-0000-0000E5090000}"/>
    <cellStyle name="Comma 8 4 2 7" xfId="406" xr:uid="{00000000-0005-0000-0000-0000E6090000}"/>
    <cellStyle name="Comma 8 4 3" xfId="188" xr:uid="{00000000-0005-0000-0000-0000E7090000}"/>
    <cellStyle name="Comma 8 4 3 2" xfId="735" xr:uid="{00000000-0005-0000-0000-0000E8090000}"/>
    <cellStyle name="Comma 8 4 3 2 2" xfId="1273" xr:uid="{00000000-0005-0000-0000-0000E9090000}"/>
    <cellStyle name="Comma 8 4 3 2 2 2" xfId="2353" xr:uid="{00000000-0005-0000-0000-0000EA090000}"/>
    <cellStyle name="Comma 8 4 3 2 3" xfId="1815" xr:uid="{00000000-0005-0000-0000-0000EB090000}"/>
    <cellStyle name="Comma 8 4 3 3" xfId="1006" xr:uid="{00000000-0005-0000-0000-0000EC090000}"/>
    <cellStyle name="Comma 8 4 3 3 2" xfId="2086" xr:uid="{00000000-0005-0000-0000-0000ED090000}"/>
    <cellStyle name="Comma 8 4 3 4" xfId="1548" xr:uid="{00000000-0005-0000-0000-0000EE090000}"/>
    <cellStyle name="Comma 8 4 3 5" xfId="2629" xr:uid="{00000000-0005-0000-0000-0000EF090000}"/>
    <cellStyle name="Comma 8 4 3 6" xfId="468" xr:uid="{00000000-0005-0000-0000-0000F0090000}"/>
    <cellStyle name="Comma 8 4 4" xfId="611" xr:uid="{00000000-0005-0000-0000-0000F1090000}"/>
    <cellStyle name="Comma 8 4 4 2" xfId="1149" xr:uid="{00000000-0005-0000-0000-0000F2090000}"/>
    <cellStyle name="Comma 8 4 4 2 2" xfId="2229" xr:uid="{00000000-0005-0000-0000-0000F3090000}"/>
    <cellStyle name="Comma 8 4 4 3" xfId="1691" xr:uid="{00000000-0005-0000-0000-0000F4090000}"/>
    <cellStyle name="Comma 8 4 5" xfId="882" xr:uid="{00000000-0005-0000-0000-0000F5090000}"/>
    <cellStyle name="Comma 8 4 5 2" xfId="1962" xr:uid="{00000000-0005-0000-0000-0000F6090000}"/>
    <cellStyle name="Comma 8 4 6" xfId="1424" xr:uid="{00000000-0005-0000-0000-0000F7090000}"/>
    <cellStyle name="Comma 8 4 7" xfId="2505" xr:uid="{00000000-0005-0000-0000-0000F8090000}"/>
    <cellStyle name="Comma 8 4 8" xfId="344" xr:uid="{00000000-0005-0000-0000-0000F9090000}"/>
    <cellStyle name="Comma 8 5" xfId="94" xr:uid="{00000000-0005-0000-0000-0000FA090000}"/>
    <cellStyle name="Comma 8 5 2" xfId="220" xr:uid="{00000000-0005-0000-0000-0000FB090000}"/>
    <cellStyle name="Comma 8 5 2 2" xfId="767" xr:uid="{00000000-0005-0000-0000-0000FC090000}"/>
    <cellStyle name="Comma 8 5 2 2 2" xfId="1305" xr:uid="{00000000-0005-0000-0000-0000FD090000}"/>
    <cellStyle name="Comma 8 5 2 2 2 2" xfId="2385" xr:uid="{00000000-0005-0000-0000-0000FE090000}"/>
    <cellStyle name="Comma 8 5 2 2 3" xfId="1847" xr:uid="{00000000-0005-0000-0000-0000FF090000}"/>
    <cellStyle name="Comma 8 5 2 3" xfId="1038" xr:uid="{00000000-0005-0000-0000-0000000A0000}"/>
    <cellStyle name="Comma 8 5 2 3 2" xfId="2118" xr:uid="{00000000-0005-0000-0000-0000010A0000}"/>
    <cellStyle name="Comma 8 5 2 4" xfId="1580" xr:uid="{00000000-0005-0000-0000-0000020A0000}"/>
    <cellStyle name="Comma 8 5 2 5" xfId="2661" xr:uid="{00000000-0005-0000-0000-0000030A0000}"/>
    <cellStyle name="Comma 8 5 2 6" xfId="500" xr:uid="{00000000-0005-0000-0000-0000040A0000}"/>
    <cellStyle name="Comma 8 5 3" xfId="641" xr:uid="{00000000-0005-0000-0000-0000050A0000}"/>
    <cellStyle name="Comma 8 5 3 2" xfId="1179" xr:uid="{00000000-0005-0000-0000-0000060A0000}"/>
    <cellStyle name="Comma 8 5 3 2 2" xfId="2259" xr:uid="{00000000-0005-0000-0000-0000070A0000}"/>
    <cellStyle name="Comma 8 5 3 3" xfId="1721" xr:uid="{00000000-0005-0000-0000-0000080A0000}"/>
    <cellStyle name="Comma 8 5 4" xfId="912" xr:uid="{00000000-0005-0000-0000-0000090A0000}"/>
    <cellStyle name="Comma 8 5 4 2" xfId="1992" xr:uid="{00000000-0005-0000-0000-00000A0A0000}"/>
    <cellStyle name="Comma 8 5 5" xfId="1454" xr:uid="{00000000-0005-0000-0000-00000B0A0000}"/>
    <cellStyle name="Comma 8 5 6" xfId="2535" xr:uid="{00000000-0005-0000-0000-00000C0A0000}"/>
    <cellStyle name="Comma 8 5 7" xfId="374" xr:uid="{00000000-0005-0000-0000-00000D0A0000}"/>
    <cellStyle name="Comma 8 6" xfId="156" xr:uid="{00000000-0005-0000-0000-00000E0A0000}"/>
    <cellStyle name="Comma 8 6 2" xfId="703" xr:uid="{00000000-0005-0000-0000-00000F0A0000}"/>
    <cellStyle name="Comma 8 6 2 2" xfId="1241" xr:uid="{00000000-0005-0000-0000-0000100A0000}"/>
    <cellStyle name="Comma 8 6 2 2 2" xfId="2321" xr:uid="{00000000-0005-0000-0000-0000110A0000}"/>
    <cellStyle name="Comma 8 6 2 3" xfId="1783" xr:uid="{00000000-0005-0000-0000-0000120A0000}"/>
    <cellStyle name="Comma 8 6 3" xfId="974" xr:uid="{00000000-0005-0000-0000-0000130A0000}"/>
    <cellStyle name="Comma 8 6 3 2" xfId="2054" xr:uid="{00000000-0005-0000-0000-0000140A0000}"/>
    <cellStyle name="Comma 8 6 4" xfId="1516" xr:uid="{00000000-0005-0000-0000-0000150A0000}"/>
    <cellStyle name="Comma 8 6 5" xfId="2597" xr:uid="{00000000-0005-0000-0000-0000160A0000}"/>
    <cellStyle name="Comma 8 6 6" xfId="436" xr:uid="{00000000-0005-0000-0000-0000170A0000}"/>
    <cellStyle name="Comma 8 7" xfId="584" xr:uid="{00000000-0005-0000-0000-0000180A0000}"/>
    <cellStyle name="Comma 8 7 2" xfId="1122" xr:uid="{00000000-0005-0000-0000-0000190A0000}"/>
    <cellStyle name="Comma 8 7 2 2" xfId="2202" xr:uid="{00000000-0005-0000-0000-00001A0A0000}"/>
    <cellStyle name="Comma 8 7 3" xfId="1664" xr:uid="{00000000-0005-0000-0000-00001B0A0000}"/>
    <cellStyle name="Comma 8 8" xfId="855" xr:uid="{00000000-0005-0000-0000-00001C0A0000}"/>
    <cellStyle name="Comma 8 8 2" xfId="1935" xr:uid="{00000000-0005-0000-0000-00001D0A0000}"/>
    <cellStyle name="Comma 8 9" xfId="1397" xr:uid="{00000000-0005-0000-0000-00001E0A0000}"/>
    <cellStyle name="Comma 9" xfId="39" xr:uid="{00000000-0005-0000-0000-00001F0A0000}"/>
    <cellStyle name="Comma 9 10" xfId="319" xr:uid="{00000000-0005-0000-0000-0000200A0000}"/>
    <cellStyle name="Comma 9 2" xfId="52" xr:uid="{00000000-0005-0000-0000-0000210A0000}"/>
    <cellStyle name="Comma 9 2 2" xfId="81" xr:uid="{00000000-0005-0000-0000-0000220A0000}"/>
    <cellStyle name="Comma 9 2 2 2" xfId="143" xr:uid="{00000000-0005-0000-0000-0000230A0000}"/>
    <cellStyle name="Comma 9 2 2 2 2" xfId="269" xr:uid="{00000000-0005-0000-0000-0000240A0000}"/>
    <cellStyle name="Comma 9 2 2 2 2 2" xfId="816" xr:uid="{00000000-0005-0000-0000-0000250A0000}"/>
    <cellStyle name="Comma 9 2 2 2 2 2 2" xfId="1354" xr:uid="{00000000-0005-0000-0000-0000260A0000}"/>
    <cellStyle name="Comma 9 2 2 2 2 2 2 2" xfId="2434" xr:uid="{00000000-0005-0000-0000-0000270A0000}"/>
    <cellStyle name="Comma 9 2 2 2 2 2 3" xfId="1896" xr:uid="{00000000-0005-0000-0000-0000280A0000}"/>
    <cellStyle name="Comma 9 2 2 2 2 3" xfId="1087" xr:uid="{00000000-0005-0000-0000-0000290A0000}"/>
    <cellStyle name="Comma 9 2 2 2 2 3 2" xfId="2167" xr:uid="{00000000-0005-0000-0000-00002A0A0000}"/>
    <cellStyle name="Comma 9 2 2 2 2 4" xfId="1629" xr:uid="{00000000-0005-0000-0000-00002B0A0000}"/>
    <cellStyle name="Comma 9 2 2 2 2 5" xfId="2710" xr:uid="{00000000-0005-0000-0000-00002C0A0000}"/>
    <cellStyle name="Comma 9 2 2 2 2 6" xfId="549" xr:uid="{00000000-0005-0000-0000-00002D0A0000}"/>
    <cellStyle name="Comma 9 2 2 2 3" xfId="690" xr:uid="{00000000-0005-0000-0000-00002E0A0000}"/>
    <cellStyle name="Comma 9 2 2 2 3 2" xfId="1228" xr:uid="{00000000-0005-0000-0000-00002F0A0000}"/>
    <cellStyle name="Comma 9 2 2 2 3 2 2" xfId="2308" xr:uid="{00000000-0005-0000-0000-0000300A0000}"/>
    <cellStyle name="Comma 9 2 2 2 3 3" xfId="1770" xr:uid="{00000000-0005-0000-0000-0000310A0000}"/>
    <cellStyle name="Comma 9 2 2 2 4" xfId="961" xr:uid="{00000000-0005-0000-0000-0000320A0000}"/>
    <cellStyle name="Comma 9 2 2 2 4 2" xfId="2041" xr:uid="{00000000-0005-0000-0000-0000330A0000}"/>
    <cellStyle name="Comma 9 2 2 2 5" xfId="1503" xr:uid="{00000000-0005-0000-0000-0000340A0000}"/>
    <cellStyle name="Comma 9 2 2 2 6" xfId="2584" xr:uid="{00000000-0005-0000-0000-0000350A0000}"/>
    <cellStyle name="Comma 9 2 2 2 7" xfId="423" xr:uid="{00000000-0005-0000-0000-0000360A0000}"/>
    <cellStyle name="Comma 9 2 2 3" xfId="205" xr:uid="{00000000-0005-0000-0000-0000370A0000}"/>
    <cellStyle name="Comma 9 2 2 3 2" xfId="752" xr:uid="{00000000-0005-0000-0000-0000380A0000}"/>
    <cellStyle name="Comma 9 2 2 3 2 2" xfId="1290" xr:uid="{00000000-0005-0000-0000-0000390A0000}"/>
    <cellStyle name="Comma 9 2 2 3 2 2 2" xfId="2370" xr:uid="{00000000-0005-0000-0000-00003A0A0000}"/>
    <cellStyle name="Comma 9 2 2 3 2 3" xfId="1832" xr:uid="{00000000-0005-0000-0000-00003B0A0000}"/>
    <cellStyle name="Comma 9 2 2 3 3" xfId="1023" xr:uid="{00000000-0005-0000-0000-00003C0A0000}"/>
    <cellStyle name="Comma 9 2 2 3 3 2" xfId="2103" xr:uid="{00000000-0005-0000-0000-00003D0A0000}"/>
    <cellStyle name="Comma 9 2 2 3 4" xfId="1565" xr:uid="{00000000-0005-0000-0000-00003E0A0000}"/>
    <cellStyle name="Comma 9 2 2 3 5" xfId="2646" xr:uid="{00000000-0005-0000-0000-00003F0A0000}"/>
    <cellStyle name="Comma 9 2 2 3 6" xfId="485" xr:uid="{00000000-0005-0000-0000-0000400A0000}"/>
    <cellStyle name="Comma 9 2 2 4" xfId="628" xr:uid="{00000000-0005-0000-0000-0000410A0000}"/>
    <cellStyle name="Comma 9 2 2 4 2" xfId="1166" xr:uid="{00000000-0005-0000-0000-0000420A0000}"/>
    <cellStyle name="Comma 9 2 2 4 2 2" xfId="2246" xr:uid="{00000000-0005-0000-0000-0000430A0000}"/>
    <cellStyle name="Comma 9 2 2 4 3" xfId="1708" xr:uid="{00000000-0005-0000-0000-0000440A0000}"/>
    <cellStyle name="Comma 9 2 2 5" xfId="899" xr:uid="{00000000-0005-0000-0000-0000450A0000}"/>
    <cellStyle name="Comma 9 2 2 5 2" xfId="1979" xr:uid="{00000000-0005-0000-0000-0000460A0000}"/>
    <cellStyle name="Comma 9 2 2 6" xfId="1441" xr:uid="{00000000-0005-0000-0000-0000470A0000}"/>
    <cellStyle name="Comma 9 2 2 7" xfId="2522" xr:uid="{00000000-0005-0000-0000-0000480A0000}"/>
    <cellStyle name="Comma 9 2 2 8" xfId="361" xr:uid="{00000000-0005-0000-0000-0000490A0000}"/>
    <cellStyle name="Comma 9 2 3" xfId="111" xr:uid="{00000000-0005-0000-0000-00004A0A0000}"/>
    <cellStyle name="Comma 9 2 3 2" xfId="237" xr:uid="{00000000-0005-0000-0000-00004B0A0000}"/>
    <cellStyle name="Comma 9 2 3 2 2" xfId="784" xr:uid="{00000000-0005-0000-0000-00004C0A0000}"/>
    <cellStyle name="Comma 9 2 3 2 2 2" xfId="1322" xr:uid="{00000000-0005-0000-0000-00004D0A0000}"/>
    <cellStyle name="Comma 9 2 3 2 2 2 2" xfId="2402" xr:uid="{00000000-0005-0000-0000-00004E0A0000}"/>
    <cellStyle name="Comma 9 2 3 2 2 3" xfId="1864" xr:uid="{00000000-0005-0000-0000-00004F0A0000}"/>
    <cellStyle name="Comma 9 2 3 2 3" xfId="1055" xr:uid="{00000000-0005-0000-0000-0000500A0000}"/>
    <cellStyle name="Comma 9 2 3 2 3 2" xfId="2135" xr:uid="{00000000-0005-0000-0000-0000510A0000}"/>
    <cellStyle name="Comma 9 2 3 2 4" xfId="1597" xr:uid="{00000000-0005-0000-0000-0000520A0000}"/>
    <cellStyle name="Comma 9 2 3 2 5" xfId="2678" xr:uid="{00000000-0005-0000-0000-0000530A0000}"/>
    <cellStyle name="Comma 9 2 3 2 6" xfId="517" xr:uid="{00000000-0005-0000-0000-0000540A0000}"/>
    <cellStyle name="Comma 9 2 3 3" xfId="658" xr:uid="{00000000-0005-0000-0000-0000550A0000}"/>
    <cellStyle name="Comma 9 2 3 3 2" xfId="1196" xr:uid="{00000000-0005-0000-0000-0000560A0000}"/>
    <cellStyle name="Comma 9 2 3 3 2 2" xfId="2276" xr:uid="{00000000-0005-0000-0000-0000570A0000}"/>
    <cellStyle name="Comma 9 2 3 3 3" xfId="1738" xr:uid="{00000000-0005-0000-0000-0000580A0000}"/>
    <cellStyle name="Comma 9 2 3 4" xfId="929" xr:uid="{00000000-0005-0000-0000-0000590A0000}"/>
    <cellStyle name="Comma 9 2 3 4 2" xfId="2009" xr:uid="{00000000-0005-0000-0000-00005A0A0000}"/>
    <cellStyle name="Comma 9 2 3 5" xfId="1471" xr:uid="{00000000-0005-0000-0000-00005B0A0000}"/>
    <cellStyle name="Comma 9 2 3 6" xfId="2552" xr:uid="{00000000-0005-0000-0000-00005C0A0000}"/>
    <cellStyle name="Comma 9 2 3 7" xfId="391" xr:uid="{00000000-0005-0000-0000-00005D0A0000}"/>
    <cellStyle name="Comma 9 2 4" xfId="173" xr:uid="{00000000-0005-0000-0000-00005E0A0000}"/>
    <cellStyle name="Comma 9 2 4 2" xfId="720" xr:uid="{00000000-0005-0000-0000-00005F0A0000}"/>
    <cellStyle name="Comma 9 2 4 2 2" xfId="1258" xr:uid="{00000000-0005-0000-0000-0000600A0000}"/>
    <cellStyle name="Comma 9 2 4 2 2 2" xfId="2338" xr:uid="{00000000-0005-0000-0000-0000610A0000}"/>
    <cellStyle name="Comma 9 2 4 2 3" xfId="1800" xr:uid="{00000000-0005-0000-0000-0000620A0000}"/>
    <cellStyle name="Comma 9 2 4 3" xfId="991" xr:uid="{00000000-0005-0000-0000-0000630A0000}"/>
    <cellStyle name="Comma 9 2 4 3 2" xfId="2071" xr:uid="{00000000-0005-0000-0000-0000640A0000}"/>
    <cellStyle name="Comma 9 2 4 4" xfId="1533" xr:uid="{00000000-0005-0000-0000-0000650A0000}"/>
    <cellStyle name="Comma 9 2 4 5" xfId="2614" xr:uid="{00000000-0005-0000-0000-0000660A0000}"/>
    <cellStyle name="Comma 9 2 4 6" xfId="453" xr:uid="{00000000-0005-0000-0000-0000670A0000}"/>
    <cellStyle name="Comma 9 2 5" xfId="599" xr:uid="{00000000-0005-0000-0000-0000680A0000}"/>
    <cellStyle name="Comma 9 2 5 2" xfId="1137" xr:uid="{00000000-0005-0000-0000-0000690A0000}"/>
    <cellStyle name="Comma 9 2 5 2 2" xfId="2217" xr:uid="{00000000-0005-0000-0000-00006A0A0000}"/>
    <cellStyle name="Comma 9 2 5 3" xfId="1679" xr:uid="{00000000-0005-0000-0000-00006B0A0000}"/>
    <cellStyle name="Comma 9 2 6" xfId="870" xr:uid="{00000000-0005-0000-0000-00006C0A0000}"/>
    <cellStyle name="Comma 9 2 6 2" xfId="1950" xr:uid="{00000000-0005-0000-0000-00006D0A0000}"/>
    <cellStyle name="Comma 9 2 7" xfId="1412" xr:uid="{00000000-0005-0000-0000-00006E0A0000}"/>
    <cellStyle name="Comma 9 2 8" xfId="2493" xr:uid="{00000000-0005-0000-0000-00006F0A0000}"/>
    <cellStyle name="Comma 9 2 9" xfId="332" xr:uid="{00000000-0005-0000-0000-0000700A0000}"/>
    <cellStyle name="Comma 9 3" xfId="66" xr:uid="{00000000-0005-0000-0000-0000710A0000}"/>
    <cellStyle name="Comma 9 3 2" xfId="128" xr:uid="{00000000-0005-0000-0000-0000720A0000}"/>
    <cellStyle name="Comma 9 3 2 2" xfId="254" xr:uid="{00000000-0005-0000-0000-0000730A0000}"/>
    <cellStyle name="Comma 9 3 2 2 2" xfId="801" xr:uid="{00000000-0005-0000-0000-0000740A0000}"/>
    <cellStyle name="Comma 9 3 2 2 2 2" xfId="1339" xr:uid="{00000000-0005-0000-0000-0000750A0000}"/>
    <cellStyle name="Comma 9 3 2 2 2 2 2" xfId="2419" xr:uid="{00000000-0005-0000-0000-0000760A0000}"/>
    <cellStyle name="Comma 9 3 2 2 2 3" xfId="1881" xr:uid="{00000000-0005-0000-0000-0000770A0000}"/>
    <cellStyle name="Comma 9 3 2 2 3" xfId="1072" xr:uid="{00000000-0005-0000-0000-0000780A0000}"/>
    <cellStyle name="Comma 9 3 2 2 3 2" xfId="2152" xr:uid="{00000000-0005-0000-0000-0000790A0000}"/>
    <cellStyle name="Comma 9 3 2 2 4" xfId="1614" xr:uid="{00000000-0005-0000-0000-00007A0A0000}"/>
    <cellStyle name="Comma 9 3 2 2 5" xfId="2695" xr:uid="{00000000-0005-0000-0000-00007B0A0000}"/>
    <cellStyle name="Comma 9 3 2 2 6" xfId="534" xr:uid="{00000000-0005-0000-0000-00007C0A0000}"/>
    <cellStyle name="Comma 9 3 2 3" xfId="675" xr:uid="{00000000-0005-0000-0000-00007D0A0000}"/>
    <cellStyle name="Comma 9 3 2 3 2" xfId="1213" xr:uid="{00000000-0005-0000-0000-00007E0A0000}"/>
    <cellStyle name="Comma 9 3 2 3 2 2" xfId="2293" xr:uid="{00000000-0005-0000-0000-00007F0A0000}"/>
    <cellStyle name="Comma 9 3 2 3 3" xfId="1755" xr:uid="{00000000-0005-0000-0000-0000800A0000}"/>
    <cellStyle name="Comma 9 3 2 4" xfId="946" xr:uid="{00000000-0005-0000-0000-0000810A0000}"/>
    <cellStyle name="Comma 9 3 2 4 2" xfId="2026" xr:uid="{00000000-0005-0000-0000-0000820A0000}"/>
    <cellStyle name="Comma 9 3 2 5" xfId="1488" xr:uid="{00000000-0005-0000-0000-0000830A0000}"/>
    <cellStyle name="Comma 9 3 2 6" xfId="2569" xr:uid="{00000000-0005-0000-0000-0000840A0000}"/>
    <cellStyle name="Comma 9 3 2 7" xfId="408" xr:uid="{00000000-0005-0000-0000-0000850A0000}"/>
    <cellStyle name="Comma 9 3 3" xfId="190" xr:uid="{00000000-0005-0000-0000-0000860A0000}"/>
    <cellStyle name="Comma 9 3 3 2" xfId="737" xr:uid="{00000000-0005-0000-0000-0000870A0000}"/>
    <cellStyle name="Comma 9 3 3 2 2" xfId="1275" xr:uid="{00000000-0005-0000-0000-0000880A0000}"/>
    <cellStyle name="Comma 9 3 3 2 2 2" xfId="2355" xr:uid="{00000000-0005-0000-0000-0000890A0000}"/>
    <cellStyle name="Comma 9 3 3 2 3" xfId="1817" xr:uid="{00000000-0005-0000-0000-00008A0A0000}"/>
    <cellStyle name="Comma 9 3 3 3" xfId="1008" xr:uid="{00000000-0005-0000-0000-00008B0A0000}"/>
    <cellStyle name="Comma 9 3 3 3 2" xfId="2088" xr:uid="{00000000-0005-0000-0000-00008C0A0000}"/>
    <cellStyle name="Comma 9 3 3 4" xfId="1550" xr:uid="{00000000-0005-0000-0000-00008D0A0000}"/>
    <cellStyle name="Comma 9 3 3 5" xfId="2631" xr:uid="{00000000-0005-0000-0000-00008E0A0000}"/>
    <cellStyle name="Comma 9 3 3 6" xfId="470" xr:uid="{00000000-0005-0000-0000-00008F0A0000}"/>
    <cellStyle name="Comma 9 3 4" xfId="613" xr:uid="{00000000-0005-0000-0000-0000900A0000}"/>
    <cellStyle name="Comma 9 3 4 2" xfId="1151" xr:uid="{00000000-0005-0000-0000-0000910A0000}"/>
    <cellStyle name="Comma 9 3 4 2 2" xfId="2231" xr:uid="{00000000-0005-0000-0000-0000920A0000}"/>
    <cellStyle name="Comma 9 3 4 3" xfId="1693" xr:uid="{00000000-0005-0000-0000-0000930A0000}"/>
    <cellStyle name="Comma 9 3 5" xfId="884" xr:uid="{00000000-0005-0000-0000-0000940A0000}"/>
    <cellStyle name="Comma 9 3 5 2" xfId="1964" xr:uid="{00000000-0005-0000-0000-0000950A0000}"/>
    <cellStyle name="Comma 9 3 6" xfId="1426" xr:uid="{00000000-0005-0000-0000-0000960A0000}"/>
    <cellStyle name="Comma 9 3 7" xfId="2507" xr:uid="{00000000-0005-0000-0000-0000970A0000}"/>
    <cellStyle name="Comma 9 3 8" xfId="346" xr:uid="{00000000-0005-0000-0000-0000980A0000}"/>
    <cellStyle name="Comma 9 4" xfId="96" xr:uid="{00000000-0005-0000-0000-0000990A0000}"/>
    <cellStyle name="Comma 9 4 2" xfId="222" xr:uid="{00000000-0005-0000-0000-00009A0A0000}"/>
    <cellStyle name="Comma 9 4 2 2" xfId="769" xr:uid="{00000000-0005-0000-0000-00009B0A0000}"/>
    <cellStyle name="Comma 9 4 2 2 2" xfId="1307" xr:uid="{00000000-0005-0000-0000-00009C0A0000}"/>
    <cellStyle name="Comma 9 4 2 2 2 2" xfId="2387" xr:uid="{00000000-0005-0000-0000-00009D0A0000}"/>
    <cellStyle name="Comma 9 4 2 2 3" xfId="1849" xr:uid="{00000000-0005-0000-0000-00009E0A0000}"/>
    <cellStyle name="Comma 9 4 2 3" xfId="1040" xr:uid="{00000000-0005-0000-0000-00009F0A0000}"/>
    <cellStyle name="Comma 9 4 2 3 2" xfId="2120" xr:uid="{00000000-0005-0000-0000-0000A00A0000}"/>
    <cellStyle name="Comma 9 4 2 4" xfId="1582" xr:uid="{00000000-0005-0000-0000-0000A10A0000}"/>
    <cellStyle name="Comma 9 4 2 5" xfId="2663" xr:uid="{00000000-0005-0000-0000-0000A20A0000}"/>
    <cellStyle name="Comma 9 4 2 6" xfId="502" xr:uid="{00000000-0005-0000-0000-0000A30A0000}"/>
    <cellStyle name="Comma 9 4 3" xfId="643" xr:uid="{00000000-0005-0000-0000-0000A40A0000}"/>
    <cellStyle name="Comma 9 4 3 2" xfId="1181" xr:uid="{00000000-0005-0000-0000-0000A50A0000}"/>
    <cellStyle name="Comma 9 4 3 2 2" xfId="2261" xr:uid="{00000000-0005-0000-0000-0000A60A0000}"/>
    <cellStyle name="Comma 9 4 3 3" xfId="1723" xr:uid="{00000000-0005-0000-0000-0000A70A0000}"/>
    <cellStyle name="Comma 9 4 4" xfId="914" xr:uid="{00000000-0005-0000-0000-0000A80A0000}"/>
    <cellStyle name="Comma 9 4 4 2" xfId="1994" xr:uid="{00000000-0005-0000-0000-0000A90A0000}"/>
    <cellStyle name="Comma 9 4 5" xfId="1456" xr:uid="{00000000-0005-0000-0000-0000AA0A0000}"/>
    <cellStyle name="Comma 9 4 6" xfId="2537" xr:uid="{00000000-0005-0000-0000-0000AB0A0000}"/>
    <cellStyle name="Comma 9 4 7" xfId="376" xr:uid="{00000000-0005-0000-0000-0000AC0A0000}"/>
    <cellStyle name="Comma 9 5" xfId="158" xr:uid="{00000000-0005-0000-0000-0000AD0A0000}"/>
    <cellStyle name="Comma 9 5 2" xfId="705" xr:uid="{00000000-0005-0000-0000-0000AE0A0000}"/>
    <cellStyle name="Comma 9 5 2 2" xfId="1243" xr:uid="{00000000-0005-0000-0000-0000AF0A0000}"/>
    <cellStyle name="Comma 9 5 2 2 2" xfId="2323" xr:uid="{00000000-0005-0000-0000-0000B00A0000}"/>
    <cellStyle name="Comma 9 5 2 3" xfId="1785" xr:uid="{00000000-0005-0000-0000-0000B10A0000}"/>
    <cellStyle name="Comma 9 5 3" xfId="976" xr:uid="{00000000-0005-0000-0000-0000B20A0000}"/>
    <cellStyle name="Comma 9 5 3 2" xfId="2056" xr:uid="{00000000-0005-0000-0000-0000B30A0000}"/>
    <cellStyle name="Comma 9 5 4" xfId="1518" xr:uid="{00000000-0005-0000-0000-0000B40A0000}"/>
    <cellStyle name="Comma 9 5 5" xfId="2599" xr:uid="{00000000-0005-0000-0000-0000B50A0000}"/>
    <cellStyle name="Comma 9 5 6" xfId="438" xr:uid="{00000000-0005-0000-0000-0000B60A0000}"/>
    <cellStyle name="Comma 9 6" xfId="586" xr:uid="{00000000-0005-0000-0000-0000B70A0000}"/>
    <cellStyle name="Comma 9 6 2" xfId="1124" xr:uid="{00000000-0005-0000-0000-0000B80A0000}"/>
    <cellStyle name="Comma 9 6 2 2" xfId="2204" xr:uid="{00000000-0005-0000-0000-0000B90A0000}"/>
    <cellStyle name="Comma 9 6 3" xfId="1666" xr:uid="{00000000-0005-0000-0000-0000BA0A0000}"/>
    <cellStyle name="Comma 9 7" xfId="857" xr:uid="{00000000-0005-0000-0000-0000BB0A0000}"/>
    <cellStyle name="Comma 9 7 2" xfId="1937" xr:uid="{00000000-0005-0000-0000-0000BC0A0000}"/>
    <cellStyle name="Comma 9 8" xfId="1399" xr:uid="{00000000-0005-0000-0000-0000BD0A0000}"/>
    <cellStyle name="Comma 9 9" xfId="2480" xr:uid="{00000000-0005-0000-0000-0000BE0A0000}"/>
    <cellStyle name="Hyperlink" xfId="282" builtinId="8"/>
    <cellStyle name="Normal" xfId="0" builtinId="0"/>
    <cellStyle name="Normal 2" xfId="25" xr:uid="{00000000-0005-0000-0000-0000C10A0000}"/>
    <cellStyle name="Normal 2 2" xfId="17" xr:uid="{00000000-0005-0000-0000-0000C20A0000}"/>
    <cellStyle name="Normal 2 3" xfId="26" xr:uid="{00000000-0005-0000-0000-0000C30A0000}"/>
    <cellStyle name="Normal 2 3 2" xfId="27" xr:uid="{00000000-0005-0000-0000-0000C40A0000}"/>
    <cellStyle name="Normal 2 4" xfId="10" xr:uid="{00000000-0005-0000-0000-0000C50A0000}"/>
    <cellStyle name="Normal 3" xfId="28" xr:uid="{00000000-0005-0000-0000-0000C60A0000}"/>
    <cellStyle name="Normal 3 2" xfId="29" xr:uid="{00000000-0005-0000-0000-0000C70A0000}"/>
    <cellStyle name="Normal 4" xfId="30" xr:uid="{00000000-0005-0000-0000-0000C80A0000}"/>
    <cellStyle name="Normal 4 2" xfId="31" xr:uid="{00000000-0005-0000-0000-0000C90A0000}"/>
    <cellStyle name="Normal 5" xfId="32" xr:uid="{00000000-0005-0000-0000-0000CA0A0000}"/>
    <cellStyle name="Normal 5 2" xfId="33" xr:uid="{00000000-0005-0000-0000-0000CB0A0000}"/>
    <cellStyle name="Normal 6" xfId="15" xr:uid="{00000000-0005-0000-0000-0000CC0A0000}"/>
    <cellStyle name="Normal 7" xfId="286" xr:uid="{00000000-0005-0000-0000-0000CD0A0000}"/>
    <cellStyle name="Normal 8" xfId="285" xr:uid="{00000000-0005-0000-0000-0000CE0A0000}"/>
    <cellStyle name="Percent" xfId="280" builtinId="5"/>
    <cellStyle name="Percent 2" xfId="34" xr:uid="{00000000-0005-0000-0000-0000D00A0000}"/>
    <cellStyle name="Percent 2 2" xfId="35" xr:uid="{00000000-0005-0000-0000-0000D10A0000}"/>
    <cellStyle name="Percent 3" xfId="36" xr:uid="{00000000-0005-0000-0000-0000D20A0000}"/>
    <cellStyle name="Percent 3 2" xfId="37" xr:uid="{00000000-0005-0000-0000-0000D30A0000}"/>
    <cellStyle name="Percent 4" xfId="14" xr:uid="{00000000-0005-0000-0000-0000D40A0000}"/>
  </cellStyles>
  <dxfs count="58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70" formatCode="_(* #,##0.0_);_(* \(#,##0.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70" formatCode="_(* #,##0.0_);_(* \(#,##0.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22" formatCode="mmm\-yy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 Light"/>
        <family val="2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numFmt numFmtId="166" formatCode="_(* #,##0_);_(* \(#,##0\);_(* &quot;-&quot;??_);_(@_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7" formatCode="0.0%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7" formatCode="0.0%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7" formatCode="0.0%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71" formatCode="[$-409]mmm\-yy;@"/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right style="thin">
          <color indexed="64"/>
        </right>
        <bottom style="thin">
          <color indexed="64"/>
        </bottom>
      </border>
    </dxf>
    <dxf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 Style 1" defaultPivotStyle="PivotStyleLight16">
    <tableStyle name="Table Style 1" pivot="0" count="0" xr9:uid="{6DB319D8-EEC8-487B-BE5A-AC658C76D32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'[1]Tab6 Trade Balance'!$B$3</c:f>
              <c:strCache>
                <c:ptCount val="1"/>
                <c:pt idx="0">
                  <c:v>Export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Balance'!$B$4:$B$16</c:f>
              <c:numCache>
                <c:formatCode>General</c:formatCode>
                <c:ptCount val="13"/>
                <c:pt idx="0">
                  <c:v>5315.6568844200001</c:v>
                </c:pt>
                <c:pt idx="1">
                  <c:v>5315.8228073800001</c:v>
                </c:pt>
                <c:pt idx="2">
                  <c:v>6895.9481269200005</c:v>
                </c:pt>
                <c:pt idx="3">
                  <c:v>7258.1388778500004</c:v>
                </c:pt>
                <c:pt idx="4">
                  <c:v>6312.5826701400001</c:v>
                </c:pt>
                <c:pt idx="5">
                  <c:v>6287.3937245200004</c:v>
                </c:pt>
                <c:pt idx="6">
                  <c:v>7948.1636129099998</c:v>
                </c:pt>
                <c:pt idx="7">
                  <c:v>8788.33243932</c:v>
                </c:pt>
                <c:pt idx="8">
                  <c:v>6048.1272332799999</c:v>
                </c:pt>
                <c:pt idx="9">
                  <c:v>6343.7814341599997</c:v>
                </c:pt>
                <c:pt idx="10">
                  <c:v>8573.8160383699997</c:v>
                </c:pt>
                <c:pt idx="11">
                  <c:v>8270.0699688999994</c:v>
                </c:pt>
                <c:pt idx="12">
                  <c:v>7184.7746741599994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548-960A-C148D1D7000F}"/>
            </c:ext>
          </c:extLst>
        </c:ser>
        <c:ser>
          <c:idx val="1"/>
          <c:order val="1"/>
          <c:tx>
            <c:strRef>
              <c:f>'[1]Tab6 Trade Balance'!$C$3</c:f>
              <c:strCache>
                <c:ptCount val="1"/>
                <c:pt idx="0">
                  <c:v>Import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Balance'!$C$4:$C$16</c:f>
              <c:numCache>
                <c:formatCode>General</c:formatCode>
                <c:ptCount val="13"/>
                <c:pt idx="0">
                  <c:v>7987.6914034900001</c:v>
                </c:pt>
                <c:pt idx="1">
                  <c:v>8055.9726807799998</c:v>
                </c:pt>
                <c:pt idx="2">
                  <c:v>12424.64994718</c:v>
                </c:pt>
                <c:pt idx="3">
                  <c:v>8814.4303452420008</c:v>
                </c:pt>
                <c:pt idx="4">
                  <c:v>8587.3998464199994</c:v>
                </c:pt>
                <c:pt idx="5">
                  <c:v>10433.236949959999</c:v>
                </c:pt>
                <c:pt idx="6">
                  <c:v>10701.353304910001</c:v>
                </c:pt>
                <c:pt idx="7">
                  <c:v>9387.2758201299985</c:v>
                </c:pt>
                <c:pt idx="8">
                  <c:v>10122.042934229999</c:v>
                </c:pt>
                <c:pt idx="9">
                  <c:v>12466.903481399999</c:v>
                </c:pt>
                <c:pt idx="10">
                  <c:v>9780.7588952800015</c:v>
                </c:pt>
                <c:pt idx="11">
                  <c:v>11143.436280129999</c:v>
                </c:pt>
                <c:pt idx="12">
                  <c:v>10117.54036915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4201216"/>
        <c:axId val="314202752"/>
      </c:barChart>
      <c:lineChart>
        <c:grouping val="standard"/>
        <c:varyColors val="0"/>
        <c:ser>
          <c:idx val="2"/>
          <c:order val="2"/>
          <c:tx>
            <c:strRef>
              <c:f>'[2]Chart 2&amp;3'!$D$31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2&amp;3'!$D$32:$D$44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2-4548-960A-C148D1D7000F}"/>
            </c:ext>
          </c:extLst>
        </c:ser>
        <c:ser>
          <c:idx val="3"/>
          <c:order val="3"/>
          <c:tx>
            <c:strRef>
              <c:f>'[2]Chart 2&amp;3'!$E$31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2&amp;3'!$E$32:$E$44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208640"/>
        <c:axId val="314210176"/>
      </c:lineChart>
      <c:catAx>
        <c:axId val="3142012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2752"/>
        <c:crosses val="autoZero"/>
        <c:auto val="1"/>
        <c:lblAlgn val="ctr"/>
        <c:lblOffset val="100"/>
        <c:noMultiLvlLbl val="1"/>
      </c:catAx>
      <c:valAx>
        <c:axId val="31420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1216"/>
        <c:crosses val="autoZero"/>
        <c:crossBetween val="between"/>
      </c:valAx>
      <c:catAx>
        <c:axId val="314208640"/>
        <c:scaling>
          <c:orientation val="minMax"/>
        </c:scaling>
        <c:delete val="1"/>
        <c:axPos val="b"/>
        <c:majorTickMark val="out"/>
        <c:minorTickMark val="none"/>
        <c:tickLblPos val="none"/>
        <c:crossAx val="314210176"/>
        <c:crosses val="autoZero"/>
        <c:auto val="1"/>
        <c:lblAlgn val="ctr"/>
        <c:lblOffset val="100"/>
        <c:noMultiLvlLbl val="0"/>
      </c:catAx>
      <c:valAx>
        <c:axId val="314210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8640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en-N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N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+mj-lt"/>
            </a:rPr>
            <a:t>Merchandise Trade Statistcs Bulletin; June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20590"/>
          <a:ext cx="11126026" cy="3548103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+mj-lt"/>
            </a:rPr>
            <a:t>Merchandise Trade Statistcs Bulletin; June 2023</a:t>
          </a:r>
        </a:p>
      </dsp:txBody>
      <dsp:txXfrm>
        <a:off x="0" y="20590"/>
        <a:ext cx="11126026" cy="2365402"/>
      </dsp:txXfrm>
    </dsp:sp>
    <dsp:sp modelId="{B63769A4-BF7D-4EC4-80CA-F6ED6EF4F2D1}">
      <dsp:nvSpPr>
        <dsp:cNvPr id="0" name=""/>
        <dsp:cNvSpPr/>
      </dsp:nvSpPr>
      <dsp:spPr>
        <a:xfrm>
          <a:off x="2278824" y="2385993"/>
          <a:ext cx="11126026" cy="33408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2496" tIns="412496" rIns="412496" bIns="412496" numCol="1" spcCol="1270" anchor="t" anchorCtr="0">
          <a:noAutofit/>
        </a:bodyPr>
        <a:lstStyle/>
        <a:p>
          <a:pPr marL="285750" lvl="1" indent="-285750" algn="l" defTabSz="2578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5800" kern="1200"/>
        </a:p>
      </dsp:txBody>
      <dsp:txXfrm>
        <a:off x="2376673" y="2483842"/>
        <a:ext cx="10930328" cy="314510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53</xdr:row>
      <xdr:rowOff>0</xdr:rowOff>
    </xdr:from>
    <xdr:to>
      <xdr:col>17</xdr:col>
      <xdr:colOff>600075</xdr:colOff>
      <xdr:row>75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tukondjere/Downloads/Copy%20of%20August%20Trade%20Bulletin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ambonde/Downloads/Draft%20of%20FEB_2022%20trade%20bulletin%20%20charts%20%20tables%2014%20FEB%20202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 Revisions"/>
      <sheetName val="Tab2 Cumulative Trade Value"/>
      <sheetName val="Tab3 Export by ISIC"/>
      <sheetName val="Tab4 Re-export by ISIC"/>
      <sheetName val="Tab5 Import by ISIC"/>
      <sheetName val="Tab6 Trade Balance"/>
      <sheetName val="Tab7 Trade Bal by prtner &amp; prdc"/>
      <sheetName val="Tab9 Exports by Partner"/>
      <sheetName val="Tab10 Imports by Partner"/>
      <sheetName val="Table11_Export by products"/>
      <sheetName val="Tab12 Re-export by Product"/>
      <sheetName val="Table13_Import by products"/>
      <sheetName val="Table14_Top5 Exports by Partner"/>
      <sheetName val="Table15_Top5 re-exp by Partner"/>
      <sheetName val=" Table16 Top5 import by Partner"/>
      <sheetName val="Tab17 Export by economic "/>
      <sheetName val="Tab18 Import by economic "/>
      <sheetName val="Tab19 Exp by mode of trnsprt"/>
      <sheetName val="Tab20 Exp by commodity(MoT)"/>
      <sheetName val="Tab21 import by mode of trnsprt"/>
      <sheetName val="Tab22 Imp by commodity(MoT)"/>
      <sheetName val="Border post"/>
      <sheetName val="Tab 22 AfCFTA"/>
      <sheetName val="Commodity of the Month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Export</v>
          </cell>
          <cell r="C3" t="str">
            <v>Import</v>
          </cell>
        </row>
        <row r="4">
          <cell r="A4" t="str">
            <v>Aug</v>
          </cell>
          <cell r="B4">
            <v>5315.6568844200001</v>
          </cell>
          <cell r="C4">
            <v>7987.6914034900001</v>
          </cell>
        </row>
        <row r="5">
          <cell r="A5" t="str">
            <v>Sep</v>
          </cell>
          <cell r="B5">
            <v>5315.8228073800001</v>
          </cell>
          <cell r="C5">
            <v>8055.9726807799998</v>
          </cell>
        </row>
        <row r="6">
          <cell r="A6" t="str">
            <v>Oct</v>
          </cell>
          <cell r="B6">
            <v>6895.9481269200005</v>
          </cell>
          <cell r="C6">
            <v>12424.64994718</v>
          </cell>
        </row>
        <row r="7">
          <cell r="A7" t="str">
            <v>Nov</v>
          </cell>
          <cell r="B7">
            <v>7258.1388778500004</v>
          </cell>
          <cell r="C7">
            <v>8814.4303452420008</v>
          </cell>
        </row>
        <row r="8">
          <cell r="A8" t="str">
            <v>Dec</v>
          </cell>
          <cell r="B8">
            <v>6312.5826701400001</v>
          </cell>
          <cell r="C8">
            <v>8587.3998464199994</v>
          </cell>
        </row>
        <row r="9">
          <cell r="A9" t="str">
            <v>Jan</v>
          </cell>
          <cell r="B9">
            <v>6287.3937245200004</v>
          </cell>
          <cell r="C9">
            <v>10433.236949959999</v>
          </cell>
        </row>
        <row r="10">
          <cell r="A10" t="str">
            <v>Feb</v>
          </cell>
          <cell r="B10">
            <v>7948.1636129099998</v>
          </cell>
          <cell r="C10">
            <v>10701.353304910001</v>
          </cell>
        </row>
        <row r="11">
          <cell r="A11" t="str">
            <v>Mar</v>
          </cell>
          <cell r="B11">
            <v>8788.33243932</v>
          </cell>
          <cell r="C11">
            <v>9387.2758201299985</v>
          </cell>
        </row>
        <row r="12">
          <cell r="A12" t="str">
            <v>Apr</v>
          </cell>
          <cell r="B12">
            <v>6048.1272332799999</v>
          </cell>
          <cell r="C12">
            <v>10122.042934229999</v>
          </cell>
        </row>
        <row r="13">
          <cell r="A13" t="str">
            <v>May</v>
          </cell>
          <cell r="B13">
            <v>6343.7814341599997</v>
          </cell>
          <cell r="C13">
            <v>12466.903481399999</v>
          </cell>
        </row>
        <row r="14">
          <cell r="A14" t="str">
            <v>Jun</v>
          </cell>
          <cell r="B14">
            <v>8573.8160383699997</v>
          </cell>
          <cell r="C14">
            <v>9780.7588952800015</v>
          </cell>
        </row>
        <row r="15">
          <cell r="A15" t="str">
            <v>Jul</v>
          </cell>
          <cell r="B15">
            <v>8270.0699688999994</v>
          </cell>
          <cell r="C15">
            <v>11143.436280129999</v>
          </cell>
        </row>
        <row r="16">
          <cell r="A16" t="str">
            <v>Aug</v>
          </cell>
          <cell r="B16">
            <v>7184.7746741599994</v>
          </cell>
          <cell r="C16">
            <v>10117.54036915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_Cumulative Trade Values"/>
      <sheetName val="World zone"/>
      <sheetName val="Revisions"/>
      <sheetName val="Table 3Export by ISIC"/>
      <sheetName val="Table4Re-exp by ISIC"/>
      <sheetName val="Table5Imp by ISIC"/>
      <sheetName val="Chart 2&amp;3"/>
      <sheetName val="Quarterly"/>
      <sheetName val="Chart 4_Export by Partner"/>
      <sheetName val="Chart 5_Import by partner"/>
      <sheetName val="Table12_Export by products"/>
      <sheetName val="Table13_Re-export by products"/>
      <sheetName val="Table14_Import by products"/>
      <sheetName val="Table15_Top5 Exports by Partner"/>
      <sheetName val="Table16_Top5 re-exp by Partner"/>
      <sheetName val=" Table17 Top5 import by Partner"/>
      <sheetName val="Tab18 export by economic region"/>
      <sheetName val="Tab19 import by economic region"/>
      <sheetName val="Tab20 Export by mode of trnsprt"/>
      <sheetName val="Tab21 import by mode of trnsprt"/>
      <sheetName val="Tab22 Export by border post"/>
      <sheetName val="Tab23 Import by border post"/>
      <sheetName val="Tab24 Commodity of the month"/>
      <sheetName val="EX by Mode"/>
      <sheetName val="IM by Mode"/>
      <sheetName val="Tab6 Trade Balance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>
            <v>0</v>
          </cell>
        </row>
        <row r="33">
          <cell r="D33">
            <v>0</v>
          </cell>
          <cell r="E33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761790C-38F8-4CE4-B5B7-7B94A543D3C7}" name="Table7" displayName="Table7" ref="A10:D275" totalsRowCount="1" headerRowDxfId="584" tableBorderDxfId="583">
  <tableColumns count="4">
    <tableColumn id="1" xr3:uid="{680B5129-3FD4-4083-A8F5-B7BD35A35B65}" name="SITC COMMODITY DESCRIPTION" totalsRowLabel="Total" dataDxfId="582" totalsRowDxfId="581"/>
    <tableColumn id="2" xr3:uid="{8919EED3-8FCD-425C-A0C7-D93117237B1D}" name="As reported in May_2023 Bulletin (N$ m)" totalsRowFunction="custom" dataDxfId="580" totalsRowDxfId="579" dataCellStyle="Comma 23">
      <totalsRowFormula>SUM(B11:B274)</totalsRowFormula>
    </tableColumn>
    <tableColumn id="3" xr3:uid="{A21ADE7A-EAA4-485A-9C24-7E570C7C4222}" name="As reported in June_2023  (N$ m)" totalsRowFunction="custom" dataDxfId="578" totalsRowDxfId="577" dataCellStyle="Comma 72 2">
      <totalsRowFormula>SUM(C11:C274)</totalsRowFormula>
    </tableColumn>
    <tableColumn id="4" xr3:uid="{227F287B-8FEA-4809-B0B5-701359A30A64}" name="Difference  (N$ m)" totalsRowFunction="custom" dataDxfId="576" totalsRowDxfId="575">
      <totalsRowFormula>SUM(D11:D274)</totalsRow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A01AF58-95A9-4F44-AB44-E576BCDF4E38}" name="Table16" displayName="Table16" ref="A3:D255" headerRowCount="0" totalsRowShown="0" headerRowDxfId="468" dataDxfId="467" tableBorderDxfId="466" headerRowCellStyle="Comma 23">
  <sortState xmlns:xlrd2="http://schemas.microsoft.com/office/spreadsheetml/2017/richdata2" ref="A3:D255">
    <sortCondition descending="1" ref="D3:D255"/>
  </sortState>
  <tableColumns count="4">
    <tableColumn id="1" xr3:uid="{3D65B43C-A4D1-4AE0-BA5B-EDE7FEA3595F}" name="Column1" headerRowDxfId="465" dataDxfId="464" headerRowCellStyle="Comma 23" dataCellStyle="Comma 23"/>
    <tableColumn id="2" xr3:uid="{28D3C79F-6DB9-4783-A1D7-1584A49ED167}" name="Column2" headerRowDxfId="463" dataDxfId="462" headerRowCellStyle="Comma 23" dataCellStyle="Comma 23"/>
    <tableColumn id="3" xr3:uid="{AEA71BC0-60F1-403B-955F-3A46DADA79A9}" name="Column3" headerRowDxfId="461" dataDxfId="460" headerRowCellStyle="Comma 23" dataCellStyle="Comma 23"/>
    <tableColumn id="4" xr3:uid="{90E04AB3-9E6B-450C-8613-BC138976C4F3}" name="Column4" headerRowDxfId="459" dataDxfId="458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67568A5-4365-48DD-B031-93F8A23FAC24}" name="Table22" displayName="Table22" ref="A4:I145" headerRowCount="0" totalsRowShown="0" headerRowDxfId="457" dataDxfId="456" tableBorderDxfId="455" headerRowCellStyle="Comma">
  <tableColumns count="9">
    <tableColumn id="1" xr3:uid="{533E2DB4-5858-49F6-9B61-85343B2F6289}" name="Column1" headerRowDxfId="454" dataDxfId="453"/>
    <tableColumn id="2" xr3:uid="{AF15537D-673B-4502-A374-F24077A4F4C3}" name="Column2" headerRowDxfId="452" dataDxfId="451" headerRowCellStyle="Comma" dataCellStyle="Comma 73"/>
    <tableColumn id="3" xr3:uid="{42524D60-0BBD-4281-AD1D-8AD3E318CBD1}" name="Column3" headerRowDxfId="450" dataDxfId="449" headerRowCellStyle="Comma" dataCellStyle="Comma"/>
    <tableColumn id="4" xr3:uid="{74EBEB9A-88D3-4AF5-BC26-A76E637673DF}" name="Column4" headerRowDxfId="448" dataDxfId="447" headerRowCellStyle="Comma" dataCellStyle="Comma 73"/>
    <tableColumn id="5" xr3:uid="{E9F5C800-DDF2-452D-B0A2-84447CD98CDE}" name="Column5" headerRowDxfId="446" dataDxfId="445" headerRowCellStyle="Comma" dataCellStyle="Comma"/>
    <tableColumn id="6" xr3:uid="{258F8D2C-3A8B-491D-9910-0146E0D7374B}" name="Column6" headerRowDxfId="444" dataDxfId="443" headerRowCellStyle="Comma" dataCellStyle="Comma 73"/>
    <tableColumn id="7" xr3:uid="{DCFEAE40-1018-4344-A186-A865838BBC1E}" name="Column7" headerRowDxfId="442" dataDxfId="441" headerRowCellStyle="Comma" dataCellStyle="Comma">
      <calculatedColumnFormula>(F4/$F$145)*100</calculatedColumnFormula>
    </tableColumn>
    <tableColumn id="8" xr3:uid="{AC154B8F-4BED-4388-8211-DD249DCC569B}" name="Column8" headerRowDxfId="440" dataDxfId="439" headerRowCellStyle="Comma" dataCellStyle="Comma"/>
    <tableColumn id="9" xr3:uid="{C942C088-8A1C-403D-825B-C6BD118ABF95}" name="Column9" headerRowDxfId="438" dataDxfId="437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FD2F952-FF23-4E07-82DF-6A29B1BD2AC1}" name="Table23" displayName="Table23" ref="A4:I174" headerRowCount="0" totalsRowShown="0" headerRowDxfId="436" tableBorderDxfId="435" headerRowCellStyle="Comma">
  <tableColumns count="9">
    <tableColumn id="1" xr3:uid="{6F2DBB19-411E-478C-AEDE-13FAADC530A9}" name="Column1" headerRowDxfId="434" dataDxfId="433" totalsRowDxfId="432" dataCellStyle="Comma 73"/>
    <tableColumn id="2" xr3:uid="{0A187FB0-5F2E-4BBA-9C64-BE5B4B718DD1}" name="Column2" headerRowDxfId="431" dataDxfId="430" totalsRowDxfId="429" headerRowCellStyle="Comma 23" dataCellStyle="Comma 73"/>
    <tableColumn id="3" xr3:uid="{35E2419F-2D24-4A9C-8B92-7C95D27791D9}" name="Column3" headerRowDxfId="428" dataDxfId="427" totalsRowDxfId="426" headerRowCellStyle="Comma" dataCellStyle="Percent"/>
    <tableColumn id="4" xr3:uid="{FF35D0F6-6A9B-46C1-8EAD-FE34D358805B}" name="Column4" headerRowDxfId="425" dataDxfId="424" totalsRowDxfId="423" headerRowCellStyle="Comma 23" dataCellStyle="Comma 73"/>
    <tableColumn id="5" xr3:uid="{34823D90-8A40-4E36-8919-92D313F0231C}" name="Column5" headerRowDxfId="422" dataDxfId="421" totalsRowDxfId="420" headerRowCellStyle="Comma" dataCellStyle="Percent"/>
    <tableColumn id="6" xr3:uid="{9FCE3884-179C-4BA3-935D-48E259841418}" name="Column6" headerRowDxfId="419" dataDxfId="418" totalsRowDxfId="417" headerRowCellStyle="Comma 23" dataCellStyle="Comma 73"/>
    <tableColumn id="7" xr3:uid="{0EAD0BD6-1226-48EF-8ECA-DDC9C6197E4C}" name="Column7" headerRowDxfId="416" dataDxfId="415" totalsRowDxfId="414" headerRowCellStyle="Comma" dataCellStyle="Percent"/>
    <tableColumn id="8" xr3:uid="{971F9DA5-0986-47F7-B40F-07358F23D867}" name="Column8" headerRowDxfId="413" dataDxfId="412" totalsRowDxfId="411" headerRowCellStyle="Comma" dataCellStyle="Comma"/>
    <tableColumn id="9" xr3:uid="{B955A05C-AE82-45D4-9D69-3A81579BFD4C}" name="Column9" headerRowDxfId="410" dataDxfId="409" totalsRowDxfId="408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F913147-CE03-4503-A9D2-43785EFDF1D0}" name="Table24" displayName="Table24" ref="A4:L268" headerRowCount="0" totalsRowShown="0" headerRowDxfId="407" dataDxfId="406" tableBorderDxfId="405" headerRowCellStyle="Comma" dataCellStyle="Comma">
  <tableColumns count="12">
    <tableColumn id="1" xr3:uid="{F5FFDB36-08E7-4600-9270-94F0E64F5221}" name="Column1" headerRowDxfId="404" dataDxfId="403" dataCellStyle="Comma 23"/>
    <tableColumn id="2" xr3:uid="{64538721-D52C-4540-9639-E5D168914BCF}" name="Column2" headerRowDxfId="402" dataDxfId="401" headerRowCellStyle="Comma 23" dataCellStyle="Comma 72 2"/>
    <tableColumn id="3" xr3:uid="{494E4BE0-2421-4ECC-A697-1988FDC6269F}" name="Column3" headerRowDxfId="400" dataDxfId="399" headerRowCellStyle="Comma" dataCellStyle="Comma"/>
    <tableColumn id="4" xr3:uid="{39480291-1A8C-4080-8F2B-2183414ED049}" name="Column4" headerRowDxfId="398" dataDxfId="397" headerRowCellStyle="Comma 23" dataCellStyle="Comma 72 2"/>
    <tableColumn id="5" xr3:uid="{96CFDADD-B95F-40FE-BF7D-F6349F6964E4}" name="Column5" headerRowDxfId="396" dataDxfId="395" headerRowCellStyle="Comma" dataCellStyle="Comma"/>
    <tableColumn id="7" xr3:uid="{DC2C7E72-EB4A-4AE7-8E51-DF19DE57B3E7}" name="Column7" headerRowDxfId="394" dataDxfId="393" headerRowCellStyle="Comma" dataCellStyle="Comma 72 2"/>
    <tableColumn id="6" xr3:uid="{A3A3CC3C-803B-49F4-B023-2A3389BEF989}" name="Column6" headerRowDxfId="392" dataDxfId="391" headerRowCellStyle="Comma" dataCellStyle="Comma 72 2"/>
    <tableColumn id="11" xr3:uid="{5F367582-F2D5-47AE-9E0D-70C16EE3C0CA}" name="Column11" headerRowDxfId="390" dataDxfId="389" headerRowCellStyle="Comma 23" dataCellStyle="Comma 72 2"/>
    <tableColumn id="10" xr3:uid="{9D788B13-CE47-4FA2-BFC7-F85FE3395857}" name="Column10" headerRowDxfId="388" dataDxfId="387" headerRowCellStyle="Comma 23" dataCellStyle="Comma"/>
    <tableColumn id="12" xr3:uid="{98754103-F93D-4FF6-808F-E2C911E96BF3}" name="Column12" headerRowDxfId="386" dataDxfId="385" headerRowCellStyle="Comma 23" dataCellStyle="Comma"/>
    <tableColumn id="8" xr3:uid="{9BA8BC4F-862E-4FA1-8547-B236CFCC0CBF}" name="Column8" headerRowDxfId="384" dataDxfId="383" headerRowCellStyle="Comma" dataCellStyle="Comma"/>
    <tableColumn id="9" xr3:uid="{916CF696-141F-4CBF-8002-992220B15078}" name="Column9" headerRowDxfId="382" dataDxfId="381" headerRowCellStyle="Comma" data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657FD00-E1DB-4585-9497-03A6C3245996}" name="Table25" displayName="Table25" ref="A4:I223" headerRowCount="0" totalsRowShown="0" headerRowDxfId="380" dataDxfId="379" tableBorderDxfId="378" headerRowCellStyle="Comma" dataCellStyle="Comma">
  <tableColumns count="9">
    <tableColumn id="1" xr3:uid="{8670DB0F-00F5-4387-B995-DA1199B56A91}" name="Column1" headerRowDxfId="377" dataDxfId="376"/>
    <tableColumn id="2" xr3:uid="{08280B07-9A86-4613-A9E0-9BFFD3D87D4A}" name="Column2" headerRowDxfId="375" dataDxfId="374" headerRowCellStyle="Comma" dataCellStyle="Comma"/>
    <tableColumn id="3" xr3:uid="{10C18EB7-9217-4AB4-858A-29C081AC0226}" name="Column3" headerRowDxfId="373" dataDxfId="372" headerRowCellStyle="Comma" dataCellStyle="Comma"/>
    <tableColumn id="4" xr3:uid="{361FFE01-F263-43DA-AB7F-7A369F626804}" name="Column4" headerRowDxfId="371" dataDxfId="370" headerRowCellStyle="Comma" dataCellStyle="Comma"/>
    <tableColumn id="5" xr3:uid="{3902E880-413C-4788-B9D9-1F7FB3EA553C}" name="Column5" headerRowDxfId="369" dataDxfId="368" headerRowCellStyle="Comma" dataCellStyle="Comma"/>
    <tableColumn id="6" xr3:uid="{4362AF7D-9873-4BD4-8364-28CB0D9397E8}" name="Column6" headerRowDxfId="367" dataDxfId="366" headerRowCellStyle="Comma" dataCellStyle="Comma"/>
    <tableColumn id="7" xr3:uid="{6784EDF5-4E8E-4537-9C99-3D5CF9A2342A}" name="Column7" headerRowDxfId="365" dataDxfId="364" headerRowCellStyle="Comma" dataCellStyle="Comma"/>
    <tableColumn id="8" xr3:uid="{7EFBE0DB-40B3-4517-8813-27BE07D81B21}" name="Column8" headerRowDxfId="363" dataDxfId="362" headerRowCellStyle="Comma" dataCellStyle="Comma">
      <calculatedColumnFormula>((F4/D4)-1)*100</calculatedColumnFormula>
    </tableColumn>
    <tableColumn id="9" xr3:uid="{43E4F37A-F7FC-45C2-A0C5-734D4334EC6E}" name="Column9" headerRowDxfId="361" dataDxfId="360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6CE8AEE-E906-451A-B01A-19C4131640BD}" name="Table26" displayName="Table26" ref="A4:I268" headerRowCount="0" totalsRowShown="0" dataDxfId="359" tableBorderDxfId="358" dataCellStyle="Comma">
  <tableColumns count="9">
    <tableColumn id="1" xr3:uid="{8143288D-B6EF-4EFA-9D67-BDF1D146EE5F}" name="Column1" headerRowDxfId="357" dataDxfId="356" headerRowCellStyle="Comma" dataCellStyle="Comma 72 2"/>
    <tableColumn id="2" xr3:uid="{09671943-72C2-4627-8EEB-4FDA41580867}" name="Column2" headerRowDxfId="355" dataDxfId="354" headerRowCellStyle="Comma" dataCellStyle="Comma 72 2"/>
    <tableColumn id="3" xr3:uid="{1C8FD499-16E4-4D39-A1DE-5B2A6B9BC467}" name="Column3" headerRowDxfId="353" dataDxfId="352" headerRowCellStyle="Comma" dataCellStyle="Comma"/>
    <tableColumn id="4" xr3:uid="{551EAC77-312E-4B19-81FF-3E7EB06E407C}" name="Column4" headerRowDxfId="351" dataDxfId="350" headerRowCellStyle="Comma" dataCellStyle="Comma 72 2"/>
    <tableColumn id="5" xr3:uid="{FB3B192F-5BC7-4F05-889F-D3F3B590574E}" name="Column5" headerRowDxfId="349" dataDxfId="348" headerRowCellStyle="Comma" dataCellStyle="Comma"/>
    <tableColumn id="6" xr3:uid="{C3126046-6CD3-4182-981A-7F9EE4B25EFB}" name="Column6" headerRowDxfId="347" dataDxfId="346" headerRowCellStyle="Comma" dataCellStyle="Comma 72 2"/>
    <tableColumn id="7" xr3:uid="{D67AD613-05D7-453E-BD9C-F5434D22CDF5}" name="Column7" headerRowDxfId="345" dataDxfId="344" headerRowCellStyle="Comma" dataCellStyle="Comma"/>
    <tableColumn id="8" xr3:uid="{4F66811B-2600-4630-B942-0AB454FA0872}" name="Column8" headerRowDxfId="343" dataDxfId="342" headerRowCellStyle="Comma" dataCellStyle="Comma"/>
    <tableColumn id="9" xr3:uid="{E1123FB1-42EB-4B99-858E-978F1BFAF50F}" name="Column9" headerRowDxfId="341" dataDxfId="340" headerRowCellStyle="Comma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DC61651-A50F-4D80-9CD3-B8D54315670B}" name="Table27" displayName="Table27" ref="A3:F32" headerRowCount="0" totalsRowShown="0" headerRowDxfId="339" dataDxfId="338" tableBorderDxfId="337" headerRowCellStyle="Comma 23" dataCellStyle="Comma">
  <sortState xmlns:xlrd2="http://schemas.microsoft.com/office/spreadsheetml/2017/richdata2" ref="A3:F32">
    <sortCondition descending="1" ref="B3:B32"/>
  </sortState>
  <tableColumns count="6">
    <tableColumn id="1" xr3:uid="{C165C900-7D26-46CA-A65F-54D9EEB328B6}" name="Column1" headerRowDxfId="336" dataDxfId="335" dataCellStyle="Comma"/>
    <tableColumn id="2" xr3:uid="{2FBB4838-0FB3-465A-8271-35B36CD83DCB}" name="Column2" headerRowDxfId="334" dataDxfId="333" headerRowCellStyle="Comma 23" dataCellStyle="Comma"/>
    <tableColumn id="3" xr3:uid="{D35BBC23-1043-47D3-B833-D673DE0BD7B3}" name="Column3" headerRowDxfId="332" dataDxfId="331" headerRowCellStyle="Comma 23" dataCellStyle="Comma"/>
    <tableColumn id="4" xr3:uid="{E4156AF9-840B-4464-87C8-7F6E44C073C0}" name="Column4" headerRowDxfId="330" dataDxfId="329" headerRowCellStyle="Comma 23" dataCellStyle="Comma"/>
    <tableColumn id="5" xr3:uid="{510AA481-2681-4A16-BD89-367A75BF0F6D}" name="Column5" headerRowDxfId="328" dataDxfId="327" headerRowCellStyle="Comma 23" dataCellStyle="Comma"/>
    <tableColumn id="6" xr3:uid="{EEFA28D4-0305-4B73-9488-A5DD722CCBCB}" name="Column6" headerRowDxfId="326" dataDxfId="325" headerRowCellStyle="Comma 23" dataCellStyle="Comma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CAEAA3A-A19D-47AF-98AC-94893484F961}" name="Table28" displayName="Table28" ref="A3:F25" headerRowCount="0" totalsRowShown="0" headerRowDxfId="324" dataDxfId="323" tableBorderDxfId="322" headerRowCellStyle="Comma 23" dataCellStyle="Comma">
  <sortState xmlns:xlrd2="http://schemas.microsoft.com/office/spreadsheetml/2017/richdata2" ref="A3:F25">
    <sortCondition descending="1" ref="F3:F25"/>
  </sortState>
  <tableColumns count="6">
    <tableColumn id="1" xr3:uid="{C59F241E-0A02-456C-9E5E-88D1EE5634AC}" name="Column1" headerRowDxfId="321" dataDxfId="320"/>
    <tableColumn id="2" xr3:uid="{ED90199A-74BC-47D0-82CB-5C1E52C080E4}" name="Column2" headerRowDxfId="319" dataDxfId="318" headerRowCellStyle="Comma 23" dataCellStyle="Comma"/>
    <tableColumn id="3" xr3:uid="{6B831F68-AFBD-4F3E-A365-7B5A187846E6}" name="Column3" headerRowDxfId="317" dataDxfId="316" headerRowCellStyle="Comma 23" dataCellStyle="Comma"/>
    <tableColumn id="4" xr3:uid="{E2870AAC-7AE2-4986-949D-BEE4E5FF66C1}" name="Column4" headerRowDxfId="315" dataDxfId="314" headerRowCellStyle="Comma 23" dataCellStyle="Comma"/>
    <tableColumn id="5" xr3:uid="{224C0810-17B9-45F8-8B68-72DF0727A5B5}" name="Column5" headerRowDxfId="313" dataDxfId="312" headerRowCellStyle="Comma 23" dataCellStyle="Comma"/>
    <tableColumn id="6" xr3:uid="{9DA0EADE-3670-42E5-8209-E64A4D73CEC7}" name="Column6" headerRowDxfId="311" dataDxfId="310" headerRowCellStyle="Comma 23" dataCellStyle="Comma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58CCD1C-8672-4B34-AD13-D1DE644AA551}" name="Table29" displayName="Table29" ref="A3:F45" headerRowCount="0" totalsRowShown="0" headerRowDxfId="309" dataDxfId="308" tableBorderDxfId="307" headerRowCellStyle="Comma 23" dataCellStyle="Comma 23">
  <sortState xmlns:xlrd2="http://schemas.microsoft.com/office/spreadsheetml/2017/richdata2" ref="A3:F45">
    <sortCondition descending="1" ref="F3:F45"/>
  </sortState>
  <tableColumns count="6">
    <tableColumn id="1" xr3:uid="{8A6EFBD0-1A0C-4DF8-8D7A-E49A25DB0341}" name="Column1" headerRowDxfId="306" dataDxfId="305"/>
    <tableColumn id="2" xr3:uid="{62EE97CC-5646-4F27-903C-E5A804A78C17}" name="Column2" headerRowDxfId="304" dataDxfId="303" headerRowCellStyle="Comma 23" dataCellStyle="Comma 23"/>
    <tableColumn id="3" xr3:uid="{64A85735-7C2C-4558-8699-8FFEF760BC19}" name="Column3" headerRowDxfId="302" dataDxfId="301" headerRowCellStyle="Comma 23" dataCellStyle="Comma 23"/>
    <tableColumn id="4" xr3:uid="{F065DF6C-EC34-428F-8E3D-1515EB5984E6}" name="Column4" headerRowDxfId="300" dataDxfId="299" headerRowCellStyle="Comma 23" dataCellStyle="Comma 23"/>
    <tableColumn id="5" xr3:uid="{4650B816-E28F-4196-AB97-E7907C7439DD}" name="Column5" headerRowDxfId="298" dataDxfId="297" headerRowCellStyle="Comma 23" dataCellStyle="Comma 23"/>
    <tableColumn id="6" xr3:uid="{E20C979D-2F77-493B-962D-D3EBC15942B0}" name="Column6" headerRowDxfId="296" dataDxfId="295" headerRowCellStyle="Comma 23" dataCellStyle="Comma 23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AF64756-26A7-4298-80C0-39AE167FAA17}" name="Table30" displayName="Table30" ref="A4:I13" headerRowCount="0" totalsRowShown="0" headerRowDxfId="294" dataDxfId="293" tableBorderDxfId="292" headerRowCellStyle="Comma" dataCellStyle="Comma">
  <tableColumns count="9">
    <tableColumn id="1" xr3:uid="{DCE26FC6-1CFC-450A-82D8-8261C2A617F5}" name="Column1" headerRowDxfId="291" dataDxfId="290" headerRowCellStyle="Comma" dataCellStyle="Comma"/>
    <tableColumn id="2" xr3:uid="{4E58E476-68C3-4D51-AE54-8ABA8BC4AE80}" name="Column2" headerRowDxfId="289" dataDxfId="288" headerRowCellStyle="Comma" dataCellStyle="Comma 72 2"/>
    <tableColumn id="3" xr3:uid="{C96906FC-9B7D-4042-AF47-B0AE27A57B01}" name="Column3" headerRowDxfId="287" dataDxfId="286" headerRowCellStyle="Comma" dataCellStyle="Comma">
      <calculatedColumnFormula>(B4/$B$13)*100</calculatedColumnFormula>
    </tableColumn>
    <tableColumn id="4" xr3:uid="{7D3FBDF8-2BEE-48C9-A46C-6DF80331BDAC}" name="Column4" headerRowDxfId="285" dataDxfId="284" headerRowCellStyle="Comma" dataCellStyle="Comma 72 2"/>
    <tableColumn id="5" xr3:uid="{B2DD2866-228F-44A7-893C-DFDF4CF3356B}" name="Column5" headerRowDxfId="283" dataDxfId="282" headerRowCellStyle="Comma" dataCellStyle="Comma">
      <calculatedColumnFormula>(D4/$D$13)*100</calculatedColumnFormula>
    </tableColumn>
    <tableColumn id="6" xr3:uid="{D682C5DE-33B4-4A61-8753-F84E8BC4B822}" name="Column6" headerRowDxfId="281" dataDxfId="280" headerRowCellStyle="Comma" dataCellStyle="Comma 72 2"/>
    <tableColumn id="7" xr3:uid="{12966650-8FE8-46A3-9EBB-8E5748072520}" name="Column7" headerRowDxfId="279" dataDxfId="278" headerRowCellStyle="Comma" dataCellStyle="Comma">
      <calculatedColumnFormula>(F4/$F$13)*100</calculatedColumnFormula>
    </tableColumn>
    <tableColumn id="8" xr3:uid="{3CE30360-4031-4B85-A4AF-63CAB0D5C655}" name="Column8" headerRowDxfId="277" dataDxfId="276" headerRowCellStyle="Comma" dataCellStyle="Comma">
      <calculatedColumnFormula>((F4/D4)-1)*100</calculatedColumnFormula>
    </tableColumn>
    <tableColumn id="9" xr3:uid="{DD971161-B218-4BE8-8DB1-1752AC14EE3C}" name="Column9" headerRowDxfId="275" dataDxfId="27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9BD7F19-F1B3-403F-882C-E213B3F7299C}" name="Table8" displayName="Table8" ref="F10:I275" totalsRowCount="1" headerRowDxfId="574" tableBorderDxfId="573">
  <sortState xmlns:xlrd2="http://schemas.microsoft.com/office/spreadsheetml/2017/richdata2" ref="F11:I274">
    <sortCondition descending="1" ref="I11:I274"/>
  </sortState>
  <tableColumns count="4">
    <tableColumn id="1" xr3:uid="{BB7391D6-7407-4138-A0D2-A066E0F1AD1B}" name="SITC COMMODITY DESCRIPTION" totalsRowLabel=" Total " dataDxfId="572" totalsRowDxfId="571" dataCellStyle="Comma 72 2"/>
    <tableColumn id="2" xr3:uid="{DE9A32EE-FD23-47E3-A769-25F968091936}" name="As reported in May_2023 Bulletin (N$ m)" totalsRowFunction="custom" dataDxfId="570" totalsRowDxfId="569" dataCellStyle="Comma">
      <totalsRowFormula>SUM(G11:G274)</totalsRowFormula>
    </tableColumn>
    <tableColumn id="3" xr3:uid="{46A5A849-34FB-4644-98A0-9ED3EDB96211}" name="As reported in June_2023  (N$ m)" totalsRowFunction="custom" dataDxfId="568" totalsRowDxfId="567" dataCellStyle="Comma 72 2">
      <totalsRowFormula>SUM(H11:H274)</totalsRowFormula>
    </tableColumn>
    <tableColumn id="4" xr3:uid="{F7FEF3BB-410A-429B-A6BE-F15AE8989BDB}" name="Difference  (N$ m)" totalsRowFunction="custom" dataDxfId="566" totalsRowDxfId="565">
      <totalsRowFormula>SUM(I11:I274)</totalsRow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915DD77-3D9D-443C-8B5E-980EF5D62410}" name="Table31" displayName="Table31" ref="A3:J226" headerRowCount="0" totalsRowShown="0" headerRowDxfId="273" dataDxfId="272" tableBorderDxfId="271" headerRowCellStyle="Comma 23" dataCellStyle="Comma 23">
  <sortState xmlns:xlrd2="http://schemas.microsoft.com/office/spreadsheetml/2017/richdata2" ref="A3:J226">
    <sortCondition descending="1" ref="H3:H226"/>
  </sortState>
  <tableColumns count="10">
    <tableColumn id="1" xr3:uid="{4D1A44FF-5D80-4CEC-B7E4-AAD28FAC0D05}" name="Column1" headerRowDxfId="270" dataDxfId="269"/>
    <tableColumn id="2" xr3:uid="{EE2E8F90-BB93-44BC-B742-E9173ED05B4E}" name="Column2" headerRowDxfId="268" dataDxfId="267" headerRowCellStyle="Comma 23" dataCellStyle="Comma 23"/>
    <tableColumn id="3" xr3:uid="{88F3644A-AD6D-4341-922B-8F62BBE95686}" name="Column3" headerRowDxfId="266" dataDxfId="265" headerRowCellStyle="Comma 23" dataCellStyle="Comma 23"/>
    <tableColumn id="4" xr3:uid="{290A3E42-610E-4998-86C6-B5AD4A4206D5}" name="Column4" headerRowDxfId="264" dataDxfId="263" headerRowCellStyle="Comma 23" dataCellStyle="Comma 23"/>
    <tableColumn id="5" xr3:uid="{40E53B8C-AD4B-44B1-9D33-45DE983A4685}" name="Column5" headerRowDxfId="262" dataDxfId="261" headerRowCellStyle="Comma 23" dataCellStyle="Comma 23"/>
    <tableColumn id="6" xr3:uid="{7E640C0C-2110-4D54-B4C7-75EDC61D5FF6}" name="Column6" headerRowDxfId="260" dataDxfId="259" headerRowCellStyle="Comma 23" dataCellStyle="Comma 23"/>
    <tableColumn id="7" xr3:uid="{5D6A157B-182D-4AB5-B5E6-57F321C08527}" name="Column7" headerRowDxfId="258" dataDxfId="257" headerRowCellStyle="Comma 23" dataCellStyle="Comma 23"/>
    <tableColumn id="8" xr3:uid="{86B35698-F5FA-4159-A6C8-306085F9C0BC}" name="Column8" headerRowDxfId="256" dataDxfId="255" headerRowCellStyle="Comma 23" dataCellStyle="Comma 23"/>
    <tableColumn id="9" xr3:uid="{E8B8A41B-72FB-4CAE-8421-1F25D95C49E1}" name="Column9" headerRowDxfId="254" dataDxfId="253" headerRowCellStyle="Comma 23" dataCellStyle="Comma 23"/>
    <tableColumn id="10" xr3:uid="{438DD960-808F-43AD-B539-512C60D18C80}" name="Column10" headerRowDxfId="252" dataDxfId="251" headerRowCellStyle="Comma 23" dataCellStyle="Comma 2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1C8F1158-E717-4E56-BDD5-31EFB466F04E}" name="Table32" displayName="Table32" ref="A4:I13" headerRowCount="0" totalsRowShown="0" headerRowDxfId="250" tableBorderDxfId="249" headerRowCellStyle="Comma">
  <tableColumns count="9">
    <tableColumn id="1" xr3:uid="{5037D292-93DF-463A-B438-1906C79F4DE9}" name="Column1" headerRowDxfId="248" dataDxfId="247" headerRowCellStyle="Comma" dataCellStyle="Comma"/>
    <tableColumn id="2" xr3:uid="{A05A7CF6-E468-47F3-BB52-A40149425234}" name="Column2" headerRowDxfId="246" dataDxfId="245" headerRowCellStyle="Comma" dataCellStyle="Comma 72 2"/>
    <tableColumn id="3" xr3:uid="{51882187-697E-4D8F-A4F1-992A8119F865}" name="Column3" headerRowDxfId="244" dataDxfId="243" headerRowCellStyle="Comma" dataCellStyle="Comma">
      <calculatedColumnFormula>(B4/$B$13)*100</calculatedColumnFormula>
    </tableColumn>
    <tableColumn id="4" xr3:uid="{4EFE1347-04B7-4F35-B692-348B8011C10C}" name="Column4" headerRowDxfId="242" dataDxfId="241" headerRowCellStyle="Comma" dataCellStyle="Comma 72 2"/>
    <tableColumn id="5" xr3:uid="{9D5A6B93-F36C-426F-B788-C6A98623437A}" name="Column5" headerRowDxfId="240" dataDxfId="239" headerRowCellStyle="Comma" dataCellStyle="Comma">
      <calculatedColumnFormula>(D4/$D$13)*100</calculatedColumnFormula>
    </tableColumn>
    <tableColumn id="6" xr3:uid="{CA606C5B-D5A8-4CF6-B2A2-27DEFCB6D638}" name="Column6" headerRowDxfId="238" dataDxfId="237" headerRowCellStyle="Comma" dataCellStyle="Comma 72 2"/>
    <tableColumn id="7" xr3:uid="{8A6C8E4C-E58C-4D9C-A5F4-2361B74D876D}" name="Column7" headerRowDxfId="236" dataDxfId="235" headerRowCellStyle="Comma" dataCellStyle="Comma">
      <calculatedColumnFormula>(F4/$F$13)*100</calculatedColumnFormula>
    </tableColumn>
    <tableColumn id="8" xr3:uid="{4AB3E402-490D-48A6-B569-FA636CE523A7}" name="Column8" headerRowDxfId="234" dataDxfId="233" headerRowCellStyle="Comma" dataCellStyle="Comma">
      <calculatedColumnFormula>((F4/D4)-1)*100</calculatedColumnFormula>
    </tableColumn>
    <tableColumn id="9" xr3:uid="{1FD27E7B-D92F-427C-AB6C-1DDF40613588}" name="Column9" headerRowDxfId="232" dataDxfId="231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2110ED5-8386-4030-B414-EE4920DFB280}" name="Table33" displayName="Table33" ref="A3:J249" headerRowCount="0" totalsRowShown="0" headerRowDxfId="230" dataDxfId="229" tableBorderDxfId="228" headerRowCellStyle="Comma 23" dataCellStyle="Comma 23">
  <sortState xmlns:xlrd2="http://schemas.microsoft.com/office/spreadsheetml/2017/richdata2" ref="A3:J249">
    <sortCondition descending="1" ref="C3:C249"/>
  </sortState>
  <tableColumns count="10">
    <tableColumn id="1" xr3:uid="{4FD20C97-028D-4C95-83D8-926ABA8044EA}" name="Column1" headerRowDxfId="227" dataDxfId="226"/>
    <tableColumn id="2" xr3:uid="{E0BA8A98-6222-487C-90A2-1AC6ECC2A179}" name="Column2" headerRowDxfId="225" dataDxfId="224" headerRowCellStyle="Comma 23" dataCellStyle="Comma 23"/>
    <tableColumn id="3" xr3:uid="{14BC21C9-212D-4EBD-B730-3AF66B653625}" name="Column3" headerRowDxfId="223" dataDxfId="222" headerRowCellStyle="Comma 23" dataCellStyle="Comma 23"/>
    <tableColumn id="4" xr3:uid="{90A8DDD8-AA15-4539-A185-037B4BE385A3}" name="Column4" headerRowDxfId="221" dataDxfId="220" headerRowCellStyle="Comma 23" dataCellStyle="Comma 23"/>
    <tableColumn id="5" xr3:uid="{B6C76A61-FF8B-4689-85DC-9BA0C7BEF10F}" name="Column5" headerRowDxfId="219" dataDxfId="218" headerRowCellStyle="Comma 23" dataCellStyle="Comma 23"/>
    <tableColumn id="6" xr3:uid="{914034CE-213B-4AFB-A5AA-332EC50D223F}" name="Column6" headerRowDxfId="217" dataDxfId="216" headerRowCellStyle="Comma 23" dataCellStyle="Comma 23"/>
    <tableColumn id="7" xr3:uid="{46BB3838-3140-4127-8D12-73CEC6613949}" name="Column7" headerRowDxfId="215" dataDxfId="214" headerRowCellStyle="Comma 23" dataCellStyle="Comma 23"/>
    <tableColumn id="8" xr3:uid="{062BC5A2-AF4E-4C20-B4D1-30B15DDD039A}" name="Column8" headerRowDxfId="213" dataDxfId="212" headerRowCellStyle="Comma 23" dataCellStyle="Comma 23"/>
    <tableColumn id="9" xr3:uid="{71101AAC-769D-43FC-AC42-EFA71E4830A0}" name="Column9" headerRowDxfId="211" dataDxfId="210" headerRowCellStyle="Comma 23" dataCellStyle="Comma 23"/>
    <tableColumn id="10" xr3:uid="{698E0A75-163E-42A3-A7CB-B08228DEE749}" name="Column10" headerRowDxfId="209" dataDxfId="208" headerRowCellStyle="Comma 23" dataCellStyle="Comma 23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3B6AED91-DD12-48EC-A6F4-8EA1685A9CCC}" name="Table34" displayName="Table34" ref="A4:I11" headerRowCount="0" totalsRowShown="0" headerRowDxfId="207" tableBorderDxfId="206">
  <tableColumns count="9">
    <tableColumn id="1" xr3:uid="{698619EB-06DE-4F1E-B9F8-53D38A99B77A}" name="Column1" headerRowDxfId="205" dataDxfId="204" headerRowCellStyle="Comma" dataCellStyle="Comma"/>
    <tableColumn id="2" xr3:uid="{3D9BFDDD-A583-4B78-90EC-E536E437DDC2}" name="Column2" headerRowDxfId="203" dataDxfId="202" headerRowCellStyle="Comma" dataCellStyle="Comma 72 2"/>
    <tableColumn id="3" xr3:uid="{AF939D32-B1AB-4017-947E-23E3BFACA3C1}" name="Column3" headerRowDxfId="201" dataDxfId="200" headerRowCellStyle="Comma" dataCellStyle="Comma">
      <calculatedColumnFormula>(B4/$B$11)*100</calculatedColumnFormula>
    </tableColumn>
    <tableColumn id="4" xr3:uid="{F4387B9A-347E-428C-A884-3637B7E8F61E}" name="Column4" headerRowDxfId="199" dataDxfId="198" headerRowCellStyle="Comma" dataCellStyle="Comma 72 2"/>
    <tableColumn id="5" xr3:uid="{C5F50BD5-26D3-4374-AD2E-676CBD4CC3DE}" name="Column5" headerRowDxfId="197" dataDxfId="196" headerRowCellStyle="Comma" dataCellStyle="Comma">
      <calculatedColumnFormula>(D4/$D$11)*100</calculatedColumnFormula>
    </tableColumn>
    <tableColumn id="6" xr3:uid="{187092A0-933F-431B-B51A-AF019EB0656E}" name="Column6" headerRowDxfId="195" dataDxfId="194" headerRowCellStyle="Comma" dataCellStyle="Comma 72 2"/>
    <tableColumn id="7" xr3:uid="{F8847D2E-3472-4801-B138-9D7102362E1E}" name="Column7" headerRowDxfId="193" dataDxfId="192" headerRowCellStyle="Comma" dataCellStyle="Comma">
      <calculatedColumnFormula>(F4/$F$11)*100</calculatedColumnFormula>
    </tableColumn>
    <tableColumn id="8" xr3:uid="{B854D390-BB6A-41D3-89DE-6A11BC052A08}" name="Column8" headerRowDxfId="191" dataDxfId="190" headerRowCellStyle="Comma" dataCellStyle="Comma"/>
    <tableColumn id="9" xr3:uid="{29F41936-E505-4DBE-97AD-048E3D593C7A}" name="Column9" headerRowDxfId="189" dataDxfId="188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9625082-B0ED-4241-9AD7-E2920356C976}" name="Table36" displayName="Table36" ref="F5:I239" headerRowCount="0" totalsRowShown="0" headerRowDxfId="187" tableBorderDxfId="186" headerRowCellStyle="Comma 23">
  <tableColumns count="4">
    <tableColumn id="1" xr3:uid="{F4AF69AD-391D-4DD8-909D-492847BB582A}" name="Column1" headerRowDxfId="185" dataDxfId="184"/>
    <tableColumn id="2" xr3:uid="{BECBBAAA-6E22-4E4A-AE87-D7E96B139B0E}" name="Column2" headerRowDxfId="183" dataDxfId="182" headerRowCellStyle="Comma 23" dataCellStyle="Comma 70"/>
    <tableColumn id="3" xr3:uid="{E0B34513-4FD8-40DD-9ED3-C3686BB81ED1}" name="Column3" headerRowDxfId="181" dataDxfId="180" headerRowCellStyle="Comma 23" dataCellStyle="Comma 70"/>
    <tableColumn id="4" xr3:uid="{16DA6612-1D95-4331-AD25-6629B434067A}" name="Column4" headerRowDxfId="179" dataDxfId="178" headerRowCellStyle="Comma 23" dataCellStyle="Comma 7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1D782529-DD03-40AD-B097-8F87918A9B35}" name="Table37" displayName="Table37" ref="K5:N247" headerRowCount="0" totalsRowShown="0" headerRowDxfId="177" tableBorderDxfId="176" headerRowCellStyle="Comma 23">
  <tableColumns count="4">
    <tableColumn id="1" xr3:uid="{CB68BC67-8884-4EB6-82A7-067D38FF66B9}" name="Column1" headerRowDxfId="175" dataDxfId="174"/>
    <tableColumn id="2" xr3:uid="{07F41EF9-4711-493A-868E-0E65B0BCFB5B}" name="Column2" headerRowDxfId="173" dataDxfId="172" headerRowCellStyle="Comma 23" dataCellStyle="Comma 70"/>
    <tableColumn id="3" xr3:uid="{72E4C53E-E6E4-4DE5-B0D4-E1950EF7CE82}" name="Column3" headerRowDxfId="171" dataDxfId="170" headerRowCellStyle="Comma 23" dataCellStyle="Comma 70"/>
    <tableColumn id="4" xr3:uid="{C2997D64-1631-4F09-8DF4-8D7452B07F94}" name="Column4" headerRowDxfId="169" dataDxfId="168" headerRowCellStyle="Comma 23" dataCellStyle="Comma 70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DA55C6F-7382-4A16-A5B5-FBB2E1D2253F}" name="Table35" displayName="Table35" ref="A5:D239" headerRowCount="0" totalsRowShown="0" headerRowDxfId="167" dataDxfId="166" tableBorderDxfId="165" headerRowCellStyle="Comma 23">
  <tableColumns count="4">
    <tableColumn id="1" xr3:uid="{3B2C0811-AC92-4334-815F-33B787742DEB}" name="Column1" headerRowDxfId="164" dataDxfId="163"/>
    <tableColumn id="2" xr3:uid="{B3A3DEB7-DC7A-4D6D-BDE3-6C5760749BC8}" name="Column2" headerRowDxfId="162" dataDxfId="161" headerRowCellStyle="Comma 23" dataCellStyle="Comma 70"/>
    <tableColumn id="3" xr3:uid="{CC5D849A-19D8-46BB-BF8B-1CA1C3667BB2}" name="Column3" headerRowDxfId="160" dataDxfId="159" headerRowCellStyle="Comma 23" dataCellStyle="Comma 70"/>
    <tableColumn id="4" xr3:uid="{320B2A9B-EC47-4499-A4F5-DBE63E0E0008}" name="Column4" headerRowDxfId="158" dataDxfId="157" headerRowCellStyle="Comma 23" dataCellStyle="Comma 70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148A83B-E29C-409A-95A7-CB1D5A8F1317}" name="Table38" displayName="Table38" ref="A4:I12" headerRowCount="0" totalsRowShown="0" tableBorderDxfId="156">
  <tableColumns count="9">
    <tableColumn id="1" xr3:uid="{9AF2B662-6765-4C46-980A-BC0BAA226F02}" name="Column1" headerRowDxfId="155" dataDxfId="154" headerRowCellStyle="Comma" dataCellStyle="Comma"/>
    <tableColumn id="2" xr3:uid="{79231F90-D68B-4A7F-ADFE-0F36F1958818}" name="Column2" headerRowDxfId="153" dataDxfId="152" headerRowCellStyle="Comma" dataCellStyle="Comma 72 2"/>
    <tableColumn id="3" xr3:uid="{F3E42787-23C1-4C79-9F1E-7D2C31C69BD8}" name="Column3" headerRowDxfId="151" dataDxfId="150" headerRowCellStyle="Comma" dataCellStyle="Comma">
      <calculatedColumnFormula>(B4/$B$12)*100</calculatedColumnFormula>
    </tableColumn>
    <tableColumn id="4" xr3:uid="{36D57CB8-BFEB-4474-9FA3-14BA2CC1D00A}" name="Column4" headerRowDxfId="149" dataDxfId="148" headerRowCellStyle="Comma" dataCellStyle="Comma 72 2"/>
    <tableColumn id="5" xr3:uid="{C1F9C478-E2E4-44A6-B20F-70AB728FE26B}" name="Column5" headerRowDxfId="147" dataDxfId="146" headerRowCellStyle="Comma" dataCellStyle="Comma">
      <calculatedColumnFormula>(D4/$D$12)*100</calculatedColumnFormula>
    </tableColumn>
    <tableColumn id="6" xr3:uid="{5349D498-5782-4EB6-BCA0-30E293DEBF1B}" name="Column6" headerRowDxfId="145" dataDxfId="144" headerRowCellStyle="Comma" dataCellStyle="Comma 72 2"/>
    <tableColumn id="7" xr3:uid="{3B4D2456-46CA-4307-8F98-EA4C69E17298}" name="Column7" headerRowDxfId="143" dataDxfId="142" headerRowCellStyle="Comma" dataCellStyle="Comma">
      <calculatedColumnFormula>(F4/$F$12)*100</calculatedColumnFormula>
    </tableColumn>
    <tableColumn id="8" xr3:uid="{C0505847-33DA-4228-972E-B7A8E02C4ECD}" name="Column8" headerRowDxfId="141" dataDxfId="140" headerRowCellStyle="Comma" dataCellStyle="Comma"/>
    <tableColumn id="9" xr3:uid="{245EC67C-511C-4BAF-BC37-B37520FFA467}" name="Column9" headerRowDxfId="139" dataDxfId="138" headerRowCellStyle="Comma" dataCellStyle="Comm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204E7942-6BEA-44A0-B8DD-3AA683A019D4}" name="Table39" displayName="Table39" ref="A5:D255" headerRowCount="0" totalsRowShown="0" headerRowDxfId="137" tableBorderDxfId="136" headerRowCellStyle="Comma 23">
  <tableColumns count="4">
    <tableColumn id="1" xr3:uid="{5A401914-CB89-4520-B4EF-D23F10E76D6B}" name="Column1" headerRowDxfId="135" dataDxfId="134"/>
    <tableColumn id="2" xr3:uid="{FC399A60-08B9-4E86-A4FF-CE6EB5ACBE4B}" name="Column2" headerRowDxfId="133" dataDxfId="132" headerRowCellStyle="Comma 23" dataCellStyle="Comma 70"/>
    <tableColumn id="3" xr3:uid="{C9F83DDC-CE04-496D-BC31-9969166945C1}" name="Column3" headerRowDxfId="131" dataDxfId="130" headerRowCellStyle="Comma 23" dataCellStyle="Comma 70"/>
    <tableColumn id="4" xr3:uid="{258BA6C3-3261-4CCC-B025-7B8878A2B62E}" name="Column4" headerRowDxfId="129" dataDxfId="128" headerRowCellStyle="Comma 23" dataCellStyle="Comma 70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AB26E6FB-D09D-4D72-84A7-38CC08BEDA35}" name="Table40" displayName="Table40" ref="F5:I227" headerRowCount="0" totalsRowShown="0" headerRowDxfId="127" tableBorderDxfId="126" headerRowCellStyle="Comma 23">
  <tableColumns count="4">
    <tableColumn id="1" xr3:uid="{D7BF4AB0-111B-4D55-9EC1-265C6086FF4F}" name="Column1" headerRowDxfId="125" dataDxfId="124"/>
    <tableColumn id="2" xr3:uid="{B43568A9-9602-4F8A-95BD-131E612AC8FB}" name="Column2" headerRowDxfId="123" dataDxfId="122" headerRowCellStyle="Comma 23" dataCellStyle="Comma 70"/>
    <tableColumn id="3" xr3:uid="{7F07932F-FC77-424A-903B-ADFA0CE9F545}" name="Column3" headerRowDxfId="121" dataDxfId="120" headerRowCellStyle="Comma 23" dataCellStyle="Comma 70"/>
    <tableColumn id="4" xr3:uid="{8F7D800E-4772-43ED-A64C-33DB2B977395}" name="Column4" headerRowDxfId="119" dataDxfId="118" headerRowCellStyle="Comma 23" dataCellStyle="Comma 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77F55CF-CF73-4654-A904-983BDE2089D4}" name="Table9" displayName="Table9" ref="A2:E14" totalsRowShown="0" headerRowDxfId="564" headerRowBorderDxfId="563" tableBorderDxfId="562">
  <tableColumns count="5">
    <tableColumn id="1" xr3:uid="{B6C67715-F839-4D76-99AB-76F3AB0CFF23}" name="Period" dataDxfId="561"/>
    <tableColumn id="2" xr3:uid="{2070DACB-C269-4D5B-B717-0761834B0C48}" name="Total Exports" dataDxfId="560" dataCellStyle="Comma 72 2"/>
    <tableColumn id="3" xr3:uid="{570ADCAA-C656-4F8C-9CC0-49469E2ED43E}" name="Total Imports" dataDxfId="559" dataCellStyle="Comma 72 2"/>
    <tableColumn id="4" xr3:uid="{557C02D9-75DC-474E-8834-0BD43268B455}" name="Cumulative exports 2022" dataDxfId="558"/>
    <tableColumn id="5" xr3:uid="{8663D076-378D-425B-A3FC-4888FB41D7F1}" name="Cumulative imports 2022" dataDxfId="557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DBC1984-29CA-4F41-9FE1-FB80285C9CCA}" name="Table41" displayName="Table41" ref="K5:N195" headerRowCount="0" totalsRowShown="0" headerRowDxfId="117" tableBorderDxfId="116" headerRowCellStyle="Comma 23">
  <tableColumns count="4">
    <tableColumn id="1" xr3:uid="{11A8054C-1B6C-4C35-AE7E-C37F33F52662}" name="Column1" headerRowDxfId="115" dataDxfId="114"/>
    <tableColumn id="2" xr3:uid="{8559BF68-AB62-4C74-844D-93E5D0414828}" name="Column2" headerRowDxfId="113" dataDxfId="112" headerRowCellStyle="Comma 23" dataCellStyle="Comma 70"/>
    <tableColumn id="3" xr3:uid="{CD5BDF8C-8A67-479C-8D27-9472C35A504B}" name="Column3" headerRowDxfId="111" dataDxfId="110" headerRowCellStyle="Comma 23" dataCellStyle="Comma 70"/>
    <tableColumn id="4" xr3:uid="{D5B7BF26-3A9E-471F-AB49-BC9C642DAA9C}" name="Column4" headerRowDxfId="109" dataDxfId="108" headerRowCellStyle="Comma 23" dataCellStyle="Comma 70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60AC6A7-36DD-4B47-B228-3B6C1B150057}" name="Table42" displayName="Table42" ref="A3:D10" headerRowCount="0" totalsRowShown="0" headerRowDxfId="107" dataDxfId="106" tableBorderDxfId="105" headerRowCellStyle="Comma 23">
  <tableColumns count="4">
    <tableColumn id="1" xr3:uid="{FFCB3C5A-1006-47DA-8369-55CAFA9A3823}" name="Column1" headerRowDxfId="104" dataDxfId="103"/>
    <tableColumn id="2" xr3:uid="{03767107-A2B5-43B9-B341-B2A4A948FA00}" name="Column2" headerRowDxfId="102" dataDxfId="101" headerRowCellStyle="Comma 23" dataCellStyle="Comma 72 2"/>
    <tableColumn id="3" xr3:uid="{A9DB9E5F-3EA7-48F8-81EA-292D3A87B077}" name="Column3" headerRowDxfId="100" dataDxfId="99" headerRowCellStyle="Comma 23" dataCellStyle="Comma 72 2"/>
    <tableColumn id="4" xr3:uid="{5430C011-F7DE-42F3-A7C9-26546D407342}" name="Column4" headerRowDxfId="98" dataDxfId="97" headerRowCellStyle="Comma 23" dataCellStyle="Comma 72 2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F72BDA58-9B67-4929-BE8B-ADBA812EB353}" name="Table43" displayName="Table43" ref="A3:D11" headerRowCount="0" totalsRowShown="0" headerRowDxfId="96" tableBorderDxfId="95" headerRowCellStyle="Comma 23">
  <tableColumns count="4">
    <tableColumn id="1" xr3:uid="{A1604D69-C0D4-46C8-A2D6-863E5EC31BA6}" name="Column1" headerRowDxfId="94" dataDxfId="93"/>
    <tableColumn id="2" xr3:uid="{06FA1C78-5CAC-4B9A-9892-3644CF004B44}" name="Column2" headerRowDxfId="92" dataDxfId="91" headerRowCellStyle="Comma 23" dataCellStyle="Comma 72 2"/>
    <tableColumn id="3" xr3:uid="{D2DA348A-1E45-4CF0-9C68-13C4ED92D1CB}" name="Column3" headerRowDxfId="90" dataDxfId="89" headerRowCellStyle="Comma 23" dataCellStyle="Comma 72 2"/>
    <tableColumn id="4" xr3:uid="{15A9F8C5-67E5-4CE2-8BFD-2BA9127BC92A}" name="Column4" headerRowDxfId="88" dataDxfId="87" headerRowCellStyle="Comma 23" dataCellStyle="Comma 72 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3BC2F13-919E-4707-85C1-370599AD83C3}" name="Table44" displayName="Table44" ref="A3:B21" headerRowCount="0" totalsRowShown="0" headerRowDxfId="86" dataDxfId="85" tableBorderDxfId="84">
  <tableColumns count="2">
    <tableColumn id="1" xr3:uid="{0F1B00FD-0FCB-4970-99D8-A6371D191689}" name="Column1" headerRowDxfId="83" dataDxfId="82"/>
    <tableColumn id="2" xr3:uid="{C74807A3-6EB2-4E80-A523-E4472E067A64}" name="Column2" headerRowDxfId="81" dataDxfId="80" headerRowCellStyle="Comma 23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488EBFBF-4CA7-424C-A033-11E10B3D94A9}" name="Table45" displayName="Table45" ref="D3:E24" headerRowCount="0" totalsRowShown="0" headerRowDxfId="79" dataDxfId="78" tableBorderDxfId="77">
  <tableColumns count="2">
    <tableColumn id="1" xr3:uid="{45D53EA5-CB68-4909-83E9-88B4D781BF68}" name="Column1" headerRowDxfId="76" dataDxfId="75" totalsRowDxfId="74"/>
    <tableColumn id="2" xr3:uid="{B7575B1A-1689-47C4-9F34-1316DFBE14E1}" name="Column2" headerRowDxfId="73" dataDxfId="72" totalsRowDxfId="71" headerRowCellStyle="Comma" dataCellStyle="Comma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03700E6-FD13-414E-9477-78D8F71575A1}" name="Table46" displayName="Table46" ref="H3:J15" headerRowCount="0" headerRowDxfId="70" dataDxfId="69" totalsRowDxfId="67" tableBorderDxfId="68">
  <tableColumns count="3">
    <tableColumn id="1" xr3:uid="{85054EB1-4285-4550-A931-C16246B43665}" name="Column1" totalsRowLabel="Total" headerRowDxfId="66" dataDxfId="65" totalsRowDxfId="64"/>
    <tableColumn id="2" xr3:uid="{8FB025DE-4D14-44E7-BA40-3CE532B83242}" name="Column2" headerRowDxfId="63" dataDxfId="62" totalsRowDxfId="61" headerRowCellStyle="Comma 69" dataCellStyle="Comma"/>
    <tableColumn id="3" xr3:uid="{87029203-0403-4BB0-9FDB-2DB9F42BF1A0}" name="Column3" totalsRowFunction="sum" headerRowDxfId="60" dataDxfId="59" totalsRowDxfId="58" headerRowCellStyle="Comma 69" dataCellStyle="Comma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9BFCE5B0-C165-4A1D-9945-122C702B3774}" name="Table48" displayName="Table48" ref="G7:I9" headerRowCount="0" totalsRowShown="0" headerRowDxfId="57" headerRowBorderDxfId="56" tableBorderDxfId="55">
  <tableColumns count="3">
    <tableColumn id="1" xr3:uid="{0A2F98F4-4111-415B-A77E-BE57B241142A}" name="Column1" headerRowDxfId="54"/>
    <tableColumn id="2" xr3:uid="{4423D095-D3EF-49D4-90E5-DABF800A58B3}" name="Column2" headerRowDxfId="53"/>
    <tableColumn id="3" xr3:uid="{91ABCDB3-435C-48A3-AEF5-6D846644F239}" name="Column3" headerRowDxfId="5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50F39FF-1E4E-44FA-A5AB-309722200797}" name="Table49" displayName="Table49" ref="A2:K4" headerRowCount="0" totalsRowShown="0" headerRowDxfId="51" tableBorderDxfId="50">
  <tableColumns count="11">
    <tableColumn id="1" xr3:uid="{73E5AF2C-BD26-474E-B255-A049E8673D5E}" name="Column1" headerRowDxfId="49"/>
    <tableColumn id="2" xr3:uid="{CBF9F04F-F2E8-408D-BD7E-B9F5B52497E3}" name="Column2" headerRowDxfId="48"/>
    <tableColumn id="3" xr3:uid="{0EC6A44B-ED68-4659-8209-F1E12BAFC695}" name="Column3" headerRowDxfId="47"/>
    <tableColumn id="4" xr3:uid="{F01EB6C4-7C8E-44F8-B419-99E6DD18C8E5}" name="Column4" headerRowDxfId="46"/>
    <tableColumn id="5" xr3:uid="{1867DEA6-0177-4919-A6B1-F7C080B01CB5}" name="Column5" headerRowDxfId="45"/>
    <tableColumn id="6" xr3:uid="{39401030-5371-4A75-967B-A843B7DFC1B2}" name="Column6" headerRowDxfId="44"/>
    <tableColumn id="7" xr3:uid="{9B7D154A-E51A-433B-A441-5F95A8CE5C08}" name="Column7" headerRowDxfId="43"/>
    <tableColumn id="8" xr3:uid="{B4BF7D27-C405-430C-90C1-F9D5079C94E4}" name="Column8" headerRowDxfId="42"/>
    <tableColumn id="9" xr3:uid="{FF9FD289-3840-4437-BC20-1635207966BE}" name="Column9" headerRowDxfId="41"/>
    <tableColumn id="10" xr3:uid="{D6FF993A-EB8F-42F0-9792-B7F489284508}" name="Column10" headerRowDxfId="40"/>
    <tableColumn id="11" xr3:uid="{7358825D-5967-4F13-854B-D063A562237F}" name="Column11" headerRowDxfId="39">
      <calculatedColumnFormula>SUM(B3:I3)</calculatedColumnFormula>
    </tableColumn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2D9A59-325C-47D0-9C4D-BED86BE21A48}" name="Table2" displayName="Table2" ref="A7:E11" totalsRowShown="0" headerRowDxfId="38" dataDxfId="37" tableBorderDxfId="36">
  <tableColumns count="5">
    <tableColumn id="1" xr3:uid="{59DF678B-DF50-45A4-A3D3-8A28EEB1DDCD}" name="SITC \ FLOW" dataDxfId="35"/>
    <tableColumn id="2" xr3:uid="{8FC4C362-B8A3-4823-B309-299ECBA5A31D}" name="Exports" dataDxfId="34" dataCellStyle="Comma"/>
    <tableColumn id="3" xr3:uid="{121D24E0-AABF-4F9C-B6A2-2FC824829D35}" name="% Share" dataDxfId="33">
      <calculatedColumnFormula>(B8/$B$11)*100</calculatedColumnFormula>
    </tableColumn>
    <tableColumn id="4" xr3:uid="{14B29691-F9BD-404B-B26D-0AB182CC3563}" name="Imports" dataDxfId="32" dataCellStyle="Comma"/>
    <tableColumn id="5" xr3:uid="{4679AB8C-871C-4B11-BE12-4E0E16C4402D}" name="% Share2" dataDxfId="31">
      <calculatedColumnFormula>(D8/$D$11)*100</calculatedColumnFormula>
    </tableColumn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2E1F033-B97D-405A-97E8-F1271C68FD28}" name="Table50" displayName="Table50" ref="A4:F18" headerRowCount="0" totalsRowShown="0" headerRowDxfId="30" tableBorderDxfId="29">
  <tableColumns count="6">
    <tableColumn id="1" xr3:uid="{A15E193F-F6E2-44E7-897B-937B89820A63}" name="Column1" headerRowDxfId="28" dataDxfId="27"/>
    <tableColumn id="2" xr3:uid="{17EBF875-21D3-4B7F-B448-29ED3DBD1D83}" name="Column2" headerRowDxfId="26" dataDxfId="25" dataCellStyle="Comma"/>
    <tableColumn id="3" xr3:uid="{6C62AA45-7D64-420B-99EC-6C8B072B79C9}" name="Column3" headerRowDxfId="24" dataDxfId="23" dataCellStyle="Comma"/>
    <tableColumn id="4" xr3:uid="{6E550079-5B7C-409B-A2A9-AC67974A845D}" name="Column4" headerRowDxfId="22" dataDxfId="21" dataCellStyle="Comma 23">
      <calculatedColumnFormula>SUM(B4:C4)</calculatedColumnFormula>
    </tableColumn>
    <tableColumn id="5" xr3:uid="{1480DBDD-0FEA-464A-99C6-91A56C7CDB5C}" name="Column5" headerRowDxfId="20" dataDxfId="19" dataCellStyle="Comma 23"/>
    <tableColumn id="6" xr3:uid="{99C29255-2CFA-4733-9F11-3EE63E250E52}" name="Column6" headerRowDxfId="18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8A7D3E8-655C-403C-96CD-8F02192EF98F}" name="Table10" displayName="Table10" ref="A2:E8" totalsRowShown="0" headerRowDxfId="556" headerRowBorderDxfId="555" tableBorderDxfId="554">
  <tableColumns count="5">
    <tableColumn id="1" xr3:uid="{D3D80CE7-1DA1-4F6A-9A90-1EB3F4E45CB8}" name="Period" dataDxfId="553"/>
    <tableColumn id="2" xr3:uid="{7DDE2E22-8E1B-4931-98F4-98028851C2AC}" name="Total Exports" dataDxfId="552" dataCellStyle="Comma 72 2"/>
    <tableColumn id="3" xr3:uid="{1D914E72-2620-4265-8222-4FC1661135C2}" name="Total Imports" dataDxfId="551" dataCellStyle="Comma 72 2"/>
    <tableColumn id="4" xr3:uid="{5E86D10D-84F8-432B-8C91-7CF666134C40}" name="Cumulative exports 2023" dataDxfId="550"/>
    <tableColumn id="5" xr3:uid="{24BD54E8-2519-4AC8-A2B0-AF8C4267CCCA}" name="Cumulative imports 2023" dataDxfId="549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99A3524-4123-4D00-92ED-EA53B9F7050C}" name="Table51" displayName="Table51" ref="A21:G32" headerRowCount="0" totalsRowShown="0" headerRowDxfId="16" dataDxfId="15" tableBorderDxfId="14" dataCellStyle="Comma">
  <tableColumns count="7">
    <tableColumn id="1" xr3:uid="{EBB135AE-95A5-47E9-9DA7-1EEFB165E832}" name="Column1" headerRowDxfId="13" dataDxfId="12"/>
    <tableColumn id="2" xr3:uid="{17CBD907-F759-482C-98AE-55BD2DB7B6CB}" name="Column2" headerRowDxfId="11" dataDxfId="10" dataCellStyle="Comma"/>
    <tableColumn id="3" xr3:uid="{5930A9E4-3725-4408-8D29-F509547B8634}" name="Column3" headerRowDxfId="9" dataDxfId="8" dataCellStyle="Comma"/>
    <tableColumn id="4" xr3:uid="{F121A15E-C503-44D1-A19E-955677A96055}" name="Column4" headerRowDxfId="7" dataDxfId="6" dataCellStyle="Comma"/>
    <tableColumn id="5" xr3:uid="{A4C8C6B4-E1C4-4758-B7DC-44EE4070C616}" name="Column5" headerRowDxfId="5" dataDxfId="4" dataCellStyle="Comma"/>
    <tableColumn id="6" xr3:uid="{8D32AD76-5C07-4FF0-8CA2-99CFA03C7CB8}" name="Column6" headerRowDxfId="3" dataDxfId="2" dataCellStyle="Comma"/>
    <tableColumn id="7" xr3:uid="{6C7FD5BA-D6B2-45A1-9031-F6FE8506C92E}" name="Column7" headerRowDxfId="1" dataDxfId="0" dataCellStyle="Comma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3FEC82C-726C-4686-908A-1224E1230775}" name="Table12" displayName="Table12" ref="A4:H12" headerRowCount="0" totalsRowShown="0" headerRowDxfId="548" tableBorderDxfId="547" headerRowCellStyle="Comma">
  <tableColumns count="8">
    <tableColumn id="1" xr3:uid="{A8CF5756-A008-4AFA-99EC-3D167C36DF47}" name="Column1" headerRowDxfId="546" dataDxfId="545" headerRowCellStyle="Comma" dataCellStyle="Comma"/>
    <tableColumn id="2" xr3:uid="{8B032CEE-A19C-442B-BDAA-C114CDE1B718}" name="Column2" headerRowDxfId="544" dataDxfId="543" headerRowCellStyle="Comma" dataCellStyle="Comma 72 2"/>
    <tableColumn id="3" xr3:uid="{E18B49BF-DF1E-4FED-9F2A-23119F475F06}" name="Column3" headerRowDxfId="542" dataDxfId="541" headerRowCellStyle="Comma" dataCellStyle="Comma"/>
    <tableColumn id="4" xr3:uid="{21847E35-F737-4017-8660-B96812277657}" name="Column4" headerRowDxfId="540" dataDxfId="539" headerRowCellStyle="Comma" dataCellStyle="Comma 72 2"/>
    <tableColumn id="5" xr3:uid="{DF40E10E-2025-442B-9725-3C9692AFF75D}" name="Column5" headerRowDxfId="538" dataDxfId="537" headerRowCellStyle="Comma" dataCellStyle="Comma"/>
    <tableColumn id="6" xr3:uid="{E0E9D704-5BA7-4EB4-ABB5-1CC764783B1E}" name="Column6" headerRowDxfId="536" dataDxfId="535" headerRowCellStyle="Comma" dataCellStyle="Comma 72 2"/>
    <tableColumn id="7" xr3:uid="{C3FAC3AC-0BAB-4442-A5F1-44DE37EC4EFA}" name="Column7" headerRowDxfId="534" dataDxfId="533" headerRowCellStyle="Comma" dataCellStyle="Comma"/>
    <tableColumn id="8" xr3:uid="{761F38B3-FC21-4A61-9475-96C79D04AECD}" name="Column8" headerRowDxfId="532" dataDxfId="531" headerRowCellStyle="Comma" dataCellStyle="Comma">
      <calculatedColumnFormula>((F4/D4)-1)*100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A67F59A-2391-49E5-BC35-FDF9D71EEC85}" name="Table13" displayName="Table13" ref="A4:G12" headerRowCount="0" totalsRowShown="0" headerRowDxfId="530" tableBorderDxfId="529" headerRowCellStyle="Comma">
  <tableColumns count="7">
    <tableColumn id="1" xr3:uid="{C525040E-0A64-4677-AE93-0D01C0A7DC23}" name="Column1" headerRowDxfId="528" dataDxfId="527" headerRowCellStyle="Comma" dataCellStyle="Comma 23"/>
    <tableColumn id="2" xr3:uid="{3A3D3FD1-9EF7-42EA-8B20-838E405F1E38}" name="Column2" headerRowDxfId="526" dataDxfId="525" headerRowCellStyle="Comma" dataCellStyle="Comma 72 2"/>
    <tableColumn id="3" xr3:uid="{70D1B4CE-C698-4C40-AB6D-738AB2ACAE9A}" name="Column3" headerRowDxfId="524" dataDxfId="523" headerRowCellStyle="Comma" dataCellStyle="Comma">
      <calculatedColumnFormula>(B4/$B$12)*100</calculatedColumnFormula>
    </tableColumn>
    <tableColumn id="4" xr3:uid="{6B5E8192-EFEA-4F4C-A021-E58E331EC9BC}" name="Column4" headerRowDxfId="522" dataDxfId="521" headerRowCellStyle="Comma" dataCellStyle="Comma 72 2"/>
    <tableColumn id="5" xr3:uid="{CAA2D5D7-9CB9-482B-B183-BD46278D3471}" name="Column5" headerRowDxfId="520" dataDxfId="519" headerRowCellStyle="Comma" dataCellStyle="Comma">
      <calculatedColumnFormula>(D4/$D$12)*100</calculatedColumnFormula>
    </tableColumn>
    <tableColumn id="6" xr3:uid="{2F9A845A-9497-4AB8-812B-496D5D895DE1}" name="Column6" headerRowDxfId="518" dataDxfId="517" headerRowCellStyle="Comma" dataCellStyle="Comma 72 2"/>
    <tableColumn id="7" xr3:uid="{8A75B47B-D773-47E8-B6C7-411EC47DF34C}" name="Column7" headerRowDxfId="516" dataDxfId="515" headerRowCellStyle="Comma" dataCellStyle="Comma">
      <calculatedColumnFormula>(F4/$F$12)*100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52B001C-8E42-4FC0-B3C7-C553847D9460}" name="Table14" displayName="Table14" ref="A4:H14" headerRowCount="0" totalsRowShown="0" headerRowDxfId="514" tableBorderDxfId="513">
  <tableColumns count="8">
    <tableColumn id="1" xr3:uid="{3434E6D8-D342-4A09-8B87-F38863FE2DEE}" name="Column1" headerRowDxfId="512" dataDxfId="511"/>
    <tableColumn id="2" xr3:uid="{693B5759-D3B3-46E2-ABD5-6172B2EC1563}" name="Column2" headerRowDxfId="510" dataDxfId="509" headerRowCellStyle="Comma 67" dataCellStyle="Comma 72 2"/>
    <tableColumn id="3" xr3:uid="{62AA4D2D-FDDD-4A47-BBCD-28F0915BD304}" name="Column3" headerRowDxfId="508" dataDxfId="507" headerRowCellStyle="Comma" dataCellStyle="Comma">
      <calculatedColumnFormula>(B4/$B$14)*100</calculatedColumnFormula>
    </tableColumn>
    <tableColumn id="4" xr3:uid="{ECD3BF34-D236-4724-963B-47D070DA6490}" name="Column4" headerRowDxfId="506" dataDxfId="505" headerRowCellStyle="Comma 67" dataCellStyle="Comma 72 2"/>
    <tableColumn id="5" xr3:uid="{B9BF57DE-84DB-4FC0-900F-3A9E9A0F941E}" name="Column5" headerRowDxfId="504" dataDxfId="503" headerRowCellStyle="Comma" dataCellStyle="Comma">
      <calculatedColumnFormula>(D4/$D$14)*100</calculatedColumnFormula>
    </tableColumn>
    <tableColumn id="6" xr3:uid="{8ED56B11-9C41-4F42-9B68-FBE978BECBA7}" name="Column6" headerRowDxfId="502" dataDxfId="501" headerRowCellStyle="Comma 67" dataCellStyle="Comma 72 2"/>
    <tableColumn id="7" xr3:uid="{5B6C422A-CE7F-4017-847B-7A10AF903234}" name="Column7" headerRowDxfId="500" dataDxfId="499" headerRowCellStyle="Comma" dataCellStyle="Comma">
      <calculatedColumnFormula>(F4/$F$14)*100</calculatedColumnFormula>
    </tableColumn>
    <tableColumn id="8" xr3:uid="{BDD4316E-2664-41B4-BF7D-22D8CAF0DA3F}" name="Column8" headerRowDxfId="498" dataDxfId="497" dataCellStyle="Comm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32" displayName="Table232" ref="A2:E15" totalsRowShown="0" headerRowDxfId="496" totalsRowDxfId="493" headerRowBorderDxfId="495" tableBorderDxfId="494">
  <tableColumns count="5">
    <tableColumn id="1" xr3:uid="{00000000-0010-0000-0000-000001000000}" name="Period" dataDxfId="492" totalsRowDxfId="491"/>
    <tableColumn id="2" xr3:uid="{00000000-0010-0000-0000-000002000000}" name="Exports" dataDxfId="490" totalsRowDxfId="489" dataCellStyle="Comma 72 2"/>
    <tableColumn id="3" xr3:uid="{00000000-0010-0000-0000-000003000000}" name="Imports" dataDxfId="488" totalsRowDxfId="487" dataCellStyle="Comma 72 2"/>
    <tableColumn id="4" xr3:uid="{00000000-0010-0000-0000-000004000000}" name="Imports (-)" dataDxfId="486" totalsRowDxfId="485" dataCellStyle="Comma">
      <calculatedColumnFormula>-Table232[[#This Row],[Imports]]</calculatedColumnFormula>
    </tableColumn>
    <tableColumn id="5" xr3:uid="{00000000-0010-0000-0000-000005000000}" name="Trade bal" dataDxfId="484" totalsRowDxfId="483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ACDFB1F-DCF2-463C-ABA8-443C2FFA0019}" name="Table15" displayName="Table15" ref="A3:D169" headerRowCount="0" totalsRowCount="1" dataDxfId="482" tableBorderDxfId="481" dataCellStyle="Comma">
  <sortState xmlns:xlrd2="http://schemas.microsoft.com/office/spreadsheetml/2017/richdata2" ref="A3:D163">
    <sortCondition ref="D3:D163"/>
  </sortState>
  <tableColumns count="4">
    <tableColumn id="1" xr3:uid="{DA99B089-6965-4DFC-A2F1-7F297AC3F5B3}" name="Column1" totalsRowLabel="Total" headerRowDxfId="480" dataDxfId="479" totalsRowDxfId="478"/>
    <tableColumn id="2" xr3:uid="{E334F8F4-51BA-44B8-A870-18F0C62159E5}" name="Column2" totalsRowFunction="custom" headerRowDxfId="477" dataDxfId="476" totalsRowDxfId="475" headerRowCellStyle="Comma 23" dataCellStyle="Comma">
      <totalsRowFormula>SUM(B3:B168)</totalsRowFormula>
    </tableColumn>
    <tableColumn id="3" xr3:uid="{B4121B0C-6C6E-4CF8-AB83-F891C88CD229}" name="Column3" totalsRowFunction="custom" headerRowDxfId="474" dataDxfId="473" totalsRowDxfId="472" headerRowCellStyle="Comma 23" dataCellStyle="Comma">
      <totalsRowFormula>SUM(C3:C168)</totalsRowFormula>
    </tableColumn>
    <tableColumn id="4" xr3:uid="{CF88F8B1-5268-4A36-8EE0-0ABD270702F1}" name="Column4" totalsRowFunction="custom" headerRowDxfId="471" dataDxfId="470" totalsRowDxfId="469" dataCellStyle="Comma">
      <totalsRowFormula>SUM(D3:D168)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3.bin"/><Relationship Id="rId4" Type="http://schemas.openxmlformats.org/officeDocument/2006/relationships/table" Target="../tables/table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zoomScale="80" zoomScaleNormal="80" workbookViewId="0">
      <selection activeCell="B20" sqref="B20"/>
    </sheetView>
  </sheetViews>
  <sheetFormatPr defaultColWidth="8.81640625" defaultRowHeight="15.5" x14ac:dyDescent="0.35"/>
  <cols>
    <col min="1" max="1" width="25.81640625" style="58" customWidth="1"/>
    <col min="2" max="2" width="12.1796875" style="58" customWidth="1"/>
    <col min="3" max="7" width="8.81640625" style="58"/>
    <col min="8" max="8" width="20.1796875" style="58" customWidth="1"/>
    <col min="9" max="16384" width="8.81640625" style="58"/>
  </cols>
  <sheetData>
    <row r="1" spans="1:8" ht="22.5" customHeight="1" x14ac:dyDescent="0.35">
      <c r="A1" s="56" t="s">
        <v>330</v>
      </c>
      <c r="B1" s="56"/>
      <c r="C1" s="59"/>
      <c r="D1" s="59"/>
      <c r="E1" s="59"/>
      <c r="F1" s="59"/>
      <c r="G1" s="348"/>
      <c r="H1" s="348"/>
    </row>
    <row r="2" spans="1:8" x14ac:dyDescent="0.35">
      <c r="A2" s="57"/>
    </row>
    <row r="3" spans="1:8" x14ac:dyDescent="0.35">
      <c r="A3" s="183" t="s">
        <v>826</v>
      </c>
      <c r="G3" s="57"/>
    </row>
    <row r="4" spans="1:8" x14ac:dyDescent="0.35">
      <c r="A4" s="102" t="s">
        <v>581</v>
      </c>
      <c r="G4" s="57"/>
    </row>
    <row r="5" spans="1:8" x14ac:dyDescent="0.35">
      <c r="A5" s="102" t="s">
        <v>582</v>
      </c>
      <c r="G5" s="57"/>
    </row>
    <row r="6" spans="1:8" x14ac:dyDescent="0.35">
      <c r="A6" s="57" t="s">
        <v>486</v>
      </c>
      <c r="G6" s="57"/>
    </row>
    <row r="7" spans="1:8" x14ac:dyDescent="0.35">
      <c r="A7" s="57" t="s">
        <v>487</v>
      </c>
      <c r="G7" s="57"/>
    </row>
    <row r="8" spans="1:8" x14ac:dyDescent="0.35">
      <c r="A8" s="57" t="s">
        <v>488</v>
      </c>
      <c r="G8" s="57"/>
    </row>
    <row r="9" spans="1:8" x14ac:dyDescent="0.35">
      <c r="A9" s="57" t="s">
        <v>489</v>
      </c>
      <c r="G9" s="57"/>
    </row>
    <row r="10" spans="1:8" x14ac:dyDescent="0.35">
      <c r="A10" s="57" t="s">
        <v>490</v>
      </c>
      <c r="G10" s="57"/>
    </row>
    <row r="11" spans="1:8" x14ac:dyDescent="0.35">
      <c r="A11" s="57" t="s">
        <v>503</v>
      </c>
      <c r="G11" s="57"/>
    </row>
    <row r="12" spans="1:8" x14ac:dyDescent="0.35">
      <c r="A12" s="57" t="s">
        <v>491</v>
      </c>
      <c r="G12" s="57"/>
    </row>
    <row r="13" spans="1:8" x14ac:dyDescent="0.35">
      <c r="A13" s="57" t="s">
        <v>504</v>
      </c>
      <c r="G13" s="57"/>
    </row>
    <row r="14" spans="1:8" x14ac:dyDescent="0.35">
      <c r="A14" s="57" t="s">
        <v>492</v>
      </c>
      <c r="G14" s="57"/>
    </row>
    <row r="15" spans="1:8" x14ac:dyDescent="0.35">
      <c r="A15" s="57" t="s">
        <v>493</v>
      </c>
    </row>
    <row r="16" spans="1:8" x14ac:dyDescent="0.35">
      <c r="A16" s="57" t="s">
        <v>494</v>
      </c>
    </row>
    <row r="17" spans="1:1" x14ac:dyDescent="0.35">
      <c r="A17" s="57" t="s">
        <v>505</v>
      </c>
    </row>
    <row r="18" spans="1:1" x14ac:dyDescent="0.35">
      <c r="A18" s="57" t="s">
        <v>507</v>
      </c>
    </row>
    <row r="19" spans="1:1" x14ac:dyDescent="0.35">
      <c r="A19" s="57" t="s">
        <v>506</v>
      </c>
    </row>
    <row r="20" spans="1:1" x14ac:dyDescent="0.35">
      <c r="A20" s="57" t="s">
        <v>495</v>
      </c>
    </row>
    <row r="21" spans="1:1" x14ac:dyDescent="0.35">
      <c r="A21" s="57" t="s">
        <v>496</v>
      </c>
    </row>
    <row r="22" spans="1:1" x14ac:dyDescent="0.35">
      <c r="A22" s="57" t="s">
        <v>497</v>
      </c>
    </row>
    <row r="23" spans="1:1" x14ac:dyDescent="0.35">
      <c r="A23" s="57" t="s">
        <v>498</v>
      </c>
    </row>
    <row r="24" spans="1:1" x14ac:dyDescent="0.35">
      <c r="A24" s="57" t="s">
        <v>499</v>
      </c>
    </row>
    <row r="25" spans="1:1" x14ac:dyDescent="0.35">
      <c r="A25" s="57" t="s">
        <v>509</v>
      </c>
    </row>
    <row r="26" spans="1:1" x14ac:dyDescent="0.35">
      <c r="A26" s="60" t="s">
        <v>500</v>
      </c>
    </row>
    <row r="27" spans="1:1" x14ac:dyDescent="0.35">
      <c r="A27" s="57" t="s">
        <v>508</v>
      </c>
    </row>
    <row r="28" spans="1:1" x14ac:dyDescent="0.35">
      <c r="A28" s="57" t="s">
        <v>501</v>
      </c>
    </row>
    <row r="29" spans="1:1" x14ac:dyDescent="0.35">
      <c r="A29" s="57" t="s">
        <v>502</v>
      </c>
    </row>
    <row r="30" spans="1:1" x14ac:dyDescent="0.35">
      <c r="A30" s="60" t="s">
        <v>528</v>
      </c>
    </row>
    <row r="31" spans="1:1" x14ac:dyDescent="0.35">
      <c r="A31" s="60" t="s">
        <v>529</v>
      </c>
    </row>
    <row r="32" spans="1:1" x14ac:dyDescent="0.35">
      <c r="A32" s="57" t="s">
        <v>635</v>
      </c>
    </row>
    <row r="33" spans="1:4" x14ac:dyDescent="0.35">
      <c r="A33" s="57"/>
    </row>
    <row r="34" spans="1:4" x14ac:dyDescent="0.35">
      <c r="A34" s="57"/>
    </row>
    <row r="35" spans="1:4" x14ac:dyDescent="0.35">
      <c r="A35" s="57"/>
    </row>
    <row r="36" spans="1:4" ht="14.5" customHeight="1" x14ac:dyDescent="0.35">
      <c r="A36" s="57"/>
      <c r="B36" s="59"/>
      <c r="D36" s="59"/>
    </row>
    <row r="37" spans="1:4" ht="14.5" customHeight="1" x14ac:dyDescent="0.35">
      <c r="A37" s="57"/>
      <c r="D37" s="59"/>
    </row>
    <row r="38" spans="1:4" x14ac:dyDescent="0.35">
      <c r="A38" s="57"/>
    </row>
    <row r="39" spans="1:4" x14ac:dyDescent="0.35">
      <c r="A39" s="57"/>
    </row>
  </sheetData>
  <mergeCells count="1">
    <mergeCell ref="G1:H1"/>
  </mergeCells>
  <hyperlinks>
    <hyperlink ref="A3" location="'April 2023 revisions'!A1" display="April 2023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5"/>
  <sheetViews>
    <sheetView zoomScale="80" zoomScaleNormal="80" workbookViewId="0">
      <selection activeCell="F1" sqref="F1"/>
    </sheetView>
  </sheetViews>
  <sheetFormatPr defaultColWidth="8.81640625" defaultRowHeight="15.5" x14ac:dyDescent="0.35"/>
  <cols>
    <col min="1" max="1" width="28.36328125" style="1" customWidth="1"/>
    <col min="2" max="2" width="15.1796875" style="1" customWidth="1"/>
    <col min="3" max="3" width="15.453125" style="1" customWidth="1"/>
    <col min="4" max="4" width="15.1796875" style="1" bestFit="1" customWidth="1"/>
    <col min="5" max="16384" width="8.81640625" style="1"/>
  </cols>
  <sheetData>
    <row r="1" spans="1:6" x14ac:dyDescent="0.35">
      <c r="A1" s="40" t="s">
        <v>813</v>
      </c>
      <c r="F1" s="13" t="s">
        <v>315</v>
      </c>
    </row>
    <row r="2" spans="1:6" x14ac:dyDescent="0.35">
      <c r="A2" s="72" t="s">
        <v>347</v>
      </c>
      <c r="B2" s="72" t="s">
        <v>340</v>
      </c>
      <c r="C2" s="72" t="s">
        <v>267</v>
      </c>
      <c r="D2" s="72" t="s">
        <v>268</v>
      </c>
    </row>
    <row r="3" spans="1:6" x14ac:dyDescent="0.35">
      <c r="A3" s="63" t="s">
        <v>151</v>
      </c>
      <c r="B3" s="78">
        <v>2359.5239999999999</v>
      </c>
      <c r="C3" s="78">
        <v>539.74199999999996</v>
      </c>
      <c r="D3" s="78">
        <v>1819.7819999999999</v>
      </c>
    </row>
    <row r="4" spans="1:6" x14ac:dyDescent="0.35">
      <c r="A4" s="64" t="s">
        <v>9</v>
      </c>
      <c r="B4" s="234">
        <v>1485.54</v>
      </c>
      <c r="C4" s="234">
        <v>22.513999999999999</v>
      </c>
      <c r="D4" s="234">
        <v>1463.0260000000001</v>
      </c>
    </row>
    <row r="5" spans="1:6" x14ac:dyDescent="0.35">
      <c r="A5" s="64" t="s">
        <v>260</v>
      </c>
      <c r="B5" s="234">
        <v>803.28899999999999</v>
      </c>
      <c r="C5" s="234">
        <v>2E-3</v>
      </c>
      <c r="D5" s="234">
        <v>803.28700000000003</v>
      </c>
    </row>
    <row r="6" spans="1:6" x14ac:dyDescent="0.35">
      <c r="A6" s="64" t="s">
        <v>70</v>
      </c>
      <c r="B6" s="234">
        <v>630.51099999999997</v>
      </c>
      <c r="C6" s="234"/>
      <c r="D6" s="234">
        <v>630.51099999999997</v>
      </c>
    </row>
    <row r="7" spans="1:6" x14ac:dyDescent="0.35">
      <c r="A7" s="64" t="s">
        <v>631</v>
      </c>
      <c r="B7" s="234">
        <v>473.298</v>
      </c>
      <c r="C7" s="234">
        <v>8.1639999999999997</v>
      </c>
      <c r="D7" s="234">
        <v>465.13400000000001</v>
      </c>
    </row>
    <row r="8" spans="1:6" x14ac:dyDescent="0.35">
      <c r="A8" s="64" t="s">
        <v>249</v>
      </c>
      <c r="B8" s="234">
        <v>323.34500000000003</v>
      </c>
      <c r="C8" s="234">
        <v>24.367999999999999</v>
      </c>
      <c r="D8" s="234">
        <v>298.97700000000003</v>
      </c>
    </row>
    <row r="9" spans="1:6" x14ac:dyDescent="0.35">
      <c r="A9" s="64" t="s">
        <v>0</v>
      </c>
      <c r="B9" s="234">
        <v>195.32400000000001</v>
      </c>
      <c r="C9" s="234">
        <v>3.157</v>
      </c>
      <c r="D9" s="234">
        <v>192.167</v>
      </c>
    </row>
    <row r="10" spans="1:6" x14ac:dyDescent="0.35">
      <c r="A10" s="64" t="s">
        <v>47</v>
      </c>
      <c r="B10" s="234">
        <v>133.518</v>
      </c>
      <c r="C10" s="234">
        <v>6.3E-2</v>
      </c>
      <c r="D10" s="234">
        <v>133.45500000000001</v>
      </c>
    </row>
    <row r="11" spans="1:6" x14ac:dyDescent="0.35">
      <c r="A11" s="64" t="s">
        <v>1</v>
      </c>
      <c r="B11" s="234">
        <v>126.07599999999999</v>
      </c>
      <c r="C11" s="234">
        <v>1.2999999999999999E-2</v>
      </c>
      <c r="D11" s="234">
        <v>126.06299999999999</v>
      </c>
    </row>
    <row r="12" spans="1:6" x14ac:dyDescent="0.35">
      <c r="A12" s="64" t="s">
        <v>157</v>
      </c>
      <c r="B12" s="234">
        <v>123.42100000000001</v>
      </c>
      <c r="C12" s="234">
        <v>74.635000000000005</v>
      </c>
      <c r="D12" s="234">
        <v>48.786000000000001</v>
      </c>
    </row>
    <row r="13" spans="1:6" x14ac:dyDescent="0.35">
      <c r="A13" s="64" t="s">
        <v>66</v>
      </c>
      <c r="B13" s="234">
        <v>41.743000000000002</v>
      </c>
      <c r="C13" s="234">
        <v>0.26700000000000002</v>
      </c>
      <c r="D13" s="234">
        <v>41.475999999999999</v>
      </c>
    </row>
    <row r="14" spans="1:6" x14ac:dyDescent="0.35">
      <c r="A14" s="64" t="s">
        <v>21</v>
      </c>
      <c r="B14" s="234">
        <v>68.138999999999996</v>
      </c>
      <c r="C14" s="234">
        <v>27.870999999999999</v>
      </c>
      <c r="D14" s="234">
        <v>40.268000000000001</v>
      </c>
    </row>
    <row r="15" spans="1:6" x14ac:dyDescent="0.35">
      <c r="A15" s="64" t="s">
        <v>61</v>
      </c>
      <c r="B15" s="234">
        <v>38.700000000000003</v>
      </c>
      <c r="C15" s="234">
        <v>4.774</v>
      </c>
      <c r="D15" s="234">
        <v>33.926000000000002</v>
      </c>
    </row>
    <row r="16" spans="1:6" x14ac:dyDescent="0.35">
      <c r="A16" s="64" t="s">
        <v>62</v>
      </c>
      <c r="B16" s="234">
        <v>33.085000000000001</v>
      </c>
      <c r="C16" s="234">
        <v>1.2999999999999999E-2</v>
      </c>
      <c r="D16" s="234">
        <v>33.072000000000003</v>
      </c>
    </row>
    <row r="17" spans="1:4" x14ac:dyDescent="0.35">
      <c r="A17" s="64" t="s">
        <v>64</v>
      </c>
      <c r="B17" s="234">
        <v>128.06399999999999</v>
      </c>
      <c r="C17" s="234">
        <v>95.94</v>
      </c>
      <c r="D17" s="234">
        <v>32.123999999999995</v>
      </c>
    </row>
    <row r="18" spans="1:4" x14ac:dyDescent="0.35">
      <c r="A18" s="64" t="s">
        <v>145</v>
      </c>
      <c r="B18" s="234">
        <v>42.048000000000002</v>
      </c>
      <c r="C18" s="234">
        <v>16.898</v>
      </c>
      <c r="D18" s="234">
        <v>25.150000000000002</v>
      </c>
    </row>
    <row r="19" spans="1:4" x14ac:dyDescent="0.35">
      <c r="A19" s="64" t="s">
        <v>72</v>
      </c>
      <c r="B19" s="234">
        <v>21.273</v>
      </c>
      <c r="C19" s="234"/>
      <c r="D19" s="234">
        <v>21.273</v>
      </c>
    </row>
    <row r="20" spans="1:4" x14ac:dyDescent="0.35">
      <c r="A20" s="64" t="s">
        <v>125</v>
      </c>
      <c r="B20" s="234">
        <v>13.808</v>
      </c>
      <c r="C20" s="234">
        <v>0.79500000000000004</v>
      </c>
      <c r="D20" s="234">
        <v>13.013</v>
      </c>
    </row>
    <row r="21" spans="1:4" x14ac:dyDescent="0.35">
      <c r="A21" s="64" t="s">
        <v>10</v>
      </c>
      <c r="B21" s="234">
        <v>13.435</v>
      </c>
      <c r="C21" s="234">
        <v>0.432</v>
      </c>
      <c r="D21" s="234">
        <v>13.003</v>
      </c>
    </row>
    <row r="22" spans="1:4" x14ac:dyDescent="0.35">
      <c r="A22" s="64" t="s">
        <v>253</v>
      </c>
      <c r="B22" s="234">
        <v>18.882999999999999</v>
      </c>
      <c r="C22" s="234">
        <v>8.3350000000000009</v>
      </c>
      <c r="D22" s="234">
        <v>10.547999999999998</v>
      </c>
    </row>
    <row r="23" spans="1:4" x14ac:dyDescent="0.35">
      <c r="A23" s="64" t="s">
        <v>76</v>
      </c>
      <c r="B23" s="234">
        <v>14.448</v>
      </c>
      <c r="C23" s="234">
        <v>7.33</v>
      </c>
      <c r="D23" s="234">
        <v>7.1180000000000003</v>
      </c>
    </row>
    <row r="24" spans="1:4" x14ac:dyDescent="0.35">
      <c r="A24" s="64" t="s">
        <v>42</v>
      </c>
      <c r="B24" s="234">
        <v>3.25</v>
      </c>
      <c r="C24" s="234">
        <v>0.872</v>
      </c>
      <c r="D24" s="234">
        <v>2.3780000000000001</v>
      </c>
    </row>
    <row r="25" spans="1:4" x14ac:dyDescent="0.35">
      <c r="A25" s="64" t="s">
        <v>51</v>
      </c>
      <c r="B25" s="234">
        <v>2.1419999999999999</v>
      </c>
      <c r="C25" s="234">
        <v>8.9999999999999993E-3</v>
      </c>
      <c r="D25" s="234">
        <v>2.133</v>
      </c>
    </row>
    <row r="26" spans="1:4" x14ac:dyDescent="0.35">
      <c r="A26" s="64" t="s">
        <v>223</v>
      </c>
      <c r="B26" s="234">
        <v>3.0169999999999999</v>
      </c>
      <c r="C26" s="234">
        <v>1.494</v>
      </c>
      <c r="D26" s="234">
        <v>1.5229999999999999</v>
      </c>
    </row>
    <row r="27" spans="1:4" x14ac:dyDescent="0.35">
      <c r="A27" s="64" t="s">
        <v>40</v>
      </c>
      <c r="B27" s="234">
        <v>1.3169999999999999</v>
      </c>
      <c r="C27" s="234">
        <v>3.0000000000000001E-3</v>
      </c>
      <c r="D27" s="234">
        <v>1.3140000000000001</v>
      </c>
    </row>
    <row r="28" spans="1:4" x14ac:dyDescent="0.35">
      <c r="A28" s="64" t="s">
        <v>87</v>
      </c>
      <c r="B28" s="234">
        <v>1.429</v>
      </c>
      <c r="C28" s="234">
        <v>0.14899999999999999</v>
      </c>
      <c r="D28" s="234">
        <v>1.28</v>
      </c>
    </row>
    <row r="29" spans="1:4" x14ac:dyDescent="0.35">
      <c r="A29" s="64" t="s">
        <v>127</v>
      </c>
      <c r="B29" s="234">
        <v>1.2470000000000001</v>
      </c>
      <c r="C29" s="234"/>
      <c r="D29" s="234">
        <v>1.2470000000000001</v>
      </c>
    </row>
    <row r="30" spans="1:4" x14ac:dyDescent="0.35">
      <c r="A30" s="64" t="s">
        <v>60</v>
      </c>
      <c r="B30" s="234">
        <v>0.72699999999999998</v>
      </c>
      <c r="C30" s="234">
        <v>8.3000000000000004E-2</v>
      </c>
      <c r="D30" s="234">
        <v>0.64400000000000002</v>
      </c>
    </row>
    <row r="31" spans="1:4" x14ac:dyDescent="0.35">
      <c r="A31" s="64" t="s">
        <v>67</v>
      </c>
      <c r="B31" s="234">
        <v>0.57199999999999995</v>
      </c>
      <c r="C31" s="234">
        <v>1E-3</v>
      </c>
      <c r="D31" s="234">
        <v>0.57099999999999995</v>
      </c>
    </row>
    <row r="32" spans="1:4" x14ac:dyDescent="0.35">
      <c r="A32" s="64" t="s">
        <v>8</v>
      </c>
      <c r="B32" s="234">
        <v>0.55900000000000005</v>
      </c>
      <c r="C32" s="234">
        <v>5.8000000000000003E-2</v>
      </c>
      <c r="D32" s="234">
        <v>0.501</v>
      </c>
    </row>
    <row r="33" spans="1:4" x14ac:dyDescent="0.35">
      <c r="A33" s="64" t="s">
        <v>79</v>
      </c>
      <c r="B33" s="234">
        <v>2E-3</v>
      </c>
      <c r="C33" s="234"/>
      <c r="D33" s="234">
        <v>2E-3</v>
      </c>
    </row>
    <row r="34" spans="1:4" x14ac:dyDescent="0.35">
      <c r="A34" s="64" t="s">
        <v>245</v>
      </c>
      <c r="B34" s="234">
        <v>0</v>
      </c>
      <c r="C34" s="234"/>
      <c r="D34" s="234">
        <v>0</v>
      </c>
    </row>
    <row r="35" spans="1:4" x14ac:dyDescent="0.35">
      <c r="A35" s="64" t="s">
        <v>38</v>
      </c>
      <c r="B35" s="234"/>
      <c r="C35" s="234">
        <v>1E-3</v>
      </c>
      <c r="D35" s="234">
        <v>-1E-3</v>
      </c>
    </row>
    <row r="36" spans="1:4" x14ac:dyDescent="0.35">
      <c r="A36" s="64" t="s">
        <v>166</v>
      </c>
      <c r="B36" s="234"/>
      <c r="C36" s="234">
        <v>1E-3</v>
      </c>
      <c r="D36" s="234">
        <v>-1E-3</v>
      </c>
    </row>
    <row r="37" spans="1:4" x14ac:dyDescent="0.35">
      <c r="A37" s="64" t="s">
        <v>41</v>
      </c>
      <c r="B37" s="234"/>
      <c r="C37" s="234">
        <v>3.0000000000000001E-3</v>
      </c>
      <c r="D37" s="234">
        <v>-3.0000000000000001E-3</v>
      </c>
    </row>
    <row r="38" spans="1:4" x14ac:dyDescent="0.35">
      <c r="A38" s="64" t="s">
        <v>46</v>
      </c>
      <c r="B38" s="234"/>
      <c r="C38" s="234">
        <v>3.0000000000000001E-3</v>
      </c>
      <c r="D38" s="234">
        <v>-3.0000000000000001E-3</v>
      </c>
    </row>
    <row r="39" spans="1:4" x14ac:dyDescent="0.35">
      <c r="A39" s="64" t="s">
        <v>57</v>
      </c>
      <c r="B39" s="234"/>
      <c r="C39" s="234">
        <v>3.0000000000000001E-3</v>
      </c>
      <c r="D39" s="234">
        <v>-3.0000000000000001E-3</v>
      </c>
    </row>
    <row r="40" spans="1:4" x14ac:dyDescent="0.35">
      <c r="A40" s="64" t="s">
        <v>165</v>
      </c>
      <c r="B40" s="234">
        <v>7.0000000000000001E-3</v>
      </c>
      <c r="C40" s="234">
        <v>2.1999999999999999E-2</v>
      </c>
      <c r="D40" s="234">
        <v>-1.4999999999999999E-2</v>
      </c>
    </row>
    <row r="41" spans="1:4" x14ac:dyDescent="0.35">
      <c r="A41" s="64" t="s">
        <v>69</v>
      </c>
      <c r="B41" s="234"/>
      <c r="C41" s="234">
        <v>0.02</v>
      </c>
      <c r="D41" s="234">
        <v>-0.02</v>
      </c>
    </row>
    <row r="42" spans="1:4" x14ac:dyDescent="0.35">
      <c r="A42" s="64" t="s">
        <v>162</v>
      </c>
      <c r="B42" s="234">
        <v>5.0000000000000001E-3</v>
      </c>
      <c r="C42" s="234">
        <v>2.7E-2</v>
      </c>
      <c r="D42" s="234">
        <v>-2.1999999999999999E-2</v>
      </c>
    </row>
    <row r="43" spans="1:4" x14ac:dyDescent="0.35">
      <c r="A43" s="64" t="s">
        <v>164</v>
      </c>
      <c r="B43" s="234"/>
      <c r="C43" s="234">
        <v>2.4E-2</v>
      </c>
      <c r="D43" s="234">
        <v>-2.4E-2</v>
      </c>
    </row>
    <row r="44" spans="1:4" x14ac:dyDescent="0.35">
      <c r="A44" s="64" t="s">
        <v>77</v>
      </c>
      <c r="B44" s="234">
        <v>0.29899999999999999</v>
      </c>
      <c r="C44" s="234">
        <v>0.32400000000000001</v>
      </c>
      <c r="D44" s="234">
        <v>-2.5000000000000022E-2</v>
      </c>
    </row>
    <row r="45" spans="1:4" x14ac:dyDescent="0.35">
      <c r="A45" s="64" t="s">
        <v>73</v>
      </c>
      <c r="B45" s="234">
        <v>5.0000000000000001E-3</v>
      </c>
      <c r="C45" s="234">
        <v>3.3000000000000002E-2</v>
      </c>
      <c r="D45" s="234">
        <v>-2.8000000000000001E-2</v>
      </c>
    </row>
    <row r="46" spans="1:4" x14ac:dyDescent="0.35">
      <c r="A46" s="64" t="s">
        <v>124</v>
      </c>
      <c r="B46" s="234">
        <v>1E-3</v>
      </c>
      <c r="C46" s="234">
        <v>3.3000000000000002E-2</v>
      </c>
      <c r="D46" s="234">
        <v>-3.2000000000000001E-2</v>
      </c>
    </row>
    <row r="47" spans="1:4" x14ac:dyDescent="0.35">
      <c r="A47" s="64" t="s">
        <v>131</v>
      </c>
      <c r="B47" s="234">
        <v>2E-3</v>
      </c>
      <c r="C47" s="234">
        <v>3.7999999999999999E-2</v>
      </c>
      <c r="D47" s="234">
        <v>-3.5999999999999997E-2</v>
      </c>
    </row>
    <row r="48" spans="1:4" x14ac:dyDescent="0.35">
      <c r="A48" s="64" t="s">
        <v>167</v>
      </c>
      <c r="B48" s="234"/>
      <c r="C48" s="234">
        <v>3.5999999999999997E-2</v>
      </c>
      <c r="D48" s="234">
        <v>-3.5999999999999997E-2</v>
      </c>
    </row>
    <row r="49" spans="1:4" x14ac:dyDescent="0.35">
      <c r="A49" s="64" t="s">
        <v>261</v>
      </c>
      <c r="B49" s="234"/>
      <c r="C49" s="234">
        <v>4.4999999999999998E-2</v>
      </c>
      <c r="D49" s="234">
        <v>-4.4999999999999998E-2</v>
      </c>
    </row>
    <row r="50" spans="1:4" x14ac:dyDescent="0.35">
      <c r="A50" s="64" t="s">
        <v>161</v>
      </c>
      <c r="B50" s="234"/>
      <c r="C50" s="234">
        <v>4.5999999999999999E-2</v>
      </c>
      <c r="D50" s="234">
        <v>-4.5999999999999999E-2</v>
      </c>
    </row>
    <row r="51" spans="1:4" x14ac:dyDescent="0.35">
      <c r="A51" s="64" t="s">
        <v>58</v>
      </c>
      <c r="B51" s="234">
        <v>0</v>
      </c>
      <c r="C51" s="234">
        <v>4.9000000000000002E-2</v>
      </c>
      <c r="D51" s="234">
        <v>-4.9000000000000002E-2</v>
      </c>
    </row>
    <row r="52" spans="1:4" x14ac:dyDescent="0.35">
      <c r="A52" s="64" t="s">
        <v>63</v>
      </c>
      <c r="B52" s="234">
        <v>7.0000000000000001E-3</v>
      </c>
      <c r="C52" s="234">
        <v>7.0000000000000007E-2</v>
      </c>
      <c r="D52" s="234">
        <v>-6.3E-2</v>
      </c>
    </row>
    <row r="53" spans="1:4" x14ac:dyDescent="0.35">
      <c r="A53" s="64" t="s">
        <v>153</v>
      </c>
      <c r="B53" s="234">
        <v>8.8999999999999996E-2</v>
      </c>
      <c r="C53" s="234">
        <v>0.24399999999999999</v>
      </c>
      <c r="D53" s="234">
        <v>-0.155</v>
      </c>
    </row>
    <row r="54" spans="1:4" x14ac:dyDescent="0.35">
      <c r="A54" s="64" t="s">
        <v>65</v>
      </c>
      <c r="B54" s="234"/>
      <c r="C54" s="234">
        <v>0.158</v>
      </c>
      <c r="D54" s="234">
        <v>-0.158</v>
      </c>
    </row>
    <row r="55" spans="1:4" x14ac:dyDescent="0.35">
      <c r="A55" s="64" t="s">
        <v>45</v>
      </c>
      <c r="B55" s="234">
        <v>1.2E-2</v>
      </c>
      <c r="C55" s="234">
        <v>0.17599999999999999</v>
      </c>
      <c r="D55" s="234">
        <v>-0.16399999999999998</v>
      </c>
    </row>
    <row r="56" spans="1:4" x14ac:dyDescent="0.35">
      <c r="A56" s="64" t="s">
        <v>55</v>
      </c>
      <c r="B56" s="234"/>
      <c r="C56" s="234">
        <v>0.19</v>
      </c>
      <c r="D56" s="234">
        <v>-0.19</v>
      </c>
    </row>
    <row r="57" spans="1:4" x14ac:dyDescent="0.35">
      <c r="A57" s="64" t="s">
        <v>48</v>
      </c>
      <c r="B57" s="234">
        <v>0.255</v>
      </c>
      <c r="C57" s="234">
        <v>0.44900000000000001</v>
      </c>
      <c r="D57" s="234">
        <v>-0.19400000000000001</v>
      </c>
    </row>
    <row r="58" spans="1:4" x14ac:dyDescent="0.35">
      <c r="A58" s="64" t="s">
        <v>53</v>
      </c>
      <c r="B58" s="234"/>
      <c r="C58" s="234">
        <v>0.22700000000000001</v>
      </c>
      <c r="D58" s="234">
        <v>-0.22700000000000001</v>
      </c>
    </row>
    <row r="59" spans="1:4" x14ac:dyDescent="0.35">
      <c r="A59" s="64" t="s">
        <v>3</v>
      </c>
      <c r="B59" s="234">
        <v>1.343</v>
      </c>
      <c r="C59" s="234">
        <v>1.579</v>
      </c>
      <c r="D59" s="234">
        <v>-0.23599999999999999</v>
      </c>
    </row>
    <row r="60" spans="1:4" x14ac:dyDescent="0.35">
      <c r="A60" s="64" t="s">
        <v>18</v>
      </c>
      <c r="B60" s="234">
        <v>8.9999999999999993E-3</v>
      </c>
      <c r="C60" s="234">
        <v>0.29499999999999998</v>
      </c>
      <c r="D60" s="234">
        <v>-0.28599999999999998</v>
      </c>
    </row>
    <row r="61" spans="1:4" x14ac:dyDescent="0.35">
      <c r="A61" s="64" t="s">
        <v>59</v>
      </c>
      <c r="B61" s="234">
        <v>0.77</v>
      </c>
      <c r="C61" s="234">
        <v>1.1539999999999999</v>
      </c>
      <c r="D61" s="234">
        <v>-0.3839999999999999</v>
      </c>
    </row>
    <row r="62" spans="1:4" x14ac:dyDescent="0.35">
      <c r="A62" s="64" t="s">
        <v>118</v>
      </c>
      <c r="B62" s="234">
        <v>0</v>
      </c>
      <c r="C62" s="234">
        <v>0.42299999999999999</v>
      </c>
      <c r="D62" s="234">
        <v>-0.42299999999999999</v>
      </c>
    </row>
    <row r="63" spans="1:4" x14ac:dyDescent="0.35">
      <c r="A63" s="64" t="s">
        <v>191</v>
      </c>
      <c r="B63" s="234"/>
      <c r="C63" s="234">
        <v>0.42699999999999999</v>
      </c>
      <c r="D63" s="234">
        <v>-0.42699999999999999</v>
      </c>
    </row>
    <row r="64" spans="1:4" x14ac:dyDescent="0.35">
      <c r="A64" s="64" t="s">
        <v>141</v>
      </c>
      <c r="B64" s="234">
        <v>0.45600000000000002</v>
      </c>
      <c r="C64" s="234">
        <v>0.89100000000000001</v>
      </c>
      <c r="D64" s="234">
        <v>-0.435</v>
      </c>
    </row>
    <row r="65" spans="1:4" x14ac:dyDescent="0.35">
      <c r="A65" s="64" t="s">
        <v>44</v>
      </c>
      <c r="B65" s="234">
        <v>8.0000000000000002E-3</v>
      </c>
      <c r="C65" s="234">
        <v>0.47899999999999998</v>
      </c>
      <c r="D65" s="234">
        <v>-0.47099999999999997</v>
      </c>
    </row>
    <row r="66" spans="1:4" x14ac:dyDescent="0.35">
      <c r="A66" s="64" t="s">
        <v>29</v>
      </c>
      <c r="B66" s="234"/>
      <c r="C66" s="234">
        <v>0.48499999999999999</v>
      </c>
      <c r="D66" s="234">
        <v>-0.48499999999999999</v>
      </c>
    </row>
    <row r="67" spans="1:4" x14ac:dyDescent="0.35">
      <c r="A67" s="64" t="s">
        <v>226</v>
      </c>
      <c r="B67" s="234">
        <v>4.0000000000000001E-3</v>
      </c>
      <c r="C67" s="234">
        <v>0.49399999999999999</v>
      </c>
      <c r="D67" s="234">
        <v>-0.49</v>
      </c>
    </row>
    <row r="68" spans="1:4" x14ac:dyDescent="0.35">
      <c r="A68" s="64" t="s">
        <v>192</v>
      </c>
      <c r="B68" s="234">
        <v>0.01</v>
      </c>
      <c r="C68" s="234">
        <v>0.53800000000000003</v>
      </c>
      <c r="D68" s="234">
        <v>-0.52800000000000002</v>
      </c>
    </row>
    <row r="69" spans="1:4" x14ac:dyDescent="0.35">
      <c r="A69" s="64" t="s">
        <v>96</v>
      </c>
      <c r="B69" s="234">
        <v>1.6E-2</v>
      </c>
      <c r="C69" s="234">
        <v>0.56999999999999995</v>
      </c>
      <c r="D69" s="234">
        <v>-0.55399999999999994</v>
      </c>
    </row>
    <row r="70" spans="1:4" x14ac:dyDescent="0.35">
      <c r="A70" s="64" t="s">
        <v>56</v>
      </c>
      <c r="B70" s="234">
        <v>0</v>
      </c>
      <c r="C70" s="234">
        <v>0.55500000000000005</v>
      </c>
      <c r="D70" s="234">
        <v>-0.55500000000000005</v>
      </c>
    </row>
    <row r="71" spans="1:4" x14ac:dyDescent="0.35">
      <c r="A71" s="64" t="s">
        <v>111</v>
      </c>
      <c r="B71" s="234"/>
      <c r="C71" s="234">
        <v>0.64800000000000002</v>
      </c>
      <c r="D71" s="234">
        <v>-0.64800000000000002</v>
      </c>
    </row>
    <row r="72" spans="1:4" x14ac:dyDescent="0.35">
      <c r="A72" s="64" t="s">
        <v>100</v>
      </c>
      <c r="B72" s="234"/>
      <c r="C72" s="234">
        <v>0.72199999999999998</v>
      </c>
      <c r="D72" s="234">
        <v>-0.72199999999999998</v>
      </c>
    </row>
    <row r="73" spans="1:4" x14ac:dyDescent="0.35">
      <c r="A73" s="64" t="s">
        <v>74</v>
      </c>
      <c r="B73" s="234">
        <v>2.2130000000000001</v>
      </c>
      <c r="C73" s="234">
        <v>2.944</v>
      </c>
      <c r="D73" s="234">
        <v>-0.73099999999999987</v>
      </c>
    </row>
    <row r="74" spans="1:4" x14ac:dyDescent="0.35">
      <c r="A74" s="64" t="s">
        <v>101</v>
      </c>
      <c r="B74" s="234">
        <v>6.0000000000000001E-3</v>
      </c>
      <c r="C74" s="234">
        <v>0.754</v>
      </c>
      <c r="D74" s="234">
        <v>-0.748</v>
      </c>
    </row>
    <row r="75" spans="1:4" x14ac:dyDescent="0.35">
      <c r="A75" s="64" t="s">
        <v>244</v>
      </c>
      <c r="B75" s="234">
        <v>2E-3</v>
      </c>
      <c r="C75" s="234">
        <v>0.85499999999999998</v>
      </c>
      <c r="D75" s="234">
        <v>-0.85299999999999998</v>
      </c>
    </row>
    <row r="76" spans="1:4" x14ac:dyDescent="0.35">
      <c r="A76" s="64" t="s">
        <v>90</v>
      </c>
      <c r="B76" s="234">
        <v>3.0000000000000001E-3</v>
      </c>
      <c r="C76" s="234">
        <v>0.89200000000000002</v>
      </c>
      <c r="D76" s="234">
        <v>-0.88900000000000001</v>
      </c>
    </row>
    <row r="77" spans="1:4" x14ac:dyDescent="0.35">
      <c r="A77" s="64" t="s">
        <v>126</v>
      </c>
      <c r="B77" s="234"/>
      <c r="C77" s="234">
        <v>0.88900000000000001</v>
      </c>
      <c r="D77" s="234">
        <v>-0.88900000000000001</v>
      </c>
    </row>
    <row r="78" spans="1:4" x14ac:dyDescent="0.35">
      <c r="A78" s="64" t="s">
        <v>140</v>
      </c>
      <c r="B78" s="234"/>
      <c r="C78" s="234">
        <v>0.92900000000000005</v>
      </c>
      <c r="D78" s="234">
        <v>-0.92900000000000005</v>
      </c>
    </row>
    <row r="79" spans="1:4" x14ac:dyDescent="0.35">
      <c r="A79" s="64" t="s">
        <v>102</v>
      </c>
      <c r="B79" s="234">
        <v>4.0000000000000001E-3</v>
      </c>
      <c r="C79" s="234">
        <v>1.0269999999999999</v>
      </c>
      <c r="D79" s="234">
        <v>-1.0229999999999999</v>
      </c>
    </row>
    <row r="80" spans="1:4" x14ac:dyDescent="0.35">
      <c r="A80" s="64" t="s">
        <v>19</v>
      </c>
      <c r="B80" s="234">
        <v>1.3440000000000001</v>
      </c>
      <c r="C80" s="234">
        <v>2.3889999999999998</v>
      </c>
      <c r="D80" s="234">
        <v>-1.0449999999999997</v>
      </c>
    </row>
    <row r="81" spans="1:4" x14ac:dyDescent="0.35">
      <c r="A81" s="64" t="s">
        <v>136</v>
      </c>
      <c r="B81" s="234">
        <v>0.27300000000000002</v>
      </c>
      <c r="C81" s="234">
        <v>1.538</v>
      </c>
      <c r="D81" s="234">
        <v>-1.2650000000000001</v>
      </c>
    </row>
    <row r="82" spans="1:4" x14ac:dyDescent="0.35">
      <c r="A82" s="64" t="s">
        <v>207</v>
      </c>
      <c r="B82" s="234">
        <v>3.2000000000000001E-2</v>
      </c>
      <c r="C82" s="234">
        <v>1.3029999999999999</v>
      </c>
      <c r="D82" s="234">
        <v>-1.2709999999999999</v>
      </c>
    </row>
    <row r="83" spans="1:4" x14ac:dyDescent="0.35">
      <c r="A83" s="64" t="s">
        <v>84</v>
      </c>
      <c r="B83" s="234"/>
      <c r="C83" s="234">
        <v>1.3220000000000001</v>
      </c>
      <c r="D83" s="234">
        <v>-1.3220000000000001</v>
      </c>
    </row>
    <row r="84" spans="1:4" x14ac:dyDescent="0.35">
      <c r="A84" s="64" t="s">
        <v>91</v>
      </c>
      <c r="B84" s="234"/>
      <c r="C84" s="234">
        <v>1.5089999999999999</v>
      </c>
      <c r="D84" s="234">
        <v>-1.5089999999999999</v>
      </c>
    </row>
    <row r="85" spans="1:4" x14ac:dyDescent="0.35">
      <c r="A85" s="64" t="s">
        <v>137</v>
      </c>
      <c r="B85" s="234">
        <v>2E-3</v>
      </c>
      <c r="C85" s="234">
        <v>1.5469999999999999</v>
      </c>
      <c r="D85" s="234">
        <v>-1.5449999999999999</v>
      </c>
    </row>
    <row r="86" spans="1:4" x14ac:dyDescent="0.35">
      <c r="A86" s="64" t="s">
        <v>92</v>
      </c>
      <c r="B86" s="234">
        <v>0.46600000000000003</v>
      </c>
      <c r="C86" s="234">
        <v>2.0539999999999998</v>
      </c>
      <c r="D86" s="234">
        <v>-1.5879999999999999</v>
      </c>
    </row>
    <row r="87" spans="1:4" x14ac:dyDescent="0.35">
      <c r="A87" s="64" t="s">
        <v>83</v>
      </c>
      <c r="B87" s="234">
        <v>0.55300000000000005</v>
      </c>
      <c r="C87" s="234">
        <v>2.1859999999999999</v>
      </c>
      <c r="D87" s="234">
        <v>-1.633</v>
      </c>
    </row>
    <row r="88" spans="1:4" x14ac:dyDescent="0.35">
      <c r="A88" s="64" t="s">
        <v>81</v>
      </c>
      <c r="B88" s="234">
        <v>24.922999999999998</v>
      </c>
      <c r="C88" s="234">
        <v>26.654</v>
      </c>
      <c r="D88" s="234">
        <v>-1.7310000000000016</v>
      </c>
    </row>
    <row r="89" spans="1:4" x14ac:dyDescent="0.35">
      <c r="A89" s="64" t="s">
        <v>93</v>
      </c>
      <c r="B89" s="234">
        <v>2E-3</v>
      </c>
      <c r="C89" s="234">
        <v>1.8009999999999999</v>
      </c>
      <c r="D89" s="234">
        <v>-1.7989999999999999</v>
      </c>
    </row>
    <row r="90" spans="1:4" x14ac:dyDescent="0.35">
      <c r="A90" s="64" t="s">
        <v>95</v>
      </c>
      <c r="B90" s="234">
        <v>0.41899999999999998</v>
      </c>
      <c r="C90" s="234">
        <v>2.3540000000000001</v>
      </c>
      <c r="D90" s="234">
        <v>-1.9350000000000001</v>
      </c>
    </row>
    <row r="91" spans="1:4" x14ac:dyDescent="0.35">
      <c r="A91" s="64" t="s">
        <v>177</v>
      </c>
      <c r="B91" s="234">
        <v>3.0000000000000001E-3</v>
      </c>
      <c r="C91" s="234">
        <v>2.1339999999999999</v>
      </c>
      <c r="D91" s="234">
        <v>-2.1309999999999998</v>
      </c>
    </row>
    <row r="92" spans="1:4" x14ac:dyDescent="0.35">
      <c r="A92" s="64" t="s">
        <v>158</v>
      </c>
      <c r="B92" s="234"/>
      <c r="C92" s="234">
        <v>2.2189999999999999</v>
      </c>
      <c r="D92" s="234">
        <v>-2.2189999999999999</v>
      </c>
    </row>
    <row r="93" spans="1:4" x14ac:dyDescent="0.35">
      <c r="A93" s="64" t="s">
        <v>12</v>
      </c>
      <c r="B93" s="234">
        <v>10.596</v>
      </c>
      <c r="C93" s="234">
        <v>13.000999999999999</v>
      </c>
      <c r="D93" s="234">
        <v>-2.4049999999999994</v>
      </c>
    </row>
    <row r="94" spans="1:4" x14ac:dyDescent="0.35">
      <c r="A94" s="64" t="s">
        <v>43</v>
      </c>
      <c r="B94" s="234"/>
      <c r="C94" s="234">
        <v>2.488</v>
      </c>
      <c r="D94" s="234">
        <v>-2.488</v>
      </c>
    </row>
    <row r="95" spans="1:4" x14ac:dyDescent="0.35">
      <c r="A95" s="64" t="s">
        <v>139</v>
      </c>
      <c r="B95" s="234">
        <v>0</v>
      </c>
      <c r="C95" s="234">
        <v>2.585</v>
      </c>
      <c r="D95" s="234">
        <v>-2.585</v>
      </c>
    </row>
    <row r="96" spans="1:4" x14ac:dyDescent="0.35">
      <c r="A96" s="64" t="s">
        <v>186</v>
      </c>
      <c r="B96" s="234"/>
      <c r="C96" s="234">
        <v>2.6139999999999999</v>
      </c>
      <c r="D96" s="234">
        <v>-2.6139999999999999</v>
      </c>
    </row>
    <row r="97" spans="1:5" x14ac:dyDescent="0.35">
      <c r="A97" s="64" t="s">
        <v>239</v>
      </c>
      <c r="B97" s="234">
        <v>1.7999999999999999E-2</v>
      </c>
      <c r="C97" s="234">
        <v>2.8759999999999999</v>
      </c>
      <c r="D97" s="234">
        <v>-2.8580000000000001</v>
      </c>
    </row>
    <row r="98" spans="1:5" x14ac:dyDescent="0.35">
      <c r="A98" s="64" t="s">
        <v>241</v>
      </c>
      <c r="B98" s="234">
        <v>8.9999999999999993E-3</v>
      </c>
      <c r="C98" s="234">
        <v>2.8860000000000001</v>
      </c>
      <c r="D98" s="234">
        <v>-2.8770000000000002</v>
      </c>
    </row>
    <row r="99" spans="1:5" x14ac:dyDescent="0.35">
      <c r="A99" s="64" t="s">
        <v>144</v>
      </c>
      <c r="B99" s="234">
        <v>0.12</v>
      </c>
      <c r="C99" s="234">
        <v>3.1080000000000001</v>
      </c>
      <c r="D99" s="234">
        <v>-2.988</v>
      </c>
    </row>
    <row r="100" spans="1:5" x14ac:dyDescent="0.35">
      <c r="A100" s="64" t="s">
        <v>247</v>
      </c>
      <c r="B100" s="234">
        <v>0.109</v>
      </c>
      <c r="C100" s="234">
        <v>3.1629999999999998</v>
      </c>
      <c r="D100" s="234">
        <v>-3.0539999999999998</v>
      </c>
      <c r="E100" s="25"/>
    </row>
    <row r="101" spans="1:5" x14ac:dyDescent="0.35">
      <c r="A101" s="64" t="s">
        <v>208</v>
      </c>
      <c r="B101" s="234">
        <v>8.9999999999999993E-3</v>
      </c>
      <c r="C101" s="234">
        <v>3.1389999999999998</v>
      </c>
      <c r="D101" s="234">
        <v>-3.13</v>
      </c>
    </row>
    <row r="102" spans="1:5" x14ac:dyDescent="0.35">
      <c r="A102" s="64" t="s">
        <v>187</v>
      </c>
      <c r="B102" s="234">
        <v>0.36</v>
      </c>
      <c r="C102" s="234">
        <v>3.5750000000000002</v>
      </c>
      <c r="D102" s="234">
        <v>-3.2150000000000003</v>
      </c>
    </row>
    <row r="103" spans="1:5" x14ac:dyDescent="0.35">
      <c r="A103" s="64" t="s">
        <v>89</v>
      </c>
      <c r="B103" s="234">
        <v>0.04</v>
      </c>
      <c r="C103" s="234">
        <v>3.282</v>
      </c>
      <c r="D103" s="234">
        <v>-3.242</v>
      </c>
    </row>
    <row r="104" spans="1:5" x14ac:dyDescent="0.35">
      <c r="A104" s="64" t="s">
        <v>248</v>
      </c>
      <c r="B104" s="234">
        <v>0</v>
      </c>
      <c r="C104" s="234">
        <v>3.34</v>
      </c>
      <c r="D104" s="234">
        <v>-3.34</v>
      </c>
    </row>
    <row r="105" spans="1:5" x14ac:dyDescent="0.35">
      <c r="A105" s="64" t="s">
        <v>179</v>
      </c>
      <c r="B105" s="234">
        <v>4.2999999999999997E-2</v>
      </c>
      <c r="C105" s="234">
        <v>3.5</v>
      </c>
      <c r="D105" s="234">
        <v>-3.4569999999999999</v>
      </c>
    </row>
    <row r="106" spans="1:5" x14ac:dyDescent="0.35">
      <c r="A106" s="64" t="s">
        <v>243</v>
      </c>
      <c r="B106" s="234">
        <v>4.9000000000000002E-2</v>
      </c>
      <c r="C106" s="234">
        <v>3.7730000000000001</v>
      </c>
      <c r="D106" s="234">
        <v>-3.7240000000000002</v>
      </c>
    </row>
    <row r="107" spans="1:5" x14ac:dyDescent="0.35">
      <c r="A107" s="64" t="s">
        <v>17</v>
      </c>
      <c r="B107" s="234"/>
      <c r="C107" s="234">
        <v>3.7970000000000002</v>
      </c>
      <c r="D107" s="234">
        <v>-3.7970000000000002</v>
      </c>
    </row>
    <row r="108" spans="1:5" x14ac:dyDescent="0.35">
      <c r="A108" s="64" t="s">
        <v>112</v>
      </c>
      <c r="B108" s="234"/>
      <c r="C108" s="234">
        <v>3.8639999999999999</v>
      </c>
      <c r="D108" s="234">
        <v>-3.8639999999999999</v>
      </c>
    </row>
    <row r="109" spans="1:5" x14ac:dyDescent="0.35">
      <c r="A109" s="64" t="s">
        <v>176</v>
      </c>
      <c r="B109" s="234">
        <v>1E-3</v>
      </c>
      <c r="C109" s="234">
        <v>4.1130000000000004</v>
      </c>
      <c r="D109" s="234">
        <v>-4.1120000000000001</v>
      </c>
    </row>
    <row r="110" spans="1:5" x14ac:dyDescent="0.35">
      <c r="A110" s="64" t="s">
        <v>150</v>
      </c>
      <c r="B110" s="234">
        <v>0.14699999999999999</v>
      </c>
      <c r="C110" s="234">
        <v>4.5869999999999997</v>
      </c>
      <c r="D110" s="234">
        <v>-4.4399999999999995</v>
      </c>
    </row>
    <row r="111" spans="1:5" x14ac:dyDescent="0.35">
      <c r="A111" s="64" t="s">
        <v>254</v>
      </c>
      <c r="B111" s="234">
        <v>5.0999999999999997E-2</v>
      </c>
      <c r="C111" s="234">
        <v>4.6059999999999999</v>
      </c>
      <c r="D111" s="234">
        <v>-4.5549999999999997</v>
      </c>
    </row>
    <row r="112" spans="1:5" x14ac:dyDescent="0.35">
      <c r="A112" s="64" t="s">
        <v>113</v>
      </c>
      <c r="B112" s="234">
        <v>9.7000000000000003E-2</v>
      </c>
      <c r="C112" s="234">
        <v>4.7039999999999997</v>
      </c>
      <c r="D112" s="234">
        <v>-4.6069999999999993</v>
      </c>
    </row>
    <row r="113" spans="1:4" x14ac:dyDescent="0.35">
      <c r="A113" s="64" t="s">
        <v>193</v>
      </c>
      <c r="B113" s="234">
        <v>3.7999999999999999E-2</v>
      </c>
      <c r="C113" s="234">
        <v>5.0910000000000002</v>
      </c>
      <c r="D113" s="234">
        <v>-5.0529999999999999</v>
      </c>
    </row>
    <row r="114" spans="1:4" x14ac:dyDescent="0.35">
      <c r="A114" s="64" t="s">
        <v>6</v>
      </c>
      <c r="B114" s="234">
        <v>0.06</v>
      </c>
      <c r="C114" s="234">
        <v>5.1760000000000002</v>
      </c>
      <c r="D114" s="234">
        <v>-5.1160000000000005</v>
      </c>
    </row>
    <row r="115" spans="1:4" x14ac:dyDescent="0.35">
      <c r="A115" s="64" t="s">
        <v>152</v>
      </c>
      <c r="B115" s="234">
        <v>4.6349999999999998</v>
      </c>
      <c r="C115" s="234">
        <v>10.212999999999999</v>
      </c>
      <c r="D115" s="234">
        <v>-5.5779999999999994</v>
      </c>
    </row>
    <row r="116" spans="1:4" x14ac:dyDescent="0.35">
      <c r="A116" s="64" t="s">
        <v>205</v>
      </c>
      <c r="B116" s="234">
        <v>0.41899999999999998</v>
      </c>
      <c r="C116" s="234">
        <v>5.9980000000000002</v>
      </c>
      <c r="D116" s="234">
        <v>-5.5790000000000006</v>
      </c>
    </row>
    <row r="117" spans="1:4" x14ac:dyDescent="0.35">
      <c r="A117" s="64" t="s">
        <v>227</v>
      </c>
      <c r="B117" s="234">
        <v>0.02</v>
      </c>
      <c r="C117" s="234">
        <v>5.657</v>
      </c>
      <c r="D117" s="234">
        <v>-5.6370000000000005</v>
      </c>
    </row>
    <row r="118" spans="1:4" x14ac:dyDescent="0.35">
      <c r="A118" s="64" t="s">
        <v>173</v>
      </c>
      <c r="B118" s="234">
        <v>0.10199999999999999</v>
      </c>
      <c r="C118" s="234">
        <v>5.86</v>
      </c>
      <c r="D118" s="234">
        <v>-5.758</v>
      </c>
    </row>
    <row r="119" spans="1:4" x14ac:dyDescent="0.35">
      <c r="A119" s="64" t="s">
        <v>49</v>
      </c>
      <c r="B119" s="234">
        <v>4.3109999999999999</v>
      </c>
      <c r="C119" s="234">
        <v>10.106</v>
      </c>
      <c r="D119" s="234">
        <v>-5.7949999999999999</v>
      </c>
    </row>
    <row r="120" spans="1:4" x14ac:dyDescent="0.35">
      <c r="A120" s="64" t="s">
        <v>138</v>
      </c>
      <c r="B120" s="234">
        <v>3.0000000000000001E-3</v>
      </c>
      <c r="C120" s="234">
        <v>6.1180000000000003</v>
      </c>
      <c r="D120" s="234">
        <v>-6.1150000000000002</v>
      </c>
    </row>
    <row r="121" spans="1:4" x14ac:dyDescent="0.35">
      <c r="A121" s="64" t="s">
        <v>190</v>
      </c>
      <c r="B121" s="234">
        <v>1.8460000000000001</v>
      </c>
      <c r="C121" s="234">
        <v>7.9790000000000001</v>
      </c>
      <c r="D121" s="234">
        <v>-6.133</v>
      </c>
    </row>
    <row r="122" spans="1:4" x14ac:dyDescent="0.35">
      <c r="A122" s="64" t="s">
        <v>156</v>
      </c>
      <c r="B122" s="234">
        <v>1E-3</v>
      </c>
      <c r="C122" s="234">
        <v>6.43</v>
      </c>
      <c r="D122" s="234">
        <v>-6.4289999999999994</v>
      </c>
    </row>
    <row r="123" spans="1:4" x14ac:dyDescent="0.35">
      <c r="A123" s="64" t="s">
        <v>163</v>
      </c>
      <c r="B123" s="234">
        <v>0.89700000000000002</v>
      </c>
      <c r="C123" s="234">
        <v>7.4219999999999997</v>
      </c>
      <c r="D123" s="234">
        <v>-6.5249999999999995</v>
      </c>
    </row>
    <row r="124" spans="1:4" x14ac:dyDescent="0.35">
      <c r="A124" s="64" t="s">
        <v>185</v>
      </c>
      <c r="B124" s="234">
        <v>0.13100000000000001</v>
      </c>
      <c r="C124" s="234">
        <v>6.8550000000000004</v>
      </c>
      <c r="D124" s="234">
        <v>-6.7240000000000002</v>
      </c>
    </row>
    <row r="125" spans="1:4" x14ac:dyDescent="0.35">
      <c r="A125" s="64" t="s">
        <v>31</v>
      </c>
      <c r="B125" s="234">
        <v>1.6E-2</v>
      </c>
      <c r="C125" s="234">
        <v>7.0129999999999999</v>
      </c>
      <c r="D125" s="234">
        <v>-6.9969999999999999</v>
      </c>
    </row>
    <row r="126" spans="1:4" x14ac:dyDescent="0.35">
      <c r="A126" s="64" t="s">
        <v>221</v>
      </c>
      <c r="B126" s="234">
        <v>0.47499999999999998</v>
      </c>
      <c r="C126" s="234">
        <v>7.4749999999999996</v>
      </c>
      <c r="D126" s="234">
        <v>-7</v>
      </c>
    </row>
    <row r="127" spans="1:4" x14ac:dyDescent="0.35">
      <c r="A127" s="64" t="s">
        <v>94</v>
      </c>
      <c r="B127" s="234">
        <v>9.8000000000000004E-2</v>
      </c>
      <c r="C127" s="234">
        <v>7.3360000000000003</v>
      </c>
      <c r="D127" s="234">
        <v>-7.2380000000000004</v>
      </c>
    </row>
    <row r="128" spans="1:4" x14ac:dyDescent="0.35">
      <c r="A128" s="64" t="s">
        <v>252</v>
      </c>
      <c r="B128" s="234">
        <v>0.46899999999999997</v>
      </c>
      <c r="C128" s="234">
        <v>7.7140000000000004</v>
      </c>
      <c r="D128" s="234">
        <v>-7.2450000000000001</v>
      </c>
    </row>
    <row r="129" spans="1:4" x14ac:dyDescent="0.35">
      <c r="A129" s="64" t="s">
        <v>255</v>
      </c>
      <c r="B129" s="234">
        <v>0.20200000000000001</v>
      </c>
      <c r="C129" s="234">
        <v>7.81</v>
      </c>
      <c r="D129" s="234">
        <v>-7.6079999999999997</v>
      </c>
    </row>
    <row r="130" spans="1:4" x14ac:dyDescent="0.35">
      <c r="A130" s="64" t="s">
        <v>75</v>
      </c>
      <c r="B130" s="234">
        <v>5.9729999999999999</v>
      </c>
      <c r="C130" s="234">
        <v>13.848000000000001</v>
      </c>
      <c r="D130" s="234">
        <v>-7.8750000000000009</v>
      </c>
    </row>
    <row r="131" spans="1:4" x14ac:dyDescent="0.35">
      <c r="A131" s="64" t="s">
        <v>4</v>
      </c>
      <c r="B131" s="234">
        <v>2.6440000000000001</v>
      </c>
      <c r="C131" s="234">
        <v>11.238</v>
      </c>
      <c r="D131" s="234">
        <v>-8.5939999999999994</v>
      </c>
    </row>
    <row r="132" spans="1:4" x14ac:dyDescent="0.35">
      <c r="A132" s="64" t="s">
        <v>159</v>
      </c>
      <c r="B132" s="234">
        <v>0.21</v>
      </c>
      <c r="C132" s="234">
        <v>9.1620000000000008</v>
      </c>
      <c r="D132" s="234">
        <v>-8.952</v>
      </c>
    </row>
    <row r="133" spans="1:4" x14ac:dyDescent="0.35">
      <c r="A133" s="64" t="s">
        <v>148</v>
      </c>
      <c r="B133" s="234">
        <v>0.40899999999999997</v>
      </c>
      <c r="C133" s="234">
        <v>9.4510000000000005</v>
      </c>
      <c r="D133" s="234">
        <v>-9.0419999999999998</v>
      </c>
    </row>
    <row r="134" spans="1:4" x14ac:dyDescent="0.35">
      <c r="A134" s="64" t="s">
        <v>225</v>
      </c>
      <c r="B134" s="234">
        <v>0.09</v>
      </c>
      <c r="C134" s="234">
        <v>9.218</v>
      </c>
      <c r="D134" s="234">
        <v>-9.1280000000000001</v>
      </c>
    </row>
    <row r="135" spans="1:4" x14ac:dyDescent="0.35">
      <c r="A135" s="64" t="s">
        <v>133</v>
      </c>
      <c r="B135" s="234">
        <v>4.5199999999999996</v>
      </c>
      <c r="C135" s="234">
        <v>13.712</v>
      </c>
      <c r="D135" s="234">
        <v>-9.1920000000000002</v>
      </c>
    </row>
    <row r="136" spans="1:4" x14ac:dyDescent="0.35">
      <c r="A136" s="64" t="s">
        <v>154</v>
      </c>
      <c r="B136" s="234"/>
      <c r="C136" s="234">
        <v>10.63</v>
      </c>
      <c r="D136" s="234">
        <v>-10.63</v>
      </c>
    </row>
    <row r="137" spans="1:4" x14ac:dyDescent="0.35">
      <c r="A137" s="64" t="s">
        <v>199</v>
      </c>
      <c r="B137" s="234">
        <v>2.9000000000000001E-2</v>
      </c>
      <c r="C137" s="234">
        <v>10.804</v>
      </c>
      <c r="D137" s="234">
        <v>-10.775</v>
      </c>
    </row>
    <row r="138" spans="1:4" x14ac:dyDescent="0.35">
      <c r="A138" s="64" t="s">
        <v>24</v>
      </c>
      <c r="B138" s="234">
        <v>0.873</v>
      </c>
      <c r="C138" s="234">
        <v>11.83</v>
      </c>
      <c r="D138" s="234">
        <v>-10.957000000000001</v>
      </c>
    </row>
    <row r="139" spans="1:4" x14ac:dyDescent="0.35">
      <c r="A139" s="64" t="s">
        <v>120</v>
      </c>
      <c r="B139" s="234">
        <v>0.127</v>
      </c>
      <c r="C139" s="234">
        <v>11.794</v>
      </c>
      <c r="D139" s="234">
        <v>-11.667</v>
      </c>
    </row>
    <row r="140" spans="1:4" x14ac:dyDescent="0.35">
      <c r="A140" s="64" t="s">
        <v>23</v>
      </c>
      <c r="B140" s="234">
        <v>17.814</v>
      </c>
      <c r="C140" s="234">
        <v>29.521999999999998</v>
      </c>
      <c r="D140" s="234">
        <v>-11.707999999999998</v>
      </c>
    </row>
    <row r="141" spans="1:4" x14ac:dyDescent="0.35">
      <c r="A141" s="64" t="s">
        <v>246</v>
      </c>
      <c r="B141" s="234">
        <v>0.43</v>
      </c>
      <c r="C141" s="234">
        <v>12.897</v>
      </c>
      <c r="D141" s="234">
        <v>-12.467000000000001</v>
      </c>
    </row>
    <row r="142" spans="1:4" x14ac:dyDescent="0.35">
      <c r="A142" s="64" t="s">
        <v>237</v>
      </c>
      <c r="B142" s="234">
        <v>0.184</v>
      </c>
      <c r="C142" s="234">
        <v>12.836</v>
      </c>
      <c r="D142" s="234">
        <v>-12.652000000000001</v>
      </c>
    </row>
    <row r="143" spans="1:4" x14ac:dyDescent="0.35">
      <c r="A143" s="64" t="s">
        <v>228</v>
      </c>
      <c r="B143" s="234">
        <v>1.742</v>
      </c>
      <c r="C143" s="234">
        <v>14.406000000000001</v>
      </c>
      <c r="D143" s="234">
        <v>-12.664000000000001</v>
      </c>
    </row>
    <row r="144" spans="1:4" x14ac:dyDescent="0.35">
      <c r="A144" s="64" t="s">
        <v>106</v>
      </c>
      <c r="B144" s="234">
        <v>1.49</v>
      </c>
      <c r="C144" s="234">
        <v>14.166</v>
      </c>
      <c r="D144" s="234">
        <v>-12.676</v>
      </c>
    </row>
    <row r="145" spans="1:4" x14ac:dyDescent="0.35">
      <c r="A145" s="64" t="s">
        <v>182</v>
      </c>
      <c r="B145" s="234">
        <v>0.50600000000000001</v>
      </c>
      <c r="C145" s="234">
        <v>14.207000000000001</v>
      </c>
      <c r="D145" s="234">
        <v>-13.701000000000001</v>
      </c>
    </row>
    <row r="146" spans="1:4" x14ac:dyDescent="0.35">
      <c r="A146" s="64" t="s">
        <v>82</v>
      </c>
      <c r="B146" s="234">
        <v>0.01</v>
      </c>
      <c r="C146" s="234">
        <v>13.96</v>
      </c>
      <c r="D146" s="234">
        <v>-13.950000000000001</v>
      </c>
    </row>
    <row r="147" spans="1:4" x14ac:dyDescent="0.35">
      <c r="A147" s="64" t="s">
        <v>230</v>
      </c>
      <c r="B147" s="234">
        <v>0.17</v>
      </c>
      <c r="C147" s="234">
        <v>14.515000000000001</v>
      </c>
      <c r="D147" s="234">
        <v>-14.345000000000001</v>
      </c>
    </row>
    <row r="148" spans="1:4" x14ac:dyDescent="0.35">
      <c r="A148" s="64" t="s">
        <v>122</v>
      </c>
      <c r="B148" s="234">
        <v>1.671</v>
      </c>
      <c r="C148" s="234">
        <v>16.411999999999999</v>
      </c>
      <c r="D148" s="234">
        <v>-14.741</v>
      </c>
    </row>
    <row r="149" spans="1:4" x14ac:dyDescent="0.35">
      <c r="A149" s="64" t="s">
        <v>50</v>
      </c>
      <c r="B149" s="234">
        <v>4.2930000000000001</v>
      </c>
      <c r="C149" s="234">
        <v>19.100000000000001</v>
      </c>
      <c r="D149" s="234">
        <v>-14.807000000000002</v>
      </c>
    </row>
    <row r="150" spans="1:4" x14ac:dyDescent="0.35">
      <c r="A150" s="64" t="s">
        <v>119</v>
      </c>
      <c r="B150" s="234">
        <v>0.373</v>
      </c>
      <c r="C150" s="234">
        <v>15.308</v>
      </c>
      <c r="D150" s="234">
        <v>-14.935</v>
      </c>
    </row>
    <row r="151" spans="1:4" x14ac:dyDescent="0.35">
      <c r="A151" s="64" t="s">
        <v>234</v>
      </c>
      <c r="B151" s="234">
        <v>3.7999999999999999E-2</v>
      </c>
      <c r="C151" s="234">
        <v>15.43</v>
      </c>
      <c r="D151" s="234">
        <v>-15.391999999999999</v>
      </c>
    </row>
    <row r="152" spans="1:4" x14ac:dyDescent="0.35">
      <c r="A152" s="64" t="s">
        <v>206</v>
      </c>
      <c r="B152" s="234">
        <v>0.434</v>
      </c>
      <c r="C152" s="234">
        <v>15.933</v>
      </c>
      <c r="D152" s="234">
        <v>-15.499000000000001</v>
      </c>
    </row>
    <row r="153" spans="1:4" x14ac:dyDescent="0.35">
      <c r="A153" s="64" t="s">
        <v>251</v>
      </c>
      <c r="B153" s="234">
        <v>1.1599999999999999</v>
      </c>
      <c r="C153" s="234">
        <v>16.664999999999999</v>
      </c>
      <c r="D153" s="234">
        <v>-15.504999999999999</v>
      </c>
    </row>
    <row r="154" spans="1:4" x14ac:dyDescent="0.35">
      <c r="A154" s="64" t="s">
        <v>71</v>
      </c>
      <c r="B154" s="234">
        <v>62.521000000000001</v>
      </c>
      <c r="C154" s="234">
        <v>78.216999999999999</v>
      </c>
      <c r="D154" s="234">
        <v>-15.695999999999998</v>
      </c>
    </row>
    <row r="155" spans="1:4" x14ac:dyDescent="0.35">
      <c r="A155" s="64" t="s">
        <v>213</v>
      </c>
      <c r="B155" s="234">
        <v>0.86399999999999999</v>
      </c>
      <c r="C155" s="234">
        <v>16.643999999999998</v>
      </c>
      <c r="D155" s="234">
        <v>-15.779999999999998</v>
      </c>
    </row>
    <row r="156" spans="1:4" x14ac:dyDescent="0.35">
      <c r="A156" s="64" t="s">
        <v>34</v>
      </c>
      <c r="B156" s="234">
        <v>3.1E-2</v>
      </c>
      <c r="C156" s="234">
        <v>15.968</v>
      </c>
      <c r="D156" s="234">
        <v>-15.936999999999999</v>
      </c>
    </row>
    <row r="157" spans="1:4" x14ac:dyDescent="0.35">
      <c r="A157" s="64" t="s">
        <v>147</v>
      </c>
      <c r="B157" s="234">
        <v>0.14499999999999999</v>
      </c>
      <c r="C157" s="234">
        <v>16.373999999999999</v>
      </c>
      <c r="D157" s="234">
        <v>-16.228999999999999</v>
      </c>
    </row>
    <row r="158" spans="1:4" x14ac:dyDescent="0.35">
      <c r="A158" s="64" t="s">
        <v>236</v>
      </c>
      <c r="B158" s="234">
        <v>8.5000000000000006E-2</v>
      </c>
      <c r="C158" s="234">
        <v>17.757000000000001</v>
      </c>
      <c r="D158" s="234">
        <v>-17.672000000000001</v>
      </c>
    </row>
    <row r="159" spans="1:4" x14ac:dyDescent="0.35">
      <c r="A159" s="64" t="s">
        <v>170</v>
      </c>
      <c r="B159" s="234">
        <v>2.621</v>
      </c>
      <c r="C159" s="234">
        <v>20.317</v>
      </c>
      <c r="D159" s="234">
        <v>-17.696000000000002</v>
      </c>
    </row>
    <row r="160" spans="1:4" x14ac:dyDescent="0.35">
      <c r="A160" s="64" t="s">
        <v>2</v>
      </c>
      <c r="B160" s="234">
        <v>44.125999999999998</v>
      </c>
      <c r="C160" s="234">
        <v>61.892000000000003</v>
      </c>
      <c r="D160" s="234">
        <v>-17.766000000000005</v>
      </c>
    </row>
    <row r="161" spans="1:4" x14ac:dyDescent="0.35">
      <c r="A161" s="64" t="s">
        <v>128</v>
      </c>
      <c r="B161" s="234">
        <v>6.8000000000000005E-2</v>
      </c>
      <c r="C161" s="234">
        <v>17.943999999999999</v>
      </c>
      <c r="D161" s="234">
        <v>-17.875999999999998</v>
      </c>
    </row>
    <row r="162" spans="1:4" x14ac:dyDescent="0.35">
      <c r="A162" s="64" t="s">
        <v>117</v>
      </c>
      <c r="B162" s="234">
        <v>0.73399999999999999</v>
      </c>
      <c r="C162" s="234">
        <v>18.984999999999999</v>
      </c>
      <c r="D162" s="234">
        <v>-18.250999999999998</v>
      </c>
    </row>
    <row r="163" spans="1:4" x14ac:dyDescent="0.35">
      <c r="A163" s="64" t="s">
        <v>30</v>
      </c>
      <c r="B163" s="234">
        <v>3.5999999999999997E-2</v>
      </c>
      <c r="C163" s="234">
        <v>18.411000000000001</v>
      </c>
      <c r="D163" s="234">
        <v>-18.375</v>
      </c>
    </row>
    <row r="164" spans="1:4" x14ac:dyDescent="0.35">
      <c r="A164" s="64" t="s">
        <v>174</v>
      </c>
      <c r="B164" s="234">
        <v>0.57799999999999996</v>
      </c>
      <c r="C164" s="234">
        <v>18.963000000000001</v>
      </c>
      <c r="D164" s="234">
        <v>-18.385000000000002</v>
      </c>
    </row>
    <row r="165" spans="1:4" x14ac:dyDescent="0.35">
      <c r="A165" s="64" t="s">
        <v>202</v>
      </c>
      <c r="B165" s="234">
        <v>0.35699999999999998</v>
      </c>
      <c r="C165" s="234">
        <v>18.763000000000002</v>
      </c>
      <c r="D165" s="234">
        <v>-18.406000000000002</v>
      </c>
    </row>
    <row r="166" spans="1:4" x14ac:dyDescent="0.35">
      <c r="A166" s="64" t="s">
        <v>14</v>
      </c>
      <c r="B166" s="234">
        <v>0.158</v>
      </c>
      <c r="C166" s="234">
        <v>18.782</v>
      </c>
      <c r="D166" s="234">
        <v>-18.623999999999999</v>
      </c>
    </row>
    <row r="167" spans="1:4" x14ac:dyDescent="0.35">
      <c r="A167" s="64" t="s">
        <v>97</v>
      </c>
      <c r="B167" s="234">
        <v>0.16500000000000001</v>
      </c>
      <c r="C167" s="234">
        <v>18.879000000000001</v>
      </c>
      <c r="D167" s="234">
        <v>-18.714000000000002</v>
      </c>
    </row>
    <row r="168" spans="1:4" x14ac:dyDescent="0.35">
      <c r="A168" s="64" t="s">
        <v>132</v>
      </c>
      <c r="B168" s="234">
        <v>0.46100000000000002</v>
      </c>
      <c r="C168" s="234">
        <v>19.189</v>
      </c>
      <c r="D168" s="234">
        <v>-18.728000000000002</v>
      </c>
    </row>
    <row r="169" spans="1:4" x14ac:dyDescent="0.35">
      <c r="A169" s="64" t="s">
        <v>142</v>
      </c>
      <c r="B169" s="234">
        <v>0.77</v>
      </c>
      <c r="C169" s="234">
        <v>19.702000000000002</v>
      </c>
      <c r="D169" s="234">
        <v>-18.932000000000002</v>
      </c>
    </row>
    <row r="170" spans="1:4" x14ac:dyDescent="0.35">
      <c r="A170" s="64" t="s">
        <v>188</v>
      </c>
      <c r="B170" s="234">
        <v>0.23599999999999999</v>
      </c>
      <c r="C170" s="234">
        <v>19.244</v>
      </c>
      <c r="D170" s="234">
        <v>-19.007999999999999</v>
      </c>
    </row>
    <row r="171" spans="1:4" x14ac:dyDescent="0.35">
      <c r="A171" s="64" t="s">
        <v>103</v>
      </c>
      <c r="B171" s="234">
        <v>1.2569999999999999</v>
      </c>
      <c r="C171" s="234">
        <v>21.782</v>
      </c>
      <c r="D171" s="234">
        <v>-20.524999999999999</v>
      </c>
    </row>
    <row r="172" spans="1:4" x14ac:dyDescent="0.35">
      <c r="A172" s="64" t="s">
        <v>98</v>
      </c>
      <c r="B172" s="234">
        <v>6.9050000000000002</v>
      </c>
      <c r="C172" s="234">
        <v>28.134</v>
      </c>
      <c r="D172" s="234">
        <v>-21.228999999999999</v>
      </c>
    </row>
    <row r="173" spans="1:4" x14ac:dyDescent="0.35">
      <c r="A173" s="64" t="s">
        <v>181</v>
      </c>
      <c r="B173" s="234">
        <v>0.10100000000000001</v>
      </c>
      <c r="C173" s="234">
        <v>22.545999999999999</v>
      </c>
      <c r="D173" s="234">
        <v>-22.445</v>
      </c>
    </row>
    <row r="174" spans="1:4" x14ac:dyDescent="0.35">
      <c r="A174" s="64" t="s">
        <v>7</v>
      </c>
      <c r="B174" s="234">
        <v>6.9000000000000006E-2</v>
      </c>
      <c r="C174" s="234">
        <v>22.667000000000002</v>
      </c>
      <c r="D174" s="234">
        <v>-22.598000000000003</v>
      </c>
    </row>
    <row r="175" spans="1:4" x14ac:dyDescent="0.35">
      <c r="A175" s="64" t="s">
        <v>32</v>
      </c>
      <c r="B175" s="234">
        <v>0.2</v>
      </c>
      <c r="C175" s="234">
        <v>22.806999999999999</v>
      </c>
      <c r="D175" s="234">
        <v>-22.606999999999999</v>
      </c>
    </row>
    <row r="176" spans="1:4" x14ac:dyDescent="0.35">
      <c r="A176" s="64" t="s">
        <v>27</v>
      </c>
      <c r="B176" s="234">
        <v>1.0999999999999999E-2</v>
      </c>
      <c r="C176" s="234">
        <v>22.635000000000002</v>
      </c>
      <c r="D176" s="234">
        <v>-22.624000000000002</v>
      </c>
    </row>
    <row r="177" spans="1:4" x14ac:dyDescent="0.35">
      <c r="A177" s="64" t="s">
        <v>155</v>
      </c>
      <c r="B177" s="234">
        <v>0.13800000000000001</v>
      </c>
      <c r="C177" s="234">
        <v>22.843</v>
      </c>
      <c r="D177" s="234">
        <v>-22.704999999999998</v>
      </c>
    </row>
    <row r="178" spans="1:4" x14ac:dyDescent="0.35">
      <c r="A178" s="64" t="s">
        <v>149</v>
      </c>
      <c r="B178" s="234">
        <v>2.617</v>
      </c>
      <c r="C178" s="234">
        <v>26.73</v>
      </c>
      <c r="D178" s="234">
        <v>-24.113</v>
      </c>
    </row>
    <row r="179" spans="1:4" x14ac:dyDescent="0.35">
      <c r="A179" s="64" t="s">
        <v>114</v>
      </c>
      <c r="B179" s="234">
        <v>0.44700000000000001</v>
      </c>
      <c r="C179" s="234">
        <v>25.145</v>
      </c>
      <c r="D179" s="234">
        <v>-24.698</v>
      </c>
    </row>
    <row r="180" spans="1:4" x14ac:dyDescent="0.35">
      <c r="A180" s="64" t="s">
        <v>28</v>
      </c>
      <c r="B180" s="234">
        <v>5.0000000000000001E-3</v>
      </c>
      <c r="C180" s="234">
        <v>24.859000000000002</v>
      </c>
      <c r="D180" s="234">
        <v>-24.854000000000003</v>
      </c>
    </row>
    <row r="181" spans="1:4" x14ac:dyDescent="0.35">
      <c r="A181" s="64" t="s">
        <v>99</v>
      </c>
      <c r="B181" s="234">
        <v>1.1319999999999999</v>
      </c>
      <c r="C181" s="234">
        <v>26.061</v>
      </c>
      <c r="D181" s="234">
        <v>-24.928999999999998</v>
      </c>
    </row>
    <row r="182" spans="1:4" x14ac:dyDescent="0.35">
      <c r="A182" s="64" t="s">
        <v>16</v>
      </c>
      <c r="B182" s="234">
        <v>1.7999999999999999E-2</v>
      </c>
      <c r="C182" s="234">
        <v>25.143999999999998</v>
      </c>
      <c r="D182" s="234">
        <v>-25.125999999999998</v>
      </c>
    </row>
    <row r="183" spans="1:4" x14ac:dyDescent="0.35">
      <c r="A183" s="64" t="s">
        <v>11</v>
      </c>
      <c r="B183" s="234">
        <v>86.78</v>
      </c>
      <c r="C183" s="234">
        <v>112.6</v>
      </c>
      <c r="D183" s="234">
        <v>-25.819999999999993</v>
      </c>
    </row>
    <row r="184" spans="1:4" x14ac:dyDescent="0.35">
      <c r="A184" s="64" t="s">
        <v>233</v>
      </c>
      <c r="B184" s="234">
        <v>4.7E-2</v>
      </c>
      <c r="C184" s="234">
        <v>26.41</v>
      </c>
      <c r="D184" s="234">
        <v>-26.363</v>
      </c>
    </row>
    <row r="185" spans="1:4" x14ac:dyDescent="0.35">
      <c r="A185" s="64" t="s">
        <v>201</v>
      </c>
      <c r="B185" s="234">
        <v>1.268</v>
      </c>
      <c r="C185" s="234">
        <v>28.597999999999999</v>
      </c>
      <c r="D185" s="234">
        <v>-27.33</v>
      </c>
    </row>
    <row r="186" spans="1:4" x14ac:dyDescent="0.35">
      <c r="A186" s="64" t="s">
        <v>169</v>
      </c>
      <c r="B186" s="234">
        <v>0.48199999999999998</v>
      </c>
      <c r="C186" s="234">
        <v>28.533000000000001</v>
      </c>
      <c r="D186" s="234">
        <v>-28.051000000000002</v>
      </c>
    </row>
    <row r="187" spans="1:4" x14ac:dyDescent="0.35">
      <c r="A187" s="64" t="s">
        <v>194</v>
      </c>
      <c r="B187" s="234">
        <v>0.629</v>
      </c>
      <c r="C187" s="234">
        <v>28.895</v>
      </c>
      <c r="D187" s="234">
        <v>-28.265999999999998</v>
      </c>
    </row>
    <row r="188" spans="1:4" x14ac:dyDescent="0.35">
      <c r="A188" s="64" t="s">
        <v>22</v>
      </c>
      <c r="B188" s="234">
        <v>1.6E-2</v>
      </c>
      <c r="C188" s="234">
        <v>29.128</v>
      </c>
      <c r="D188" s="234">
        <v>-29.112000000000002</v>
      </c>
    </row>
    <row r="189" spans="1:4" x14ac:dyDescent="0.35">
      <c r="A189" s="64" t="s">
        <v>198</v>
      </c>
      <c r="B189" s="234">
        <v>0.81200000000000006</v>
      </c>
      <c r="C189" s="234">
        <v>30.084</v>
      </c>
      <c r="D189" s="234">
        <v>-29.271999999999998</v>
      </c>
    </row>
    <row r="190" spans="1:4" x14ac:dyDescent="0.35">
      <c r="A190" s="64" t="s">
        <v>25</v>
      </c>
      <c r="B190" s="234">
        <v>8.0000000000000002E-3</v>
      </c>
      <c r="C190" s="234">
        <v>29.417000000000002</v>
      </c>
      <c r="D190" s="234">
        <v>-29.409000000000002</v>
      </c>
    </row>
    <row r="191" spans="1:4" x14ac:dyDescent="0.35">
      <c r="A191" s="64" t="s">
        <v>231</v>
      </c>
      <c r="B191" s="234">
        <v>5.8000000000000003E-2</v>
      </c>
      <c r="C191" s="234">
        <v>29.547999999999998</v>
      </c>
      <c r="D191" s="234">
        <v>-29.49</v>
      </c>
    </row>
    <row r="192" spans="1:4" x14ac:dyDescent="0.35">
      <c r="A192" s="64" t="s">
        <v>183</v>
      </c>
      <c r="B192" s="234">
        <v>8.5999999999999993E-2</v>
      </c>
      <c r="C192" s="234">
        <v>29.888999999999999</v>
      </c>
      <c r="D192" s="234">
        <v>-29.803000000000001</v>
      </c>
    </row>
    <row r="193" spans="1:4" x14ac:dyDescent="0.35">
      <c r="A193" s="64" t="s">
        <v>171</v>
      </c>
      <c r="B193" s="234">
        <v>1.036</v>
      </c>
      <c r="C193" s="234">
        <v>31.754000000000001</v>
      </c>
      <c r="D193" s="234">
        <v>-30.718</v>
      </c>
    </row>
    <row r="194" spans="1:4" x14ac:dyDescent="0.35">
      <c r="A194" s="64" t="s">
        <v>232</v>
      </c>
      <c r="B194" s="234">
        <v>7.0999999999999994E-2</v>
      </c>
      <c r="C194" s="234">
        <v>30.835999999999999</v>
      </c>
      <c r="D194" s="234">
        <v>-30.764999999999997</v>
      </c>
    </row>
    <row r="195" spans="1:4" x14ac:dyDescent="0.35">
      <c r="A195" s="64" t="s">
        <v>178</v>
      </c>
      <c r="B195" s="234">
        <v>34.317999999999998</v>
      </c>
      <c r="C195" s="234">
        <v>66.028000000000006</v>
      </c>
      <c r="D195" s="234">
        <v>-31.710000000000008</v>
      </c>
    </row>
    <row r="196" spans="1:4" x14ac:dyDescent="0.35">
      <c r="A196" s="64" t="s">
        <v>121</v>
      </c>
      <c r="B196" s="234">
        <v>0.57499999999999996</v>
      </c>
      <c r="C196" s="234">
        <v>32.405000000000001</v>
      </c>
      <c r="D196" s="234">
        <v>-31.830000000000002</v>
      </c>
    </row>
    <row r="197" spans="1:4" x14ac:dyDescent="0.35">
      <c r="A197" s="64" t="s">
        <v>180</v>
      </c>
      <c r="B197" s="234">
        <v>1.2150000000000001</v>
      </c>
      <c r="C197" s="234">
        <v>34.274999999999999</v>
      </c>
      <c r="D197" s="234">
        <v>-33.059999999999995</v>
      </c>
    </row>
    <row r="198" spans="1:4" x14ac:dyDescent="0.35">
      <c r="A198" s="64" t="s">
        <v>146</v>
      </c>
      <c r="B198" s="234">
        <v>11.151999999999999</v>
      </c>
      <c r="C198" s="234">
        <v>44.317</v>
      </c>
      <c r="D198" s="234">
        <v>-33.164999999999999</v>
      </c>
    </row>
    <row r="199" spans="1:4" x14ac:dyDescent="0.35">
      <c r="A199" s="64" t="s">
        <v>200</v>
      </c>
      <c r="B199" s="234">
        <v>10.807</v>
      </c>
      <c r="C199" s="234">
        <v>44.76</v>
      </c>
      <c r="D199" s="234">
        <v>-33.952999999999996</v>
      </c>
    </row>
    <row r="200" spans="1:4" x14ac:dyDescent="0.35">
      <c r="A200" s="64" t="s">
        <v>242</v>
      </c>
      <c r="B200" s="234">
        <v>43.462000000000003</v>
      </c>
      <c r="C200" s="234">
        <v>77.509</v>
      </c>
      <c r="D200" s="234">
        <v>-34.046999999999997</v>
      </c>
    </row>
    <row r="201" spans="1:4" x14ac:dyDescent="0.35">
      <c r="A201" s="64" t="s">
        <v>36</v>
      </c>
      <c r="B201" s="234">
        <v>0.95699999999999996</v>
      </c>
      <c r="C201" s="234">
        <v>36.36</v>
      </c>
      <c r="D201" s="234">
        <v>-35.402999999999999</v>
      </c>
    </row>
    <row r="202" spans="1:4" x14ac:dyDescent="0.35">
      <c r="A202" s="64" t="s">
        <v>116</v>
      </c>
      <c r="B202" s="234">
        <v>0.251</v>
      </c>
      <c r="C202" s="234">
        <v>35.725999999999999</v>
      </c>
      <c r="D202" s="234">
        <v>-35.475000000000001</v>
      </c>
    </row>
    <row r="203" spans="1:4" x14ac:dyDescent="0.35">
      <c r="A203" s="64" t="s">
        <v>110</v>
      </c>
      <c r="B203" s="234">
        <v>1.56</v>
      </c>
      <c r="C203" s="234">
        <v>38.045000000000002</v>
      </c>
      <c r="D203" s="234">
        <v>-36.484999999999999</v>
      </c>
    </row>
    <row r="204" spans="1:4" x14ac:dyDescent="0.35">
      <c r="A204" s="64" t="s">
        <v>172</v>
      </c>
      <c r="B204" s="234">
        <v>2.6930000000000001</v>
      </c>
      <c r="C204" s="234">
        <v>39.902000000000001</v>
      </c>
      <c r="D204" s="234">
        <v>-37.209000000000003</v>
      </c>
    </row>
    <row r="205" spans="1:4" x14ac:dyDescent="0.35">
      <c r="A205" s="64" t="s">
        <v>197</v>
      </c>
      <c r="B205" s="234">
        <v>11.743</v>
      </c>
      <c r="C205" s="234">
        <v>49.015999999999998</v>
      </c>
      <c r="D205" s="234">
        <v>-37.272999999999996</v>
      </c>
    </row>
    <row r="206" spans="1:4" x14ac:dyDescent="0.35">
      <c r="A206" s="64" t="s">
        <v>203</v>
      </c>
      <c r="B206" s="234">
        <v>0.434</v>
      </c>
      <c r="C206" s="234">
        <v>38.606000000000002</v>
      </c>
      <c r="D206" s="234">
        <v>-38.172000000000004</v>
      </c>
    </row>
    <row r="207" spans="1:4" x14ac:dyDescent="0.35">
      <c r="A207" s="64" t="s">
        <v>109</v>
      </c>
      <c r="B207" s="234">
        <v>44.125</v>
      </c>
      <c r="C207" s="234">
        <v>83.325000000000003</v>
      </c>
      <c r="D207" s="234">
        <v>-39.200000000000003</v>
      </c>
    </row>
    <row r="208" spans="1:4" x14ac:dyDescent="0.35">
      <c r="A208" s="64" t="s">
        <v>238</v>
      </c>
      <c r="B208" s="234">
        <v>0.56899999999999995</v>
      </c>
      <c r="C208" s="234">
        <v>40.094999999999999</v>
      </c>
      <c r="D208" s="234">
        <v>-39.525999999999996</v>
      </c>
    </row>
    <row r="209" spans="1:4" x14ac:dyDescent="0.35">
      <c r="A209" s="64" t="s">
        <v>210</v>
      </c>
      <c r="B209" s="234">
        <v>3.875</v>
      </c>
      <c r="C209" s="234">
        <v>43.445999999999998</v>
      </c>
      <c r="D209" s="234">
        <v>-39.570999999999998</v>
      </c>
    </row>
    <row r="210" spans="1:4" x14ac:dyDescent="0.35">
      <c r="A210" s="64" t="s">
        <v>222</v>
      </c>
      <c r="B210" s="234">
        <v>3.0459999999999998</v>
      </c>
      <c r="C210" s="234">
        <v>45.368000000000002</v>
      </c>
      <c r="D210" s="234">
        <v>-42.322000000000003</v>
      </c>
    </row>
    <row r="211" spans="1:4" x14ac:dyDescent="0.35">
      <c r="A211" s="64" t="s">
        <v>168</v>
      </c>
      <c r="B211" s="234">
        <v>3.8530000000000002</v>
      </c>
      <c r="C211" s="234">
        <v>46.673999999999999</v>
      </c>
      <c r="D211" s="234">
        <v>-42.820999999999998</v>
      </c>
    </row>
    <row r="212" spans="1:4" x14ac:dyDescent="0.35">
      <c r="A212" s="64" t="s">
        <v>108</v>
      </c>
      <c r="B212" s="234">
        <v>51.292999999999999</v>
      </c>
      <c r="C212" s="234">
        <v>96.004999999999995</v>
      </c>
      <c r="D212" s="234">
        <v>-44.711999999999996</v>
      </c>
    </row>
    <row r="213" spans="1:4" x14ac:dyDescent="0.35">
      <c r="A213" s="64" t="s">
        <v>39</v>
      </c>
      <c r="B213" s="234">
        <v>1.6339999999999999</v>
      </c>
      <c r="C213" s="234">
        <v>48.597000000000001</v>
      </c>
      <c r="D213" s="234">
        <v>-46.963000000000001</v>
      </c>
    </row>
    <row r="214" spans="1:4" x14ac:dyDescent="0.35">
      <c r="A214" s="64" t="s">
        <v>160</v>
      </c>
      <c r="B214" s="234">
        <v>3.948</v>
      </c>
      <c r="C214" s="234">
        <v>51.365000000000002</v>
      </c>
      <c r="D214" s="234">
        <v>-47.417000000000002</v>
      </c>
    </row>
    <row r="215" spans="1:4" x14ac:dyDescent="0.35">
      <c r="A215" s="64" t="s">
        <v>143</v>
      </c>
      <c r="B215" s="234">
        <v>3.988</v>
      </c>
      <c r="C215" s="234">
        <v>52.142000000000003</v>
      </c>
      <c r="D215" s="234">
        <v>-48.154000000000003</v>
      </c>
    </row>
    <row r="216" spans="1:4" x14ac:dyDescent="0.35">
      <c r="A216" s="64" t="s">
        <v>214</v>
      </c>
      <c r="B216" s="234">
        <v>2.1259999999999999</v>
      </c>
      <c r="C216" s="234">
        <v>54.005000000000003</v>
      </c>
      <c r="D216" s="234">
        <v>-51.879000000000005</v>
      </c>
    </row>
    <row r="217" spans="1:4" x14ac:dyDescent="0.35">
      <c r="A217" s="64" t="s">
        <v>256</v>
      </c>
      <c r="B217" s="234">
        <v>1.7949999999999999</v>
      </c>
      <c r="C217" s="234">
        <v>53.960999999999999</v>
      </c>
      <c r="D217" s="234">
        <v>-52.165999999999997</v>
      </c>
    </row>
    <row r="218" spans="1:4" x14ac:dyDescent="0.35">
      <c r="A218" s="64" t="s">
        <v>5</v>
      </c>
      <c r="B218" s="234">
        <v>5.0999999999999997E-2</v>
      </c>
      <c r="C218" s="234">
        <v>54.832999999999998</v>
      </c>
      <c r="D218" s="234">
        <v>-54.781999999999996</v>
      </c>
    </row>
    <row r="219" spans="1:4" x14ac:dyDescent="0.35">
      <c r="A219" s="64" t="s">
        <v>104</v>
      </c>
      <c r="B219" s="234">
        <v>3.7269999999999999</v>
      </c>
      <c r="C219" s="234">
        <v>60.621000000000002</v>
      </c>
      <c r="D219" s="234">
        <v>-56.894000000000005</v>
      </c>
    </row>
    <row r="220" spans="1:4" x14ac:dyDescent="0.35">
      <c r="A220" s="64" t="s">
        <v>211</v>
      </c>
      <c r="B220" s="234">
        <v>1.911</v>
      </c>
      <c r="C220" s="234">
        <v>59.685000000000002</v>
      </c>
      <c r="D220" s="234">
        <v>-57.774000000000001</v>
      </c>
    </row>
    <row r="221" spans="1:4" x14ac:dyDescent="0.35">
      <c r="A221" s="64" t="s">
        <v>88</v>
      </c>
      <c r="B221" s="234">
        <v>0.03</v>
      </c>
      <c r="C221" s="234">
        <v>57.98</v>
      </c>
      <c r="D221" s="234">
        <v>-57.949999999999996</v>
      </c>
    </row>
    <row r="222" spans="1:4" x14ac:dyDescent="0.35">
      <c r="A222" s="64" t="s">
        <v>212</v>
      </c>
      <c r="B222" s="234">
        <v>0.38900000000000001</v>
      </c>
      <c r="C222" s="234">
        <v>59.817</v>
      </c>
      <c r="D222" s="234">
        <v>-59.427999999999997</v>
      </c>
    </row>
    <row r="223" spans="1:4" x14ac:dyDescent="0.35">
      <c r="A223" s="64" t="s">
        <v>235</v>
      </c>
      <c r="B223" s="234">
        <v>0.34100000000000003</v>
      </c>
      <c r="C223" s="234">
        <v>61.420999999999999</v>
      </c>
      <c r="D223" s="234">
        <v>-61.08</v>
      </c>
    </row>
    <row r="224" spans="1:4" x14ac:dyDescent="0.35">
      <c r="A224" s="64" t="s">
        <v>204</v>
      </c>
      <c r="B224" s="234">
        <v>0.49299999999999999</v>
      </c>
      <c r="C224" s="234">
        <v>64.683999999999997</v>
      </c>
      <c r="D224" s="234">
        <v>-64.191000000000003</v>
      </c>
    </row>
    <row r="225" spans="1:4" x14ac:dyDescent="0.35">
      <c r="A225" s="64" t="s">
        <v>196</v>
      </c>
      <c r="B225" s="234">
        <v>2.3439999999999999</v>
      </c>
      <c r="C225" s="234">
        <v>67.418999999999997</v>
      </c>
      <c r="D225" s="234">
        <v>-65.075000000000003</v>
      </c>
    </row>
    <row r="226" spans="1:4" x14ac:dyDescent="0.35">
      <c r="A226" s="64" t="s">
        <v>135</v>
      </c>
      <c r="B226" s="234">
        <v>0.63400000000000001</v>
      </c>
      <c r="C226" s="234">
        <v>65.888000000000005</v>
      </c>
      <c r="D226" s="234">
        <v>-65.254000000000005</v>
      </c>
    </row>
    <row r="227" spans="1:4" x14ac:dyDescent="0.35">
      <c r="A227" s="64" t="s">
        <v>229</v>
      </c>
      <c r="B227" s="234">
        <v>6.0570000000000004</v>
      </c>
      <c r="C227" s="234">
        <v>71.403000000000006</v>
      </c>
      <c r="D227" s="234">
        <v>-65.346000000000004</v>
      </c>
    </row>
    <row r="228" spans="1:4" x14ac:dyDescent="0.35">
      <c r="A228" s="64" t="s">
        <v>195</v>
      </c>
      <c r="B228" s="234">
        <v>11.19</v>
      </c>
      <c r="C228" s="234">
        <v>76.713999999999999</v>
      </c>
      <c r="D228" s="234">
        <v>-65.524000000000001</v>
      </c>
    </row>
    <row r="229" spans="1:4" x14ac:dyDescent="0.35">
      <c r="A229" s="64" t="s">
        <v>130</v>
      </c>
      <c r="B229" s="234">
        <v>1.3360000000000001</v>
      </c>
      <c r="C229" s="234">
        <v>68.831000000000003</v>
      </c>
      <c r="D229" s="234">
        <v>-67.495000000000005</v>
      </c>
    </row>
    <row r="230" spans="1:4" x14ac:dyDescent="0.35">
      <c r="A230" s="64" t="s">
        <v>240</v>
      </c>
      <c r="B230" s="234">
        <v>2.81</v>
      </c>
      <c r="C230" s="234">
        <v>71.558999999999997</v>
      </c>
      <c r="D230" s="234">
        <v>-68.748999999999995</v>
      </c>
    </row>
    <row r="231" spans="1:4" x14ac:dyDescent="0.35">
      <c r="A231" s="64" t="s">
        <v>35</v>
      </c>
      <c r="B231" s="234">
        <v>30.460999999999999</v>
      </c>
      <c r="C231" s="234">
        <v>103.613</v>
      </c>
      <c r="D231" s="234">
        <v>-73.152000000000001</v>
      </c>
    </row>
    <row r="232" spans="1:4" x14ac:dyDescent="0.35">
      <c r="A232" s="64" t="s">
        <v>33</v>
      </c>
      <c r="B232" s="234">
        <v>26.901</v>
      </c>
      <c r="C232" s="234">
        <v>109.631</v>
      </c>
      <c r="D232" s="234">
        <v>-82.73</v>
      </c>
    </row>
    <row r="233" spans="1:4" x14ac:dyDescent="0.35">
      <c r="A233" s="64" t="s">
        <v>250</v>
      </c>
      <c r="B233" s="234">
        <v>14.356</v>
      </c>
      <c r="C233" s="234">
        <v>103.767</v>
      </c>
      <c r="D233" s="234">
        <v>-89.411000000000001</v>
      </c>
    </row>
    <row r="234" spans="1:4" x14ac:dyDescent="0.35">
      <c r="A234" s="64" t="s">
        <v>20</v>
      </c>
      <c r="B234" s="234">
        <v>27.95</v>
      </c>
      <c r="C234" s="234">
        <v>118.557</v>
      </c>
      <c r="D234" s="234">
        <v>-90.606999999999999</v>
      </c>
    </row>
    <row r="235" spans="1:4" x14ac:dyDescent="0.35">
      <c r="A235" s="64" t="s">
        <v>216</v>
      </c>
      <c r="B235" s="234">
        <v>1.2829999999999999</v>
      </c>
      <c r="C235" s="234">
        <v>93.075999999999993</v>
      </c>
      <c r="D235" s="234">
        <v>-91.792999999999992</v>
      </c>
    </row>
    <row r="236" spans="1:4" x14ac:dyDescent="0.35">
      <c r="A236" s="64" t="s">
        <v>134</v>
      </c>
      <c r="B236" s="234">
        <v>0.436</v>
      </c>
      <c r="C236" s="234">
        <v>93.088999999999999</v>
      </c>
      <c r="D236" s="234">
        <v>-92.652999999999992</v>
      </c>
    </row>
    <row r="237" spans="1:4" x14ac:dyDescent="0.35">
      <c r="A237" s="64" t="s">
        <v>189</v>
      </c>
      <c r="B237" s="234">
        <v>14.608000000000001</v>
      </c>
      <c r="C237" s="234">
        <v>113.574</v>
      </c>
      <c r="D237" s="234">
        <v>-98.965999999999994</v>
      </c>
    </row>
    <row r="238" spans="1:4" x14ac:dyDescent="0.35">
      <c r="A238" s="64" t="s">
        <v>175</v>
      </c>
      <c r="B238" s="234">
        <v>3.7130000000000001</v>
      </c>
      <c r="C238" s="234">
        <v>108.967</v>
      </c>
      <c r="D238" s="234">
        <v>-105.254</v>
      </c>
    </row>
    <row r="239" spans="1:4" x14ac:dyDescent="0.35">
      <c r="A239" s="64" t="s">
        <v>107</v>
      </c>
      <c r="B239" s="234">
        <v>0.40600000000000003</v>
      </c>
      <c r="C239" s="234">
        <v>108.199</v>
      </c>
      <c r="D239" s="234">
        <v>-107.79299999999999</v>
      </c>
    </row>
    <row r="240" spans="1:4" x14ac:dyDescent="0.35">
      <c r="A240" s="64" t="s">
        <v>129</v>
      </c>
      <c r="B240" s="234">
        <v>71.076999999999998</v>
      </c>
      <c r="C240" s="234">
        <v>178.87299999999999</v>
      </c>
      <c r="D240" s="234">
        <v>-107.79599999999999</v>
      </c>
    </row>
    <row r="241" spans="1:4" x14ac:dyDescent="0.35">
      <c r="A241" s="64" t="s">
        <v>220</v>
      </c>
      <c r="B241" s="234">
        <v>6.7030000000000003</v>
      </c>
      <c r="C241" s="234">
        <v>116.468</v>
      </c>
      <c r="D241" s="234">
        <v>-109.765</v>
      </c>
    </row>
    <row r="242" spans="1:4" x14ac:dyDescent="0.35">
      <c r="A242" s="64" t="s">
        <v>219</v>
      </c>
      <c r="B242" s="234">
        <v>14.071</v>
      </c>
      <c r="C242" s="234">
        <v>127.944</v>
      </c>
      <c r="D242" s="234">
        <v>-113.873</v>
      </c>
    </row>
    <row r="243" spans="1:4" x14ac:dyDescent="0.35">
      <c r="A243" s="64" t="s">
        <v>37</v>
      </c>
      <c r="B243" s="234">
        <v>72.617000000000004</v>
      </c>
      <c r="C243" s="234">
        <v>194.751</v>
      </c>
      <c r="D243" s="234">
        <v>-122.134</v>
      </c>
    </row>
    <row r="244" spans="1:4" x14ac:dyDescent="0.35">
      <c r="A244" s="64" t="s">
        <v>26</v>
      </c>
      <c r="B244" s="234">
        <v>17.954000000000001</v>
      </c>
      <c r="C244" s="234">
        <v>164.875</v>
      </c>
      <c r="D244" s="234">
        <v>-146.92099999999999</v>
      </c>
    </row>
    <row r="245" spans="1:4" x14ac:dyDescent="0.35">
      <c r="A245" s="64" t="s">
        <v>123</v>
      </c>
      <c r="B245" s="234">
        <v>53.787999999999997</v>
      </c>
      <c r="C245" s="234">
        <v>207.18199999999999</v>
      </c>
      <c r="D245" s="234">
        <v>-153.39400000000001</v>
      </c>
    </row>
    <row r="246" spans="1:4" x14ac:dyDescent="0.35">
      <c r="A246" s="64" t="s">
        <v>209</v>
      </c>
      <c r="B246" s="234">
        <v>1.554</v>
      </c>
      <c r="C246" s="234">
        <v>192.19</v>
      </c>
      <c r="D246" s="234">
        <v>-190.636</v>
      </c>
    </row>
    <row r="247" spans="1:4" x14ac:dyDescent="0.35">
      <c r="A247" s="64" t="s">
        <v>105</v>
      </c>
      <c r="B247" s="234">
        <v>2.0590000000000002</v>
      </c>
      <c r="C247" s="234">
        <v>233.351</v>
      </c>
      <c r="D247" s="234">
        <v>-231.292</v>
      </c>
    </row>
    <row r="248" spans="1:4" x14ac:dyDescent="0.35">
      <c r="A248" s="64" t="s">
        <v>184</v>
      </c>
      <c r="B248" s="234">
        <v>34.896000000000001</v>
      </c>
      <c r="C248" s="234">
        <v>319.76100000000002</v>
      </c>
      <c r="D248" s="234">
        <v>-284.86500000000001</v>
      </c>
    </row>
    <row r="249" spans="1:4" x14ac:dyDescent="0.35">
      <c r="A249" s="64" t="s">
        <v>224</v>
      </c>
      <c r="B249" s="234">
        <v>2.411</v>
      </c>
      <c r="C249" s="234">
        <v>292.44900000000001</v>
      </c>
      <c r="D249" s="234">
        <v>-290.03800000000001</v>
      </c>
    </row>
    <row r="250" spans="1:4" x14ac:dyDescent="0.35">
      <c r="A250" s="64" t="s">
        <v>13</v>
      </c>
      <c r="B250" s="234"/>
      <c r="C250" s="234">
        <v>297.28399999999999</v>
      </c>
      <c r="D250" s="234">
        <v>-297.28399999999999</v>
      </c>
    </row>
    <row r="251" spans="1:4" x14ac:dyDescent="0.35">
      <c r="A251" s="64" t="s">
        <v>217</v>
      </c>
      <c r="B251" s="234">
        <v>6.7240000000000002</v>
      </c>
      <c r="C251" s="234">
        <v>305.74</v>
      </c>
      <c r="D251" s="234">
        <v>-299.01600000000002</v>
      </c>
    </row>
    <row r="252" spans="1:4" x14ac:dyDescent="0.35">
      <c r="A252" s="64" t="s">
        <v>215</v>
      </c>
      <c r="B252" s="234">
        <v>85.588999999999999</v>
      </c>
      <c r="C252" s="234">
        <v>448.03800000000001</v>
      </c>
      <c r="D252" s="234">
        <v>-362.44900000000001</v>
      </c>
    </row>
    <row r="253" spans="1:4" x14ac:dyDescent="0.35">
      <c r="A253" s="64" t="s">
        <v>218</v>
      </c>
      <c r="B253" s="234">
        <v>93.423000000000002</v>
      </c>
      <c r="C253" s="234">
        <v>493.61599999999999</v>
      </c>
      <c r="D253" s="234">
        <v>-400.19299999999998</v>
      </c>
    </row>
    <row r="254" spans="1:4" s="4" customFormat="1" x14ac:dyDescent="0.35">
      <c r="A254" s="64" t="s">
        <v>80</v>
      </c>
      <c r="B254" s="234">
        <v>416.10199999999998</v>
      </c>
      <c r="C254" s="234">
        <v>1020.265</v>
      </c>
      <c r="D254" s="234">
        <v>-604.16300000000001</v>
      </c>
    </row>
    <row r="255" spans="1:4" s="4" customFormat="1" x14ac:dyDescent="0.35">
      <c r="A255" s="149" t="s">
        <v>263</v>
      </c>
      <c r="B255" s="235">
        <f>SUM(B3:B254)</f>
        <v>8693.8020000000088</v>
      </c>
      <c r="C255" s="235">
        <f>SUM(C3:C254)</f>
        <v>10124.184999999998</v>
      </c>
      <c r="D255" s="226">
        <f>Table16[[#This Row],[Column2]]-Table16[[#This Row],[Column3]]</f>
        <v>-1430.3829999999889</v>
      </c>
    </row>
  </sheetData>
  <sortState xmlns:xlrd2="http://schemas.microsoft.com/office/spreadsheetml/2017/richdata2" ref="A3:D253">
    <sortCondition descending="1" ref="C3:C253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45"/>
  <sheetViews>
    <sheetView zoomScale="80" zoomScaleNormal="80" workbookViewId="0">
      <selection activeCell="K1" sqref="K1"/>
    </sheetView>
  </sheetViews>
  <sheetFormatPr defaultColWidth="9.1796875" defaultRowHeight="15.5" x14ac:dyDescent="0.35"/>
  <cols>
    <col min="1" max="1" width="21" style="107" customWidth="1"/>
    <col min="2" max="2" width="14.6328125" style="1" customWidth="1"/>
    <col min="3" max="3" width="10.453125" style="1" bestFit="1" customWidth="1"/>
    <col min="4" max="4" width="16.6328125" style="1" bestFit="1" customWidth="1"/>
    <col min="5" max="5" width="8.81640625" style="1" bestFit="1" customWidth="1"/>
    <col min="6" max="6" width="16.6328125" style="1" customWidth="1"/>
    <col min="7" max="7" width="8.81640625" style="1" bestFit="1" customWidth="1"/>
    <col min="8" max="8" width="11.90625" style="1" bestFit="1" customWidth="1"/>
    <col min="9" max="9" width="9.453125" style="1" bestFit="1" customWidth="1"/>
    <col min="10" max="16384" width="9.1796875" style="1"/>
  </cols>
  <sheetData>
    <row r="1" spans="1:16" x14ac:dyDescent="0.35">
      <c r="A1" s="106" t="s">
        <v>585</v>
      </c>
      <c r="B1" s="36"/>
      <c r="D1" s="26"/>
      <c r="E1" s="26"/>
      <c r="F1" s="37"/>
      <c r="K1" s="38" t="s">
        <v>315</v>
      </c>
      <c r="L1" s="4"/>
      <c r="M1" s="4"/>
      <c r="N1" s="4"/>
      <c r="O1" s="4"/>
      <c r="P1" s="4"/>
    </row>
    <row r="2" spans="1:16" x14ac:dyDescent="0.35">
      <c r="A2" s="367" t="s">
        <v>294</v>
      </c>
      <c r="B2" s="374">
        <v>44713</v>
      </c>
      <c r="C2" s="374"/>
      <c r="D2" s="374">
        <v>45047</v>
      </c>
      <c r="E2" s="374"/>
      <c r="F2" s="374">
        <v>45098</v>
      </c>
      <c r="G2" s="374"/>
      <c r="H2" s="375" t="s">
        <v>295</v>
      </c>
      <c r="I2" s="367" t="s">
        <v>519</v>
      </c>
    </row>
    <row r="3" spans="1:16" x14ac:dyDescent="0.35">
      <c r="A3" s="368"/>
      <c r="B3" s="96" t="s">
        <v>296</v>
      </c>
      <c r="C3" s="105" t="s">
        <v>297</v>
      </c>
      <c r="D3" s="96" t="s">
        <v>296</v>
      </c>
      <c r="E3" s="2" t="s">
        <v>297</v>
      </c>
      <c r="F3" s="96" t="s">
        <v>296</v>
      </c>
      <c r="G3" s="2" t="s">
        <v>297</v>
      </c>
      <c r="H3" s="376"/>
      <c r="I3" s="368"/>
    </row>
    <row r="4" spans="1:16" x14ac:dyDescent="0.35">
      <c r="A4" s="132" t="s">
        <v>298</v>
      </c>
      <c r="B4" s="343">
        <v>1529.2693874300001</v>
      </c>
      <c r="C4" s="127">
        <f>(B4/$B$145)*100</f>
        <v>17.401345865714138</v>
      </c>
      <c r="D4" s="343">
        <v>1661.1457124799999</v>
      </c>
      <c r="E4" s="127">
        <f>(D4/$D$145)*100</f>
        <v>17.989308468937679</v>
      </c>
      <c r="F4" s="343">
        <v>1786.3609308399998</v>
      </c>
      <c r="G4" s="150">
        <f>(F4/$F$145)*100</f>
        <v>20.547526487673103</v>
      </c>
      <c r="H4" s="127">
        <f>((F4/D4)-1)*100</f>
        <v>7.5378828852443291</v>
      </c>
      <c r="I4" s="138">
        <f>((F4/B4)-1)*100</f>
        <v>16.811396705066638</v>
      </c>
    </row>
    <row r="5" spans="1:16" x14ac:dyDescent="0.35">
      <c r="A5" s="132" t="s">
        <v>352</v>
      </c>
      <c r="B5" s="343">
        <v>1658.0019135799998</v>
      </c>
      <c r="C5" s="127">
        <f t="shared" ref="C5:C68" si="0">(B5/$B$145)*100</f>
        <v>18.866175561591231</v>
      </c>
      <c r="D5" s="343">
        <v>1712.56981591</v>
      </c>
      <c r="E5" s="127">
        <f t="shared" ref="E5:E68" si="1">(D5/$D$145)*100</f>
        <v>18.546203660244963</v>
      </c>
      <c r="F5" s="343">
        <v>1587.0244700599999</v>
      </c>
      <c r="G5" s="150">
        <f t="shared" ref="G5:G68" si="2">(F5/$F$145)*100</f>
        <v>18.254668903786033</v>
      </c>
      <c r="H5" s="127">
        <f t="shared" ref="H5:H68" si="3">((F5/D5)-1)*100</f>
        <v>-7.3308162203763789</v>
      </c>
      <c r="I5" s="138">
        <f t="shared" ref="I5:I68" si="4">((F5/B5)-1)*100</f>
        <v>-4.2809023885107322</v>
      </c>
      <c r="K5" s="35"/>
    </row>
    <row r="6" spans="1:16" x14ac:dyDescent="0.35">
      <c r="A6" s="132" t="s">
        <v>354</v>
      </c>
      <c r="B6" s="343">
        <v>562.75430234999999</v>
      </c>
      <c r="C6" s="127">
        <f t="shared" si="0"/>
        <v>6.4035037470200198</v>
      </c>
      <c r="D6" s="343">
        <v>671.93422399999997</v>
      </c>
      <c r="E6" s="127">
        <f t="shared" si="1"/>
        <v>7.2766837584200186</v>
      </c>
      <c r="F6" s="343">
        <v>832.69572841000002</v>
      </c>
      <c r="G6" s="150">
        <f t="shared" si="2"/>
        <v>9.5780406077461464</v>
      </c>
      <c r="H6" s="127">
        <f t="shared" si="3"/>
        <v>23.925184738022807</v>
      </c>
      <c r="I6" s="138">
        <f t="shared" si="4"/>
        <v>47.967900899691806</v>
      </c>
    </row>
    <row r="7" spans="1:16" x14ac:dyDescent="0.35">
      <c r="A7" s="132" t="s">
        <v>353</v>
      </c>
      <c r="B7" s="343">
        <v>591.45367217</v>
      </c>
      <c r="C7" s="127">
        <f t="shared" si="0"/>
        <v>6.7300699259227006</v>
      </c>
      <c r="D7" s="343">
        <v>1682.08438602</v>
      </c>
      <c r="E7" s="127">
        <f t="shared" si="1"/>
        <v>18.216062963989827</v>
      </c>
      <c r="F7" s="343">
        <v>681.97328387000005</v>
      </c>
      <c r="G7" s="150">
        <f t="shared" si="2"/>
        <v>7.8443632931531768</v>
      </c>
      <c r="H7" s="127">
        <f t="shared" si="3"/>
        <v>-59.456654521142951</v>
      </c>
      <c r="I7" s="138">
        <f t="shared" si="4"/>
        <v>15.304598814627401</v>
      </c>
    </row>
    <row r="8" spans="1:16" x14ac:dyDescent="0.35">
      <c r="A8" s="132" t="s">
        <v>360</v>
      </c>
      <c r="B8" s="343">
        <v>327.85970992</v>
      </c>
      <c r="C8" s="127">
        <f t="shared" si="0"/>
        <v>3.7306705114515184</v>
      </c>
      <c r="D8" s="343">
        <v>262.09565173999999</v>
      </c>
      <c r="E8" s="127">
        <f t="shared" si="1"/>
        <v>2.838353969850727</v>
      </c>
      <c r="F8" s="343">
        <v>638.46183842999994</v>
      </c>
      <c r="G8" s="150">
        <f t="shared" si="2"/>
        <v>7.343875087068791</v>
      </c>
      <c r="H8" s="127">
        <f t="shared" si="3"/>
        <v>143.59879081983274</v>
      </c>
      <c r="I8" s="138">
        <f t="shared" si="4"/>
        <v>94.73629089276902</v>
      </c>
    </row>
    <row r="9" spans="1:16" x14ac:dyDescent="0.35">
      <c r="A9" s="132" t="s">
        <v>358</v>
      </c>
      <c r="B9" s="343">
        <v>515.89739121000002</v>
      </c>
      <c r="C9" s="127">
        <f t="shared" si="0"/>
        <v>5.8703254047029469</v>
      </c>
      <c r="D9" s="343">
        <v>416.35655493000002</v>
      </c>
      <c r="E9" s="127">
        <f t="shared" si="1"/>
        <v>4.5089160110571234</v>
      </c>
      <c r="F9" s="343">
        <v>567.28172817999996</v>
      </c>
      <c r="G9" s="150">
        <f t="shared" si="2"/>
        <v>6.5251294598513283</v>
      </c>
      <c r="H9" s="127">
        <f t="shared" si="3"/>
        <v>36.249020572132991</v>
      </c>
      <c r="I9" s="138">
        <f t="shared" si="4"/>
        <v>9.9601854642997303</v>
      </c>
    </row>
    <row r="10" spans="1:16" x14ac:dyDescent="0.35">
      <c r="A10" s="132" t="s">
        <v>355</v>
      </c>
      <c r="B10" s="343">
        <v>415.05566650999998</v>
      </c>
      <c r="C10" s="127">
        <f t="shared" si="0"/>
        <v>4.7228612995404085</v>
      </c>
      <c r="D10" s="343">
        <v>226.13668131</v>
      </c>
      <c r="E10" s="127">
        <f t="shared" si="1"/>
        <v>2.4489377937556593</v>
      </c>
      <c r="F10" s="343">
        <v>434.13743445999995</v>
      </c>
      <c r="G10" s="150">
        <f t="shared" si="2"/>
        <v>4.9936439382732329</v>
      </c>
      <c r="H10" s="127">
        <f t="shared" si="3"/>
        <v>91.98010333620384</v>
      </c>
      <c r="I10" s="138">
        <f t="shared" si="4"/>
        <v>4.5973996959128849</v>
      </c>
    </row>
    <row r="11" spans="1:16" x14ac:dyDescent="0.35">
      <c r="A11" s="132" t="s">
        <v>356</v>
      </c>
      <c r="B11" s="343">
        <v>522.70304398999997</v>
      </c>
      <c r="C11" s="127">
        <f t="shared" si="0"/>
        <v>5.9477659909333163</v>
      </c>
      <c r="D11" s="343">
        <v>298.28637641</v>
      </c>
      <c r="E11" s="127">
        <f t="shared" si="1"/>
        <v>3.2302799188579616</v>
      </c>
      <c r="F11" s="343">
        <v>414.74832061000001</v>
      </c>
      <c r="G11" s="150">
        <f t="shared" si="2"/>
        <v>4.7706216343662362</v>
      </c>
      <c r="H11" s="127">
        <f t="shared" si="3"/>
        <v>39.043668571681913</v>
      </c>
      <c r="I11" s="138">
        <f t="shared" si="4"/>
        <v>-20.653165238131898</v>
      </c>
    </row>
    <row r="12" spans="1:16" x14ac:dyDescent="0.35">
      <c r="A12" s="132" t="s">
        <v>361</v>
      </c>
      <c r="B12" s="343">
        <v>115.26456906999999</v>
      </c>
      <c r="C12" s="127">
        <f t="shared" si="0"/>
        <v>1.3115796660393011</v>
      </c>
      <c r="D12" s="343">
        <v>540.43933703999994</v>
      </c>
      <c r="E12" s="127">
        <f t="shared" si="1"/>
        <v>5.8526653439969003</v>
      </c>
      <c r="F12" s="343">
        <v>361.97266551000001</v>
      </c>
      <c r="G12" s="150">
        <f t="shared" si="2"/>
        <v>4.1635723240336215</v>
      </c>
      <c r="H12" s="127">
        <f t="shared" si="3"/>
        <v>-33.022516922522051</v>
      </c>
      <c r="I12" s="138">
        <f t="shared" si="4"/>
        <v>214.03636731611306</v>
      </c>
      <c r="J12" s="25"/>
    </row>
    <row r="13" spans="1:16" x14ac:dyDescent="0.35">
      <c r="A13" s="132" t="s">
        <v>359</v>
      </c>
      <c r="B13" s="343">
        <v>101.36784614</v>
      </c>
      <c r="C13" s="127">
        <f t="shared" si="0"/>
        <v>1.1534507686111497</v>
      </c>
      <c r="D13" s="343">
        <v>63.019070729999996</v>
      </c>
      <c r="E13" s="127">
        <f t="shared" si="1"/>
        <v>0.68246240788549772</v>
      </c>
      <c r="F13" s="343">
        <v>150.00172137999999</v>
      </c>
      <c r="G13" s="150">
        <f t="shared" si="2"/>
        <v>1.725387232804507</v>
      </c>
      <c r="H13" s="127">
        <f t="shared" si="3"/>
        <v>138.02591761892202</v>
      </c>
      <c r="I13" s="138">
        <f t="shared" si="4"/>
        <v>47.977615281310548</v>
      </c>
    </row>
    <row r="14" spans="1:16" x14ac:dyDescent="0.35">
      <c r="A14" s="132" t="s">
        <v>363</v>
      </c>
      <c r="B14" s="343">
        <v>130.10268733000001</v>
      </c>
      <c r="C14" s="127">
        <f t="shared" si="0"/>
        <v>1.48042057135066</v>
      </c>
      <c r="D14" s="343">
        <v>83.307040239999992</v>
      </c>
      <c r="E14" s="127">
        <f t="shared" si="1"/>
        <v>0.90217013068298624</v>
      </c>
      <c r="F14" s="343">
        <v>125.38122098999999</v>
      </c>
      <c r="G14" s="150">
        <f t="shared" si="2"/>
        <v>1.4421911691370117</v>
      </c>
      <c r="H14" s="127">
        <f t="shared" si="3"/>
        <v>50.504952077025081</v>
      </c>
      <c r="I14" s="138">
        <f t="shared" si="4"/>
        <v>-3.6290306041290465</v>
      </c>
    </row>
    <row r="15" spans="1:16" x14ac:dyDescent="0.35">
      <c r="A15" s="132" t="s">
        <v>364</v>
      </c>
      <c r="B15" s="343">
        <v>66.418734310000005</v>
      </c>
      <c r="C15" s="127">
        <f t="shared" si="0"/>
        <v>0.75576963561247523</v>
      </c>
      <c r="D15" s="343">
        <v>132.96476576000001</v>
      </c>
      <c r="E15" s="127">
        <f t="shared" si="1"/>
        <v>1.439936405810927</v>
      </c>
      <c r="F15" s="343">
        <v>114.27863015999999</v>
      </c>
      <c r="G15" s="150">
        <f t="shared" si="2"/>
        <v>1.3144841782245158</v>
      </c>
      <c r="H15" s="127">
        <f t="shared" si="3"/>
        <v>-14.053449042078025</v>
      </c>
      <c r="I15" s="138">
        <f t="shared" si="4"/>
        <v>72.057825773404119</v>
      </c>
    </row>
    <row r="16" spans="1:16" x14ac:dyDescent="0.35">
      <c r="A16" s="132" t="s">
        <v>367</v>
      </c>
      <c r="B16" s="343">
        <v>99.066690709999989</v>
      </c>
      <c r="C16" s="127">
        <f t="shared" si="0"/>
        <v>1.1272662377120577</v>
      </c>
      <c r="D16" s="343">
        <v>70.231890250000006</v>
      </c>
      <c r="E16" s="127">
        <f t="shared" si="1"/>
        <v>0.76057333716836006</v>
      </c>
      <c r="F16" s="343">
        <v>103.87142605</v>
      </c>
      <c r="G16" s="150">
        <f t="shared" si="2"/>
        <v>1.1947758379775701</v>
      </c>
      <c r="H16" s="127">
        <f t="shared" si="3"/>
        <v>47.897807791098131</v>
      </c>
      <c r="I16" s="138">
        <f t="shared" si="4"/>
        <v>4.8500008484839929</v>
      </c>
    </row>
    <row r="17" spans="1:9" x14ac:dyDescent="0.35">
      <c r="A17" s="132" t="s">
        <v>368</v>
      </c>
      <c r="B17" s="343">
        <v>736.30419178</v>
      </c>
      <c r="C17" s="127">
        <f t="shared" si="0"/>
        <v>8.3783040508455695</v>
      </c>
      <c r="D17" s="343">
        <v>79.54876453</v>
      </c>
      <c r="E17" s="127">
        <f t="shared" si="1"/>
        <v>0.86147004004640415</v>
      </c>
      <c r="F17" s="343">
        <v>95.282771089999997</v>
      </c>
      <c r="G17" s="150">
        <f t="shared" si="2"/>
        <v>1.0959852675853365</v>
      </c>
      <c r="H17" s="127">
        <f t="shared" si="3"/>
        <v>19.779070929588439</v>
      </c>
      <c r="I17" s="138">
        <f t="shared" si="4"/>
        <v>-87.05931975483449</v>
      </c>
    </row>
    <row r="18" spans="1:9" x14ac:dyDescent="0.35">
      <c r="A18" s="132" t="s">
        <v>365</v>
      </c>
      <c r="B18" s="343">
        <v>134.76995258000002</v>
      </c>
      <c r="C18" s="127">
        <f t="shared" si="0"/>
        <v>1.5335287402121103</v>
      </c>
      <c r="D18" s="343">
        <v>52.435751329999995</v>
      </c>
      <c r="E18" s="127">
        <f t="shared" si="1"/>
        <v>0.56785079020407492</v>
      </c>
      <c r="F18" s="343">
        <v>76.250644489999999</v>
      </c>
      <c r="G18" s="150">
        <f t="shared" si="2"/>
        <v>0.87706919151197638</v>
      </c>
      <c r="H18" s="127">
        <f t="shared" si="3"/>
        <v>45.417282209084739</v>
      </c>
      <c r="I18" s="138">
        <f t="shared" si="4"/>
        <v>-43.421628463705744</v>
      </c>
    </row>
    <row r="19" spans="1:9" x14ac:dyDescent="0.35">
      <c r="A19" s="132" t="s">
        <v>369</v>
      </c>
      <c r="B19" s="343">
        <v>26.749655019999999</v>
      </c>
      <c r="C19" s="127">
        <f t="shared" si="0"/>
        <v>0.30438064255887226</v>
      </c>
      <c r="D19" s="343">
        <v>26.266046039999999</v>
      </c>
      <c r="E19" s="127">
        <f t="shared" si="1"/>
        <v>0.28444705417651189</v>
      </c>
      <c r="F19" s="343">
        <v>74.206624360000006</v>
      </c>
      <c r="G19" s="150">
        <f t="shared" si="2"/>
        <v>0.85355795308449767</v>
      </c>
      <c r="H19" s="127">
        <f t="shared" si="3"/>
        <v>182.5192046301614</v>
      </c>
      <c r="I19" s="138">
        <f t="shared" si="4"/>
        <v>177.41151915610766</v>
      </c>
    </row>
    <row r="20" spans="1:9" x14ac:dyDescent="0.35">
      <c r="A20" s="132" t="s">
        <v>414</v>
      </c>
      <c r="B20" s="343">
        <v>3.1634262500000001</v>
      </c>
      <c r="C20" s="127">
        <f t="shared" si="0"/>
        <v>3.5996191873976686E-2</v>
      </c>
      <c r="D20" s="343">
        <v>14.096857160000001</v>
      </c>
      <c r="E20" s="127">
        <f t="shared" si="1"/>
        <v>0.15266132885789571</v>
      </c>
      <c r="F20" s="343">
        <v>70.17475048</v>
      </c>
      <c r="G20" s="150">
        <f t="shared" si="2"/>
        <v>0.807181527181978</v>
      </c>
      <c r="H20" s="127">
        <f t="shared" si="3"/>
        <v>397.80422461200561</v>
      </c>
      <c r="I20" s="138">
        <f t="shared" si="4"/>
        <v>2118.3147301126428</v>
      </c>
    </row>
    <row r="21" spans="1:9" x14ac:dyDescent="0.35">
      <c r="A21" s="132" t="s">
        <v>366</v>
      </c>
      <c r="B21" s="343">
        <v>60.807279749999999</v>
      </c>
      <c r="C21" s="127">
        <f t="shared" si="0"/>
        <v>0.69191766655397047</v>
      </c>
      <c r="D21" s="343">
        <v>122.24322637</v>
      </c>
      <c r="E21" s="127">
        <f t="shared" si="1"/>
        <v>1.3238279404911526</v>
      </c>
      <c r="F21" s="343">
        <v>68.216877099999991</v>
      </c>
      <c r="G21" s="150">
        <f t="shared" si="2"/>
        <v>0.78466118740039581</v>
      </c>
      <c r="H21" s="127">
        <f t="shared" si="3"/>
        <v>-44.195781536782754</v>
      </c>
      <c r="I21" s="138">
        <f t="shared" si="4"/>
        <v>12.185378758042532</v>
      </c>
    </row>
    <row r="22" spans="1:9" x14ac:dyDescent="0.35">
      <c r="A22" s="132" t="s">
        <v>362</v>
      </c>
      <c r="B22" s="343">
        <v>230.77380768999998</v>
      </c>
      <c r="C22" s="127">
        <f t="shared" si="0"/>
        <v>2.6259433932109011</v>
      </c>
      <c r="D22" s="343">
        <v>28.568582199999998</v>
      </c>
      <c r="E22" s="127">
        <f t="shared" si="1"/>
        <v>0.30938227384564243</v>
      </c>
      <c r="F22" s="343">
        <v>65.812131750000006</v>
      </c>
      <c r="G22" s="150">
        <f t="shared" si="2"/>
        <v>0.75700072532793061</v>
      </c>
      <c r="H22" s="127">
        <f t="shared" si="3"/>
        <v>130.365410818322</v>
      </c>
      <c r="I22" s="138">
        <f t="shared" si="4"/>
        <v>-71.481975182207037</v>
      </c>
    </row>
    <row r="23" spans="1:9" x14ac:dyDescent="0.35">
      <c r="A23" s="132" t="s">
        <v>373</v>
      </c>
      <c r="B23" s="343">
        <v>25.070758329999997</v>
      </c>
      <c r="C23" s="127">
        <f t="shared" si="0"/>
        <v>0.28527670821242607</v>
      </c>
      <c r="D23" s="343">
        <v>21.896576800000002</v>
      </c>
      <c r="E23" s="127">
        <f t="shared" si="1"/>
        <v>0.23712806860326946</v>
      </c>
      <c r="F23" s="343">
        <v>51.46800442</v>
      </c>
      <c r="G23" s="150">
        <f t="shared" si="2"/>
        <v>0.59200812435499228</v>
      </c>
      <c r="H23" s="127">
        <f t="shared" si="3"/>
        <v>135.05045966819799</v>
      </c>
      <c r="I23" s="138">
        <f t="shared" si="4"/>
        <v>105.29097581548905</v>
      </c>
    </row>
    <row r="24" spans="1:9" x14ac:dyDescent="0.35">
      <c r="A24" s="132" t="s">
        <v>387</v>
      </c>
      <c r="B24" s="343">
        <v>20.900121500000001</v>
      </c>
      <c r="C24" s="127">
        <f t="shared" si="0"/>
        <v>0.23781960578452727</v>
      </c>
      <c r="D24" s="343">
        <v>14.095204499999999</v>
      </c>
      <c r="E24" s="127">
        <f t="shared" si="1"/>
        <v>0.15264343144509748</v>
      </c>
      <c r="F24" s="343">
        <v>50.673783530000001</v>
      </c>
      <c r="G24" s="150">
        <f t="shared" si="2"/>
        <v>0.58287263863505745</v>
      </c>
      <c r="H24" s="127">
        <f t="shared" si="3"/>
        <v>259.51080759417147</v>
      </c>
      <c r="I24" s="138">
        <f t="shared" si="4"/>
        <v>142.45688490375522</v>
      </c>
    </row>
    <row r="25" spans="1:9" x14ac:dyDescent="0.35">
      <c r="A25" s="132" t="s">
        <v>371</v>
      </c>
      <c r="B25" s="343">
        <v>25.405071239999998</v>
      </c>
      <c r="C25" s="127">
        <f t="shared" si="0"/>
        <v>0.2890808087993475</v>
      </c>
      <c r="D25" s="343">
        <v>29.41215588</v>
      </c>
      <c r="E25" s="127">
        <f t="shared" si="1"/>
        <v>0.31851771996080658</v>
      </c>
      <c r="F25" s="343">
        <v>35.483519649999998</v>
      </c>
      <c r="G25" s="150">
        <f t="shared" si="2"/>
        <v>0.40814739468210393</v>
      </c>
      <c r="H25" s="127">
        <f t="shared" si="3"/>
        <v>20.642362276233108</v>
      </c>
      <c r="I25" s="138">
        <f t="shared" si="4"/>
        <v>39.671010227798909</v>
      </c>
    </row>
    <row r="26" spans="1:9" x14ac:dyDescent="0.35">
      <c r="A26" s="132" t="s">
        <v>410</v>
      </c>
      <c r="B26" s="343">
        <v>17.21164765</v>
      </c>
      <c r="C26" s="127">
        <f t="shared" si="0"/>
        <v>0.19584896953949216</v>
      </c>
      <c r="D26" s="343">
        <v>21.353012260000003</v>
      </c>
      <c r="E26" s="127">
        <f t="shared" si="1"/>
        <v>0.23124155900367652</v>
      </c>
      <c r="F26" s="343">
        <v>34.317934229999999</v>
      </c>
      <c r="G26" s="150">
        <f t="shared" si="2"/>
        <v>0.39474030719064523</v>
      </c>
      <c r="H26" s="127">
        <f t="shared" si="3"/>
        <v>60.717063298309526</v>
      </c>
      <c r="I26" s="138">
        <f t="shared" si="4"/>
        <v>99.387850180630437</v>
      </c>
    </row>
    <row r="27" spans="1:9" x14ac:dyDescent="0.35">
      <c r="A27" s="132" t="s">
        <v>383</v>
      </c>
      <c r="B27" s="343">
        <v>2.6576026699999997</v>
      </c>
      <c r="C27" s="127">
        <f t="shared" si="0"/>
        <v>3.0240494980438612E-2</v>
      </c>
      <c r="D27" s="343">
        <v>698.33188689999997</v>
      </c>
      <c r="E27" s="127">
        <f t="shared" si="1"/>
        <v>7.5625561519129221</v>
      </c>
      <c r="F27" s="343">
        <v>31.474981870000001</v>
      </c>
      <c r="G27" s="150">
        <f t="shared" si="2"/>
        <v>0.36203939109256195</v>
      </c>
      <c r="H27" s="127">
        <f t="shared" si="3"/>
        <v>-95.492833356110637</v>
      </c>
      <c r="I27" s="138">
        <f t="shared" si="4"/>
        <v>1084.3373814039705</v>
      </c>
    </row>
    <row r="28" spans="1:9" x14ac:dyDescent="0.35">
      <c r="A28" s="132" t="s">
        <v>376</v>
      </c>
      <c r="B28" s="343">
        <v>13.618801210000001</v>
      </c>
      <c r="C28" s="127">
        <f t="shared" si="0"/>
        <v>0.15496646443036435</v>
      </c>
      <c r="D28" s="343">
        <v>19.45835314</v>
      </c>
      <c r="E28" s="127">
        <f t="shared" si="1"/>
        <v>0.21072342679101158</v>
      </c>
      <c r="F28" s="343">
        <v>31.253000329999999</v>
      </c>
      <c r="G28" s="150">
        <f t="shared" si="2"/>
        <v>0.35948605962735819</v>
      </c>
      <c r="H28" s="127">
        <f t="shared" si="3"/>
        <v>60.614827499219693</v>
      </c>
      <c r="I28" s="138">
        <f t="shared" si="4"/>
        <v>129.48422440479982</v>
      </c>
    </row>
    <row r="29" spans="1:9" x14ac:dyDescent="0.35">
      <c r="A29" s="132" t="s">
        <v>380</v>
      </c>
      <c r="B29" s="343">
        <v>5.8743204699999998</v>
      </c>
      <c r="C29" s="127">
        <f t="shared" si="0"/>
        <v>6.6843084066634695E-2</v>
      </c>
      <c r="D29" s="343">
        <v>73.570113950000007</v>
      </c>
      <c r="E29" s="127">
        <f t="shared" si="1"/>
        <v>0.79672449201675899</v>
      </c>
      <c r="F29" s="343">
        <v>25.752822579999997</v>
      </c>
      <c r="G29" s="150">
        <f t="shared" si="2"/>
        <v>0.29622054253396074</v>
      </c>
      <c r="H29" s="127">
        <f t="shared" si="3"/>
        <v>-64.995538001338119</v>
      </c>
      <c r="I29" s="138">
        <f t="shared" si="4"/>
        <v>338.39662326083476</v>
      </c>
    </row>
    <row r="30" spans="1:9" x14ac:dyDescent="0.35">
      <c r="A30" s="132" t="s">
        <v>370</v>
      </c>
      <c r="B30" s="343">
        <v>89.768541580000004</v>
      </c>
      <c r="C30" s="127">
        <f t="shared" si="0"/>
        <v>1.021463878590732</v>
      </c>
      <c r="D30" s="343">
        <v>66.374025750000001</v>
      </c>
      <c r="E30" s="127">
        <f t="shared" si="1"/>
        <v>0.71879475386861258</v>
      </c>
      <c r="F30" s="343">
        <v>24.13819097</v>
      </c>
      <c r="G30" s="150">
        <f t="shared" si="2"/>
        <v>0.27764832389575506</v>
      </c>
      <c r="H30" s="127">
        <f t="shared" si="3"/>
        <v>-63.633076798871137</v>
      </c>
      <c r="I30" s="138">
        <f t="shared" si="4"/>
        <v>-73.11063481131805</v>
      </c>
    </row>
    <row r="31" spans="1:9" x14ac:dyDescent="0.35">
      <c r="A31" s="132" t="s">
        <v>374</v>
      </c>
      <c r="B31" s="343">
        <v>6.1261405</v>
      </c>
      <c r="C31" s="127">
        <f t="shared" si="0"/>
        <v>6.9708509526637291E-2</v>
      </c>
      <c r="D31" s="343">
        <v>13.23983456</v>
      </c>
      <c r="E31" s="127">
        <f t="shared" si="1"/>
        <v>0.14338023822242468</v>
      </c>
      <c r="F31" s="343">
        <v>17.621265899999997</v>
      </c>
      <c r="G31" s="150">
        <f t="shared" si="2"/>
        <v>0.20268772204748298</v>
      </c>
      <c r="H31" s="127">
        <f t="shared" si="3"/>
        <v>33.092795232027413</v>
      </c>
      <c r="I31" s="138">
        <f t="shared" si="4"/>
        <v>187.64057729332194</v>
      </c>
    </row>
    <row r="32" spans="1:9" x14ac:dyDescent="0.35">
      <c r="A32" s="132" t="s">
        <v>377</v>
      </c>
      <c r="B32" s="343">
        <v>8.5942152400000005</v>
      </c>
      <c r="C32" s="127">
        <f t="shared" si="0"/>
        <v>9.7792392278876303E-2</v>
      </c>
      <c r="D32" s="343">
        <v>9.0800842599999996</v>
      </c>
      <c r="E32" s="127">
        <f t="shared" si="1"/>
        <v>9.8332395195615527E-2</v>
      </c>
      <c r="F32" s="343">
        <v>12.35270968</v>
      </c>
      <c r="G32" s="150">
        <f t="shared" si="2"/>
        <v>0.14208641991794088</v>
      </c>
      <c r="H32" s="127">
        <f t="shared" si="3"/>
        <v>36.041795717873669</v>
      </c>
      <c r="I32" s="138">
        <f t="shared" si="4"/>
        <v>43.732840463511579</v>
      </c>
    </row>
    <row r="33" spans="1:9" x14ac:dyDescent="0.35">
      <c r="A33" s="132" t="s">
        <v>375</v>
      </c>
      <c r="B33" s="343">
        <v>8.5838463000000012</v>
      </c>
      <c r="C33" s="127">
        <f t="shared" si="0"/>
        <v>9.7674405537832576E-2</v>
      </c>
      <c r="D33" s="343">
        <v>6.4557156399999993</v>
      </c>
      <c r="E33" s="127">
        <f t="shared" si="1"/>
        <v>6.9911904273782147E-2</v>
      </c>
      <c r="F33" s="343">
        <v>11.879073029999999</v>
      </c>
      <c r="G33" s="150">
        <f t="shared" si="2"/>
        <v>0.13663843824559682</v>
      </c>
      <c r="H33" s="127">
        <f t="shared" si="3"/>
        <v>84.008616432801858</v>
      </c>
      <c r="I33" s="138">
        <f t="shared" si="4"/>
        <v>38.388696801339471</v>
      </c>
    </row>
    <row r="34" spans="1:9" x14ac:dyDescent="0.35">
      <c r="A34" s="132" t="s">
        <v>372</v>
      </c>
      <c r="B34" s="343">
        <v>7.3142010199999996</v>
      </c>
      <c r="C34" s="127">
        <f t="shared" si="0"/>
        <v>8.3227286655017163E-2</v>
      </c>
      <c r="D34" s="343">
        <v>3.4718115200000002</v>
      </c>
      <c r="E34" s="127">
        <f t="shared" si="1"/>
        <v>3.7597838594212639E-2</v>
      </c>
      <c r="F34" s="343">
        <v>11.45246586</v>
      </c>
      <c r="G34" s="150">
        <f t="shared" si="2"/>
        <v>0.13173141079438386</v>
      </c>
      <c r="H34" s="127">
        <f t="shared" si="3"/>
        <v>229.8700345345936</v>
      </c>
      <c r="I34" s="138">
        <f t="shared" si="4"/>
        <v>56.578494748562449</v>
      </c>
    </row>
    <row r="35" spans="1:9" x14ac:dyDescent="0.35">
      <c r="A35" s="132" t="s">
        <v>412</v>
      </c>
      <c r="B35" s="343">
        <v>9.4216963200000006</v>
      </c>
      <c r="C35" s="127">
        <f t="shared" si="0"/>
        <v>0.10720818559087954</v>
      </c>
      <c r="D35" s="343">
        <v>5.1999999999999995E-4</v>
      </c>
      <c r="E35" s="127">
        <f t="shared" si="1"/>
        <v>5.6313183928229404E-6</v>
      </c>
      <c r="F35" s="343">
        <v>11.221515650000001</v>
      </c>
      <c r="G35" s="150">
        <f t="shared" si="2"/>
        <v>0.12907491765496146</v>
      </c>
      <c r="H35" s="127">
        <f t="shared" si="3"/>
        <v>2157883.778846154</v>
      </c>
      <c r="I35" s="138">
        <f t="shared" si="4"/>
        <v>19.102922328110019</v>
      </c>
    </row>
    <row r="36" spans="1:9" x14ac:dyDescent="0.35">
      <c r="A36" s="132" t="s">
        <v>513</v>
      </c>
      <c r="B36" s="343">
        <v>0.94379678</v>
      </c>
      <c r="C36" s="127">
        <f t="shared" si="0"/>
        <v>1.0739333652213755E-2</v>
      </c>
      <c r="D36" s="343">
        <v>7.9658729999999997E-2</v>
      </c>
      <c r="E36" s="127">
        <f t="shared" si="1"/>
        <v>8.6266090653445494E-4</v>
      </c>
      <c r="F36" s="343">
        <v>9.7071710500000012</v>
      </c>
      <c r="G36" s="150">
        <f t="shared" si="2"/>
        <v>0.11165624528994672</v>
      </c>
      <c r="H36" s="127">
        <f t="shared" si="3"/>
        <v>12085.947541468464</v>
      </c>
      <c r="I36" s="138">
        <f t="shared" si="4"/>
        <v>928.52343382650668</v>
      </c>
    </row>
    <row r="37" spans="1:9" x14ac:dyDescent="0.35">
      <c r="A37" s="132" t="s">
        <v>386</v>
      </c>
      <c r="B37" s="343">
        <v>1.4887253899999999</v>
      </c>
      <c r="C37" s="127">
        <f t="shared" si="0"/>
        <v>1.6940001299572186E-2</v>
      </c>
      <c r="D37" s="343">
        <v>3.5653112999999999</v>
      </c>
      <c r="E37" s="127">
        <f t="shared" si="1"/>
        <v>3.8610390576595134E-2</v>
      </c>
      <c r="F37" s="343">
        <v>7.8160532800000002</v>
      </c>
      <c r="G37" s="150">
        <f t="shared" si="2"/>
        <v>8.9903758544666049E-2</v>
      </c>
      <c r="H37" s="127">
        <f t="shared" si="3"/>
        <v>119.22498829204619</v>
      </c>
      <c r="I37" s="138">
        <f t="shared" si="4"/>
        <v>425.01645585556923</v>
      </c>
    </row>
    <row r="38" spans="1:9" x14ac:dyDescent="0.35">
      <c r="A38" s="132" t="s">
        <v>390</v>
      </c>
      <c r="B38" s="343">
        <v>3.9708444799999998</v>
      </c>
      <c r="C38" s="127">
        <f t="shared" si="0"/>
        <v>4.5183692777348981E-2</v>
      </c>
      <c r="D38" s="343">
        <v>4.8138663700000004</v>
      </c>
      <c r="E38" s="127">
        <f t="shared" si="1"/>
        <v>5.2131565826870785E-2</v>
      </c>
      <c r="F38" s="343">
        <v>7.2410356799999995</v>
      </c>
      <c r="G38" s="150">
        <f t="shared" si="2"/>
        <v>8.3289647609468664E-2</v>
      </c>
      <c r="H38" s="127">
        <f t="shared" si="3"/>
        <v>50.420371556761737</v>
      </c>
      <c r="I38" s="138">
        <f t="shared" si="4"/>
        <v>82.35505612146261</v>
      </c>
    </row>
    <row r="39" spans="1:9" x14ac:dyDescent="0.35">
      <c r="A39" s="132" t="s">
        <v>378</v>
      </c>
      <c r="B39" s="343">
        <v>8.69833444</v>
      </c>
      <c r="C39" s="127">
        <f t="shared" si="0"/>
        <v>9.8977150324354668E-2</v>
      </c>
      <c r="D39" s="343">
        <v>4.8170239700000002</v>
      </c>
      <c r="E39" s="127">
        <f t="shared" si="1"/>
        <v>5.2165760924865349E-2</v>
      </c>
      <c r="F39" s="343">
        <v>6.5389014999999997</v>
      </c>
      <c r="G39" s="150">
        <f t="shared" si="2"/>
        <v>7.5213384625668095E-2</v>
      </c>
      <c r="H39" s="127">
        <f t="shared" si="3"/>
        <v>35.745670786022664</v>
      </c>
      <c r="I39" s="138">
        <f t="shared" si="4"/>
        <v>-24.825821022351956</v>
      </c>
    </row>
    <row r="40" spans="1:9" x14ac:dyDescent="0.35">
      <c r="A40" s="132" t="s">
        <v>314</v>
      </c>
      <c r="B40" s="343">
        <v>1.2567114799999999</v>
      </c>
      <c r="C40" s="127">
        <f t="shared" si="0"/>
        <v>1.4299946952867706E-2</v>
      </c>
      <c r="D40" s="343">
        <v>2.4508548999999999</v>
      </c>
      <c r="E40" s="127">
        <f t="shared" si="1"/>
        <v>2.6541431300981213E-2</v>
      </c>
      <c r="F40" s="343">
        <v>6.0661519299999993</v>
      </c>
      <c r="G40" s="150">
        <f t="shared" si="2"/>
        <v>6.9775606546272156E-2</v>
      </c>
      <c r="H40" s="127">
        <f t="shared" si="3"/>
        <v>147.51167153959216</v>
      </c>
      <c r="I40" s="138">
        <f t="shared" si="4"/>
        <v>382.70044688379869</v>
      </c>
    </row>
    <row r="41" spans="1:9" x14ac:dyDescent="0.35">
      <c r="A41" s="132" t="s">
        <v>299</v>
      </c>
      <c r="B41" s="343">
        <v>247.51882467999999</v>
      </c>
      <c r="C41" s="127">
        <f t="shared" si="0"/>
        <v>2.816482636698888</v>
      </c>
      <c r="D41" s="343">
        <v>0.21998565</v>
      </c>
      <c r="E41" s="127">
        <f t="shared" si="1"/>
        <v>2.3823254557732887E-3</v>
      </c>
      <c r="F41" s="343">
        <v>5.5580870000000004</v>
      </c>
      <c r="G41" s="150">
        <f t="shared" si="2"/>
        <v>6.3931615320084845E-2</v>
      </c>
      <c r="H41" s="127">
        <f t="shared" si="3"/>
        <v>2426.5679829570704</v>
      </c>
      <c r="I41" s="138">
        <f t="shared" si="4"/>
        <v>-97.754479075607421</v>
      </c>
    </row>
    <row r="42" spans="1:9" x14ac:dyDescent="0.35">
      <c r="A42" s="132" t="s">
        <v>404</v>
      </c>
      <c r="B42" s="343">
        <v>2.3527564999999999</v>
      </c>
      <c r="C42" s="127">
        <f t="shared" si="0"/>
        <v>2.6771692372074683E-2</v>
      </c>
      <c r="D42" s="343">
        <v>2.18093812</v>
      </c>
      <c r="E42" s="127">
        <f t="shared" si="1"/>
        <v>2.3618378747624395E-2</v>
      </c>
      <c r="F42" s="343">
        <v>4.9508797199999997</v>
      </c>
      <c r="G42" s="150">
        <f t="shared" si="2"/>
        <v>5.6947244214610046E-2</v>
      </c>
      <c r="H42" s="127">
        <f t="shared" si="3"/>
        <v>127.00688637603341</v>
      </c>
      <c r="I42" s="138">
        <f t="shared" si="4"/>
        <v>110.42890413861359</v>
      </c>
    </row>
    <row r="43" spans="1:9" x14ac:dyDescent="0.35">
      <c r="A43" s="132" t="s">
        <v>384</v>
      </c>
      <c r="B43" s="343">
        <v>4.1865835300000001</v>
      </c>
      <c r="C43" s="127">
        <f t="shared" si="0"/>
        <v>4.7638557732240683E-2</v>
      </c>
      <c r="D43" s="343">
        <v>5.69764976</v>
      </c>
      <c r="E43" s="127">
        <f t="shared" si="1"/>
        <v>6.1702461325675417E-2</v>
      </c>
      <c r="F43" s="343">
        <v>3.8941768399999996</v>
      </c>
      <c r="G43" s="150">
        <f t="shared" si="2"/>
        <v>4.4792572646535314E-2</v>
      </c>
      <c r="H43" s="127">
        <f t="shared" si="3"/>
        <v>-31.652927013190091</v>
      </c>
      <c r="I43" s="138">
        <f t="shared" si="4"/>
        <v>-6.9843749182283865</v>
      </c>
    </row>
    <row r="44" spans="1:9" x14ac:dyDescent="0.35">
      <c r="A44" s="132" t="s">
        <v>511</v>
      </c>
      <c r="B44" s="343">
        <v>1.6748248799999998</v>
      </c>
      <c r="C44" s="127">
        <f t="shared" si="0"/>
        <v>1.9057601780913959E-2</v>
      </c>
      <c r="D44" s="343">
        <v>0.12945983999999999</v>
      </c>
      <c r="E44" s="127">
        <f t="shared" si="1"/>
        <v>1.401979957930606E-3</v>
      </c>
      <c r="F44" s="343">
        <v>3.3390263900000003</v>
      </c>
      <c r="G44" s="150">
        <f t="shared" si="2"/>
        <v>3.8406982601944084E-2</v>
      </c>
      <c r="H44" s="127">
        <f t="shared" si="3"/>
        <v>2479.1986070738235</v>
      </c>
      <c r="I44" s="138">
        <f t="shared" si="4"/>
        <v>99.365702639908278</v>
      </c>
    </row>
    <row r="45" spans="1:9" x14ac:dyDescent="0.35">
      <c r="A45" s="132" t="s">
        <v>389</v>
      </c>
      <c r="B45" s="343">
        <v>1.5366333799999998</v>
      </c>
      <c r="C45" s="127">
        <f t="shared" si="0"/>
        <v>1.7485139723563123E-2</v>
      </c>
      <c r="D45" s="343">
        <v>3.0472523799999998</v>
      </c>
      <c r="E45" s="127">
        <f t="shared" si="1"/>
        <v>3.300009302897592E-2</v>
      </c>
      <c r="F45" s="343">
        <v>3.22857964</v>
      </c>
      <c r="G45" s="150">
        <f t="shared" si="2"/>
        <v>3.7136574431947178E-2</v>
      </c>
      <c r="H45" s="127">
        <f t="shared" si="3"/>
        <v>5.9505166421430555</v>
      </c>
      <c r="I45" s="138">
        <f t="shared" si="4"/>
        <v>110.10734779170295</v>
      </c>
    </row>
    <row r="46" spans="1:9" x14ac:dyDescent="0.35">
      <c r="A46" s="132" t="s">
        <v>388</v>
      </c>
      <c r="B46" s="343">
        <v>1.1839148700000002</v>
      </c>
      <c r="C46" s="127">
        <f t="shared" si="0"/>
        <v>1.3471604347651276E-2</v>
      </c>
      <c r="D46" s="343">
        <v>3.8845397000000004</v>
      </c>
      <c r="E46" s="127">
        <f t="shared" si="1"/>
        <v>4.2067461269732521E-2</v>
      </c>
      <c r="F46" s="343">
        <v>3.18292134</v>
      </c>
      <c r="G46" s="150">
        <f t="shared" si="2"/>
        <v>3.6611392139592087E-2</v>
      </c>
      <c r="H46" s="127">
        <f t="shared" si="3"/>
        <v>-18.061814634047902</v>
      </c>
      <c r="I46" s="138">
        <f t="shared" si="4"/>
        <v>168.84714607900816</v>
      </c>
    </row>
    <row r="47" spans="1:9" x14ac:dyDescent="0.35">
      <c r="A47" s="132" t="s">
        <v>594</v>
      </c>
      <c r="B47" s="343">
        <v>0</v>
      </c>
      <c r="C47" s="127">
        <f t="shared" si="0"/>
        <v>0</v>
      </c>
      <c r="D47" s="343">
        <v>2.0646956000000003</v>
      </c>
      <c r="E47" s="127">
        <f t="shared" si="1"/>
        <v>2.235953520742423E-2</v>
      </c>
      <c r="F47" s="343">
        <v>2.6248845699999999</v>
      </c>
      <c r="G47" s="150">
        <f t="shared" si="2"/>
        <v>3.0192602344811498E-2</v>
      </c>
      <c r="H47" s="127">
        <f t="shared" si="3"/>
        <v>27.13179463355273</v>
      </c>
      <c r="I47" s="138" t="s">
        <v>316</v>
      </c>
    </row>
    <row r="48" spans="1:9" x14ac:dyDescent="0.35">
      <c r="A48" s="132" t="s">
        <v>398</v>
      </c>
      <c r="B48" s="343">
        <v>6.9893782999999994</v>
      </c>
      <c r="C48" s="127">
        <f t="shared" si="0"/>
        <v>7.9531173633843683E-2</v>
      </c>
      <c r="D48" s="343">
        <v>12.95656982</v>
      </c>
      <c r="E48" s="127">
        <f t="shared" si="1"/>
        <v>0.14031263449088582</v>
      </c>
      <c r="F48" s="343">
        <v>2.5432643399999999</v>
      </c>
      <c r="G48" s="150">
        <f t="shared" si="2"/>
        <v>2.9253769766858534E-2</v>
      </c>
      <c r="H48" s="127">
        <f t="shared" si="3"/>
        <v>-80.370851426477316</v>
      </c>
      <c r="I48" s="138">
        <f t="shared" si="4"/>
        <v>-63.612438319442518</v>
      </c>
    </row>
    <row r="49" spans="1:9" x14ac:dyDescent="0.35">
      <c r="A49" s="132" t="s">
        <v>788</v>
      </c>
      <c r="B49" s="343">
        <v>0</v>
      </c>
      <c r="C49" s="127">
        <f t="shared" si="0"/>
        <v>0</v>
      </c>
      <c r="D49" s="343">
        <v>0</v>
      </c>
      <c r="E49" s="127">
        <f t="shared" si="1"/>
        <v>0</v>
      </c>
      <c r="F49" s="343">
        <v>2.2533346400000003</v>
      </c>
      <c r="G49" s="150">
        <f t="shared" si="2"/>
        <v>2.5918868019140735E-2</v>
      </c>
      <c r="H49" s="127" t="s">
        <v>316</v>
      </c>
      <c r="I49" s="138" t="s">
        <v>316</v>
      </c>
    </row>
    <row r="50" spans="1:9" x14ac:dyDescent="0.35">
      <c r="A50" s="132" t="s">
        <v>382</v>
      </c>
      <c r="B50" s="343">
        <v>0</v>
      </c>
      <c r="C50" s="127">
        <f t="shared" si="0"/>
        <v>0</v>
      </c>
      <c r="D50" s="343">
        <v>1.95E-2</v>
      </c>
      <c r="E50" s="127">
        <f t="shared" si="1"/>
        <v>2.1117443973086029E-4</v>
      </c>
      <c r="F50" s="343">
        <v>1.7741009999999999</v>
      </c>
      <c r="G50" s="150">
        <f t="shared" si="2"/>
        <v>2.0406507251681708E-2</v>
      </c>
      <c r="H50" s="127">
        <f t="shared" si="3"/>
        <v>8997.953846153845</v>
      </c>
      <c r="I50" s="138" t="s">
        <v>316</v>
      </c>
    </row>
    <row r="51" spans="1:9" x14ac:dyDescent="0.35">
      <c r="A51" s="132" t="s">
        <v>311</v>
      </c>
      <c r="B51" s="343">
        <v>0.12140697</v>
      </c>
      <c r="C51" s="127">
        <f t="shared" si="0"/>
        <v>1.3814732007607674E-3</v>
      </c>
      <c r="D51" s="343">
        <v>0</v>
      </c>
      <c r="E51" s="127">
        <f t="shared" si="1"/>
        <v>0</v>
      </c>
      <c r="F51" s="343">
        <v>1.7126268</v>
      </c>
      <c r="G51" s="150">
        <f t="shared" si="2"/>
        <v>1.9699403367465795E-2</v>
      </c>
      <c r="H51" s="127" t="s">
        <v>316</v>
      </c>
      <c r="I51" s="138">
        <f t="shared" si="4"/>
        <v>1310.6494874223449</v>
      </c>
    </row>
    <row r="52" spans="1:9" x14ac:dyDescent="0.35">
      <c r="A52" s="132" t="s">
        <v>302</v>
      </c>
      <c r="B52" s="343">
        <v>3.5851458199999997</v>
      </c>
      <c r="C52" s="127">
        <f t="shared" si="0"/>
        <v>4.0794880814087407E-2</v>
      </c>
      <c r="D52" s="343">
        <v>0</v>
      </c>
      <c r="E52" s="127">
        <f t="shared" si="1"/>
        <v>0</v>
      </c>
      <c r="F52" s="343">
        <v>1.51350618</v>
      </c>
      <c r="G52" s="150">
        <f t="shared" si="2"/>
        <v>1.7409028481261822E-2</v>
      </c>
      <c r="H52" s="127" t="s">
        <v>316</v>
      </c>
      <c r="I52" s="138">
        <f t="shared" si="4"/>
        <v>-57.783971531735354</v>
      </c>
    </row>
    <row r="53" spans="1:9" x14ac:dyDescent="0.35">
      <c r="A53" s="132" t="s">
        <v>300</v>
      </c>
      <c r="B53" s="343">
        <v>3.6442831400000002</v>
      </c>
      <c r="C53" s="127">
        <f t="shared" si="0"/>
        <v>4.1467796238505092E-2</v>
      </c>
      <c r="D53" s="343">
        <v>1.90822878</v>
      </c>
      <c r="E53" s="127">
        <f t="shared" si="1"/>
        <v>2.0665084281784773E-2</v>
      </c>
      <c r="F53" s="343">
        <v>1.466342</v>
      </c>
      <c r="G53" s="150">
        <f t="shared" si="2"/>
        <v>1.686652488017619E-2</v>
      </c>
      <c r="H53" s="127">
        <f t="shared" si="3"/>
        <v>-23.15690784204606</v>
      </c>
      <c r="I53" s="138">
        <f t="shared" si="4"/>
        <v>-59.763225203187694</v>
      </c>
    </row>
    <row r="54" spans="1:9" x14ac:dyDescent="0.35">
      <c r="A54" s="132" t="s">
        <v>672</v>
      </c>
      <c r="B54" s="343">
        <v>0</v>
      </c>
      <c r="C54" s="127">
        <f t="shared" si="0"/>
        <v>0</v>
      </c>
      <c r="D54" s="343">
        <v>0</v>
      </c>
      <c r="E54" s="127">
        <f t="shared" si="1"/>
        <v>0</v>
      </c>
      <c r="F54" s="343">
        <v>1.417163</v>
      </c>
      <c r="G54" s="150">
        <f t="shared" si="2"/>
        <v>1.6300845913685299E-2</v>
      </c>
      <c r="H54" s="127" t="s">
        <v>316</v>
      </c>
      <c r="I54" s="138" t="s">
        <v>316</v>
      </c>
    </row>
    <row r="55" spans="1:9" x14ac:dyDescent="0.35">
      <c r="A55" s="132" t="s">
        <v>397</v>
      </c>
      <c r="B55" s="343">
        <v>0.22309957999999999</v>
      </c>
      <c r="C55" s="127">
        <f t="shared" si="0"/>
        <v>2.5386194126332524E-3</v>
      </c>
      <c r="D55" s="343">
        <v>1.19621464</v>
      </c>
      <c r="E55" s="127">
        <f t="shared" si="1"/>
        <v>1.2954356738453986E-2</v>
      </c>
      <c r="F55" s="343">
        <v>1.2835406100000002</v>
      </c>
      <c r="G55" s="150">
        <f t="shared" si="2"/>
        <v>1.4763861113765769E-2</v>
      </c>
      <c r="H55" s="127">
        <f t="shared" si="3"/>
        <v>7.3001923801902402</v>
      </c>
      <c r="I55" s="138">
        <f t="shared" si="4"/>
        <v>475.32184058795639</v>
      </c>
    </row>
    <row r="56" spans="1:9" x14ac:dyDescent="0.35">
      <c r="A56" s="132" t="s">
        <v>444</v>
      </c>
      <c r="B56" s="343">
        <v>2.079551E-2</v>
      </c>
      <c r="C56" s="127">
        <f t="shared" si="0"/>
        <v>2.3662924592511076E-4</v>
      </c>
      <c r="D56" s="343">
        <v>2.3751387200000003</v>
      </c>
      <c r="E56" s="127">
        <f t="shared" si="1"/>
        <v>2.5721466075849884E-2</v>
      </c>
      <c r="F56" s="343">
        <v>1.1635466699999999</v>
      </c>
      <c r="G56" s="150">
        <f t="shared" si="2"/>
        <v>1.338363687243573E-2</v>
      </c>
      <c r="H56" s="127">
        <f t="shared" si="3"/>
        <v>-51.011422608612953</v>
      </c>
      <c r="I56" s="138">
        <f t="shared" si="4"/>
        <v>5495.1821811535274</v>
      </c>
    </row>
    <row r="57" spans="1:9" x14ac:dyDescent="0.35">
      <c r="A57" s="132" t="s">
        <v>514</v>
      </c>
      <c r="B57" s="343">
        <v>1.2902500000000001E-2</v>
      </c>
      <c r="C57" s="127">
        <f t="shared" si="0"/>
        <v>1.4681577155591482E-4</v>
      </c>
      <c r="D57" s="343">
        <v>6.5099999999999999E-4</v>
      </c>
      <c r="E57" s="127">
        <f t="shared" si="1"/>
        <v>7.0499774494764121E-6</v>
      </c>
      <c r="F57" s="343">
        <v>1.1457404600000001</v>
      </c>
      <c r="G57" s="150">
        <f t="shared" si="2"/>
        <v>1.317882184020816E-2</v>
      </c>
      <c r="H57" s="127">
        <f>((F57/D57)-1)*100</f>
        <v>175896.99846390169</v>
      </c>
      <c r="I57" s="138">
        <f t="shared" si="4"/>
        <v>8779.9880643286178</v>
      </c>
    </row>
    <row r="58" spans="1:9" x14ac:dyDescent="0.35">
      <c r="A58" s="132" t="s">
        <v>357</v>
      </c>
      <c r="B58" s="343">
        <v>364.51227719999997</v>
      </c>
      <c r="C58" s="127">
        <f t="shared" si="0"/>
        <v>4.1477350295463271</v>
      </c>
      <c r="D58" s="343">
        <v>4.382835</v>
      </c>
      <c r="E58" s="127">
        <f t="shared" si="1"/>
        <v>4.7463729515784876E-2</v>
      </c>
      <c r="F58" s="343">
        <v>1.1281909999999999</v>
      </c>
      <c r="G58" s="150">
        <f t="shared" si="2"/>
        <v>1.2976960061902921E-2</v>
      </c>
      <c r="H58" s="127">
        <f t="shared" si="3"/>
        <v>-74.25887581896194</v>
      </c>
      <c r="I58" s="138">
        <f t="shared" si="4"/>
        <v>-99.69049300378407</v>
      </c>
    </row>
    <row r="59" spans="1:9" x14ac:dyDescent="0.35">
      <c r="A59" s="132" t="s">
        <v>303</v>
      </c>
      <c r="B59" s="343">
        <v>5.6148813099999995</v>
      </c>
      <c r="C59" s="127">
        <f t="shared" si="0"/>
        <v>6.3890961575085101E-2</v>
      </c>
      <c r="D59" s="343">
        <v>0.33121161999999998</v>
      </c>
      <c r="E59" s="127">
        <f t="shared" si="1"/>
        <v>3.5868424761974667E-3</v>
      </c>
      <c r="F59" s="343">
        <v>1.11453728</v>
      </c>
      <c r="G59" s="150">
        <f t="shared" si="2"/>
        <v>1.2819908836413261E-2</v>
      </c>
      <c r="H59" s="127">
        <f t="shared" si="3"/>
        <v>236.50307317116471</v>
      </c>
      <c r="I59" s="138">
        <f t="shared" si="4"/>
        <v>-80.150296712149014</v>
      </c>
    </row>
    <row r="60" spans="1:9" x14ac:dyDescent="0.35">
      <c r="A60" s="132" t="s">
        <v>441</v>
      </c>
      <c r="B60" s="343">
        <v>1.7899999999999999E-4</v>
      </c>
      <c r="C60" s="127">
        <f t="shared" si="0"/>
        <v>2.0368163618297807E-6</v>
      </c>
      <c r="D60" s="343">
        <v>7.2114999999999999E-2</v>
      </c>
      <c r="E60" s="127">
        <f t="shared" si="1"/>
        <v>7.8096639595851231E-4</v>
      </c>
      <c r="F60" s="343">
        <v>1.0706154099999998</v>
      </c>
      <c r="G60" s="150">
        <f t="shared" si="2"/>
        <v>1.2314699742532799E-2</v>
      </c>
      <c r="H60" s="127">
        <f t="shared" si="3"/>
        <v>1384.5946197046383</v>
      </c>
      <c r="I60" s="138" t="s">
        <v>316</v>
      </c>
    </row>
    <row r="61" spans="1:9" x14ac:dyDescent="0.35">
      <c r="A61" s="132" t="s">
        <v>381</v>
      </c>
      <c r="B61" s="343">
        <v>7.6647322300000003</v>
      </c>
      <c r="C61" s="127">
        <f t="shared" si="0"/>
        <v>8.7215933045296457E-2</v>
      </c>
      <c r="D61" s="343">
        <v>1.46515412</v>
      </c>
      <c r="E61" s="127">
        <f t="shared" si="1"/>
        <v>1.5866825662069831E-2</v>
      </c>
      <c r="F61" s="343">
        <v>1.03887269</v>
      </c>
      <c r="G61" s="150">
        <f t="shared" si="2"/>
        <v>1.1949580707106914E-2</v>
      </c>
      <c r="H61" s="127">
        <f t="shared" si="3"/>
        <v>-29.094647735761747</v>
      </c>
      <c r="I61" s="138">
        <f t="shared" si="4"/>
        <v>-86.44606675320216</v>
      </c>
    </row>
    <row r="62" spans="1:9" x14ac:dyDescent="0.35">
      <c r="A62" s="132" t="s">
        <v>430</v>
      </c>
      <c r="B62" s="343">
        <v>0</v>
      </c>
      <c r="C62" s="127">
        <f t="shared" si="0"/>
        <v>0</v>
      </c>
      <c r="D62" s="343">
        <v>0</v>
      </c>
      <c r="E62" s="127">
        <f t="shared" si="1"/>
        <v>0</v>
      </c>
      <c r="F62" s="343">
        <v>0.92878106999999999</v>
      </c>
      <c r="G62" s="150">
        <f t="shared" si="2"/>
        <v>1.0683257402019218E-2</v>
      </c>
      <c r="H62" s="127" t="s">
        <v>316</v>
      </c>
      <c r="I62" s="138" t="s">
        <v>316</v>
      </c>
    </row>
    <row r="63" spans="1:9" x14ac:dyDescent="0.35">
      <c r="A63" s="132" t="s">
        <v>379</v>
      </c>
      <c r="B63" s="343">
        <v>11.122161419999999</v>
      </c>
      <c r="C63" s="127">
        <f t="shared" si="0"/>
        <v>0.12655754390596621</v>
      </c>
      <c r="D63" s="343">
        <v>8.61244765</v>
      </c>
      <c r="E63" s="127">
        <f t="shared" si="1"/>
        <v>9.3268143958980226E-2</v>
      </c>
      <c r="F63" s="343">
        <v>0.89940145999999999</v>
      </c>
      <c r="G63" s="150">
        <f t="shared" si="2"/>
        <v>1.0345319920152862E-2</v>
      </c>
      <c r="H63" s="127">
        <f t="shared" si="3"/>
        <v>-89.556958758408243</v>
      </c>
      <c r="I63" s="138">
        <f t="shared" si="4"/>
        <v>-91.913429179487665</v>
      </c>
    </row>
    <row r="64" spans="1:9" x14ac:dyDescent="0.35">
      <c r="A64" s="132" t="s">
        <v>400</v>
      </c>
      <c r="B64" s="343">
        <v>0.16559335</v>
      </c>
      <c r="C64" s="127">
        <f t="shared" si="0"/>
        <v>1.8842639368167908E-3</v>
      </c>
      <c r="D64" s="343">
        <v>8.1964999999999996E-2</v>
      </c>
      <c r="E64" s="127">
        <f t="shared" si="1"/>
        <v>8.8763656166871601E-4</v>
      </c>
      <c r="F64" s="343">
        <v>0.88582369999999999</v>
      </c>
      <c r="G64" s="150">
        <f t="shared" si="2"/>
        <v>1.0189142420731132E-2</v>
      </c>
      <c r="H64" s="127">
        <f t="shared" si="3"/>
        <v>980.73409382053319</v>
      </c>
      <c r="I64" s="138">
        <f t="shared" si="4"/>
        <v>434.93917479174132</v>
      </c>
    </row>
    <row r="65" spans="1:9" x14ac:dyDescent="0.35">
      <c r="A65" s="132" t="s">
        <v>516</v>
      </c>
      <c r="B65" s="343">
        <v>0</v>
      </c>
      <c r="C65" s="127">
        <f t="shared" si="0"/>
        <v>0</v>
      </c>
      <c r="D65" s="343">
        <v>0</v>
      </c>
      <c r="E65" s="127">
        <f t="shared" si="1"/>
        <v>0</v>
      </c>
      <c r="F65" s="343">
        <v>0.85561538999999998</v>
      </c>
      <c r="G65" s="150">
        <f t="shared" si="2"/>
        <v>9.8416728589214887E-3</v>
      </c>
      <c r="H65" s="127" t="s">
        <v>316</v>
      </c>
      <c r="I65" s="138" t="s">
        <v>316</v>
      </c>
    </row>
    <row r="66" spans="1:9" x14ac:dyDescent="0.35">
      <c r="A66" s="132" t="s">
        <v>405</v>
      </c>
      <c r="B66" s="343">
        <v>0.12412632000000001</v>
      </c>
      <c r="C66" s="127">
        <f t="shared" si="0"/>
        <v>1.4124163101101631E-3</v>
      </c>
      <c r="D66" s="343">
        <v>0.36055653999999998</v>
      </c>
      <c r="E66" s="127">
        <f t="shared" si="1"/>
        <v>3.9046320679896164E-3</v>
      </c>
      <c r="F66" s="343">
        <v>0.62720122</v>
      </c>
      <c r="G66" s="150">
        <f t="shared" si="2"/>
        <v>7.2143503916595585E-3</v>
      </c>
      <c r="H66" s="127">
        <f t="shared" si="3"/>
        <v>73.953638450158209</v>
      </c>
      <c r="I66" s="138">
        <f t="shared" si="4"/>
        <v>405.2926889317269</v>
      </c>
    </row>
    <row r="67" spans="1:9" x14ac:dyDescent="0.35">
      <c r="A67" s="132" t="s">
        <v>422</v>
      </c>
      <c r="B67" s="343">
        <v>0.11593199999999999</v>
      </c>
      <c r="C67" s="127">
        <f t="shared" si="0"/>
        <v>1.3191742707243026E-3</v>
      </c>
      <c r="D67" s="343">
        <v>0.29737353999999999</v>
      </c>
      <c r="E67" s="127">
        <f t="shared" si="1"/>
        <v>3.2203943948862857E-3</v>
      </c>
      <c r="F67" s="343">
        <v>0.56917069999999992</v>
      </c>
      <c r="G67" s="150">
        <f t="shared" si="2"/>
        <v>6.5468572629149924E-3</v>
      </c>
      <c r="H67" s="127">
        <f t="shared" si="3"/>
        <v>91.399241506154155</v>
      </c>
      <c r="I67" s="138">
        <f t="shared" si="4"/>
        <v>390.9521961149639</v>
      </c>
    </row>
    <row r="68" spans="1:9" x14ac:dyDescent="0.35">
      <c r="A68" s="132" t="s">
        <v>408</v>
      </c>
      <c r="B68" s="343">
        <v>13.334133</v>
      </c>
      <c r="C68" s="127">
        <f t="shared" si="0"/>
        <v>0.15172726405147721</v>
      </c>
      <c r="D68" s="343">
        <v>13.949447050000002</v>
      </c>
      <c r="E68" s="127">
        <f t="shared" si="1"/>
        <v>0.15106495719687446</v>
      </c>
      <c r="F68" s="343">
        <v>0.53813299999999997</v>
      </c>
      <c r="G68" s="150">
        <f t="shared" si="2"/>
        <v>6.1898476844718707E-3</v>
      </c>
      <c r="H68" s="127">
        <f t="shared" si="3"/>
        <v>-96.142262857652128</v>
      </c>
      <c r="I68" s="138">
        <f t="shared" si="4"/>
        <v>-95.964244544433456</v>
      </c>
    </row>
    <row r="69" spans="1:9" x14ac:dyDescent="0.35">
      <c r="A69" s="132" t="s">
        <v>428</v>
      </c>
      <c r="B69" s="343">
        <v>0.92587447</v>
      </c>
      <c r="C69" s="127">
        <f t="shared" ref="C69:C132" si="5">(B69/$B$145)*100</f>
        <v>1.0535398153611602E-2</v>
      </c>
      <c r="D69" s="343">
        <v>0</v>
      </c>
      <c r="E69" s="127">
        <f t="shared" ref="E69:E132" si="6">(D69/$D$145)*100</f>
        <v>0</v>
      </c>
      <c r="F69" s="343">
        <v>0.53020599999999996</v>
      </c>
      <c r="G69" s="150">
        <f t="shared" ref="G69:G132" si="7">(F69/$F$145)*100</f>
        <v>6.0986677668775063E-3</v>
      </c>
      <c r="H69" s="127" t="s">
        <v>316</v>
      </c>
      <c r="I69" s="138">
        <f t="shared" ref="I69:I132" si="8">((F69/B69)-1)*100</f>
        <v>-42.734569622596894</v>
      </c>
    </row>
    <row r="70" spans="1:9" x14ac:dyDescent="0.35">
      <c r="A70" s="132" t="s">
        <v>394</v>
      </c>
      <c r="B70" s="343">
        <v>2.0873399799999999</v>
      </c>
      <c r="C70" s="127">
        <f t="shared" si="5"/>
        <v>2.3751554323829315E-2</v>
      </c>
      <c r="D70" s="343">
        <v>0.40852784999999997</v>
      </c>
      <c r="E70" s="127">
        <f t="shared" si="6"/>
        <v>4.4241353763180983E-3</v>
      </c>
      <c r="F70" s="343">
        <v>0.46744432000000002</v>
      </c>
      <c r="G70" s="150">
        <f t="shared" si="7"/>
        <v>5.3767547089130915E-3</v>
      </c>
      <c r="H70" s="127">
        <f t="shared" ref="H70:H130" si="9">((F70/D70)-1)*100</f>
        <v>14.421653260603918</v>
      </c>
      <c r="I70" s="138">
        <f t="shared" si="8"/>
        <v>-77.605741063801204</v>
      </c>
    </row>
    <row r="71" spans="1:9" x14ac:dyDescent="0.35">
      <c r="A71" s="132" t="s">
        <v>431</v>
      </c>
      <c r="B71" s="343">
        <v>1.8029999999999999E-3</v>
      </c>
      <c r="C71" s="127">
        <f t="shared" si="5"/>
        <v>2.0516088828933488E-5</v>
      </c>
      <c r="D71" s="343">
        <v>1.2260000000000001E-3</v>
      </c>
      <c r="E71" s="127">
        <f t="shared" si="6"/>
        <v>1.3276916056924858E-5</v>
      </c>
      <c r="F71" s="343">
        <v>0.43836599999999998</v>
      </c>
      <c r="G71" s="150">
        <f t="shared" si="7"/>
        <v>5.0422828000720949E-3</v>
      </c>
      <c r="H71" s="127">
        <f t="shared" si="9"/>
        <v>35655.791190864598</v>
      </c>
      <c r="I71" s="138">
        <f t="shared" si="8"/>
        <v>24213.144758735441</v>
      </c>
    </row>
    <row r="72" spans="1:9" x14ac:dyDescent="0.35">
      <c r="A72" s="132" t="s">
        <v>402</v>
      </c>
      <c r="B72" s="343">
        <v>0.35123557</v>
      </c>
      <c r="C72" s="127">
        <f t="shared" si="5"/>
        <v>3.9966612057687669E-3</v>
      </c>
      <c r="D72" s="343">
        <v>1.54049919</v>
      </c>
      <c r="E72" s="127">
        <f t="shared" si="6"/>
        <v>1.6682771966876619E-2</v>
      </c>
      <c r="F72" s="343">
        <v>0.42056257000000002</v>
      </c>
      <c r="G72" s="150">
        <f t="shared" si="7"/>
        <v>4.8374997446542761E-3</v>
      </c>
      <c r="H72" s="127">
        <f t="shared" si="9"/>
        <v>-72.699591617441868</v>
      </c>
      <c r="I72" s="138">
        <f t="shared" si="8"/>
        <v>19.738035074295013</v>
      </c>
    </row>
    <row r="73" spans="1:9" x14ac:dyDescent="0.35">
      <c r="A73" s="132" t="s">
        <v>407</v>
      </c>
      <c r="B73" s="343">
        <v>1.236042E-2</v>
      </c>
      <c r="C73" s="127">
        <f t="shared" si="5"/>
        <v>1.4064751784965398E-4</v>
      </c>
      <c r="D73" s="343">
        <v>1.34881205</v>
      </c>
      <c r="E73" s="127">
        <f t="shared" si="6"/>
        <v>1.4606904049281185E-2</v>
      </c>
      <c r="F73" s="343">
        <v>0.40031040999999995</v>
      </c>
      <c r="G73" s="150">
        <f t="shared" si="7"/>
        <v>4.604550295946328E-3</v>
      </c>
      <c r="H73" s="127">
        <f t="shared" si="9"/>
        <v>-70.321260845793915</v>
      </c>
      <c r="I73" s="138">
        <f t="shared" si="8"/>
        <v>3138.6473113373163</v>
      </c>
    </row>
    <row r="74" spans="1:9" x14ac:dyDescent="0.35">
      <c r="A74" s="132" t="s">
        <v>399</v>
      </c>
      <c r="B74" s="343">
        <v>2.7E-2</v>
      </c>
      <c r="C74" s="127">
        <f t="shared" si="5"/>
        <v>3.0722928362795577E-4</v>
      </c>
      <c r="D74" s="343">
        <v>1.0000000000000001E-5</v>
      </c>
      <c r="E74" s="127">
        <f t="shared" si="6"/>
        <v>1.0829458447736427E-7</v>
      </c>
      <c r="F74" s="343">
        <v>0.37278600000000001</v>
      </c>
      <c r="G74" s="150">
        <f t="shared" si="7"/>
        <v>4.2879521584878299E-3</v>
      </c>
      <c r="H74" s="127" t="s">
        <v>316</v>
      </c>
      <c r="I74" s="138">
        <f t="shared" si="8"/>
        <v>1280.6888888888889</v>
      </c>
    </row>
    <row r="75" spans="1:9" x14ac:dyDescent="0.35">
      <c r="A75" s="132" t="s">
        <v>301</v>
      </c>
      <c r="B75" s="343">
        <v>1.0834035200000001</v>
      </c>
      <c r="C75" s="127">
        <f t="shared" si="5"/>
        <v>1.2327899530726135E-2</v>
      </c>
      <c r="D75" s="343">
        <v>4.92579E-2</v>
      </c>
      <c r="E75" s="127">
        <f t="shared" si="6"/>
        <v>5.3343638127275608E-4</v>
      </c>
      <c r="F75" s="343">
        <v>0.37080857</v>
      </c>
      <c r="G75" s="150">
        <f t="shared" si="7"/>
        <v>4.2652068696713008E-3</v>
      </c>
      <c r="H75" s="127">
        <f t="shared" si="9"/>
        <v>652.79004992092644</v>
      </c>
      <c r="I75" s="138">
        <f t="shared" si="8"/>
        <v>-65.773734056171435</v>
      </c>
    </row>
    <row r="76" spans="1:9" x14ac:dyDescent="0.35">
      <c r="A76" s="132" t="s">
        <v>396</v>
      </c>
      <c r="B76" s="343">
        <v>6.5960359999999998</v>
      </c>
      <c r="C76" s="127">
        <f t="shared" si="5"/>
        <v>7.5055385743118777E-2</v>
      </c>
      <c r="D76" s="343">
        <v>0.49615100000000001</v>
      </c>
      <c r="E76" s="127">
        <f t="shared" si="6"/>
        <v>5.3730466383028752E-3</v>
      </c>
      <c r="F76" s="343">
        <v>0.34945500000000002</v>
      </c>
      <c r="G76" s="150">
        <f t="shared" si="7"/>
        <v>4.0195885080028873E-3</v>
      </c>
      <c r="H76" s="127">
        <f t="shared" si="9"/>
        <v>-29.566805266944939</v>
      </c>
      <c r="I76" s="138">
        <f t="shared" si="8"/>
        <v>-94.70204528901904</v>
      </c>
    </row>
    <row r="77" spans="1:9" x14ac:dyDescent="0.35">
      <c r="A77" s="132" t="s">
        <v>306</v>
      </c>
      <c r="B77" s="343">
        <v>5.4563069999999998E-2</v>
      </c>
      <c r="C77" s="127">
        <f t="shared" si="5"/>
        <v>6.2086566328303729E-4</v>
      </c>
      <c r="D77" s="343">
        <v>0.17867863</v>
      </c>
      <c r="E77" s="127">
        <f t="shared" si="6"/>
        <v>1.934992799083471E-3</v>
      </c>
      <c r="F77" s="343">
        <v>0.34471202000000001</v>
      </c>
      <c r="G77" s="150">
        <f t="shared" si="7"/>
        <v>3.9650326198293392E-3</v>
      </c>
      <c r="H77" s="127">
        <f t="shared" si="9"/>
        <v>92.922914172780494</v>
      </c>
      <c r="I77" s="138">
        <f t="shared" si="8"/>
        <v>531.76800718874506</v>
      </c>
    </row>
    <row r="78" spans="1:9" x14ac:dyDescent="0.35">
      <c r="A78" s="132" t="s">
        <v>512</v>
      </c>
      <c r="B78" s="343">
        <v>0.18654932000000002</v>
      </c>
      <c r="C78" s="127">
        <f t="shared" si="5"/>
        <v>2.1227190349956404E-3</v>
      </c>
      <c r="D78" s="343">
        <v>7.0550168800000002</v>
      </c>
      <c r="E78" s="127">
        <f t="shared" si="6"/>
        <v>7.6402012150039084E-2</v>
      </c>
      <c r="F78" s="343">
        <v>0.32829040000000004</v>
      </c>
      <c r="G78" s="150">
        <f t="shared" si="7"/>
        <v>3.7761437642262132E-3</v>
      </c>
      <c r="H78" s="127">
        <f t="shared" si="9"/>
        <v>-95.346709928779077</v>
      </c>
      <c r="I78" s="138">
        <f t="shared" si="8"/>
        <v>75.980486018389144</v>
      </c>
    </row>
    <row r="79" spans="1:9" x14ac:dyDescent="0.35">
      <c r="A79" s="132" t="s">
        <v>308</v>
      </c>
      <c r="B79" s="343">
        <v>1.16753803</v>
      </c>
      <c r="C79" s="127">
        <f t="shared" si="5"/>
        <v>1.328525453945536E-2</v>
      </c>
      <c r="D79" s="343">
        <v>0.59850400000000004</v>
      </c>
      <c r="E79" s="127">
        <f t="shared" si="6"/>
        <v>6.4814741988040419E-3</v>
      </c>
      <c r="F79" s="343">
        <v>0.28798699999999999</v>
      </c>
      <c r="G79" s="150">
        <f t="shared" si="7"/>
        <v>3.3125559389741957E-3</v>
      </c>
      <c r="H79" s="127">
        <f t="shared" si="9"/>
        <v>-51.882192934383063</v>
      </c>
      <c r="I79" s="138">
        <f t="shared" si="8"/>
        <v>-75.333822744943049</v>
      </c>
    </row>
    <row r="80" spans="1:9" x14ac:dyDescent="0.35">
      <c r="A80" s="132" t="s">
        <v>450</v>
      </c>
      <c r="B80" s="343">
        <v>0</v>
      </c>
      <c r="C80" s="127">
        <f t="shared" si="5"/>
        <v>0</v>
      </c>
      <c r="D80" s="343">
        <v>0.35793999999999998</v>
      </c>
      <c r="E80" s="127">
        <f t="shared" si="6"/>
        <v>3.8762963567827761E-3</v>
      </c>
      <c r="F80" s="343">
        <v>0.24782273999999999</v>
      </c>
      <c r="G80" s="150">
        <f t="shared" si="7"/>
        <v>2.8505685645527678E-3</v>
      </c>
      <c r="H80" s="127">
        <f t="shared" si="9"/>
        <v>-30.764167178856795</v>
      </c>
      <c r="I80" s="138" t="s">
        <v>316</v>
      </c>
    </row>
    <row r="81" spans="1:9" x14ac:dyDescent="0.35">
      <c r="A81" s="132" t="s">
        <v>554</v>
      </c>
      <c r="B81" s="343">
        <v>0.11409344</v>
      </c>
      <c r="C81" s="127">
        <f t="shared" si="5"/>
        <v>1.2982535495499688E-3</v>
      </c>
      <c r="D81" s="343">
        <v>0</v>
      </c>
      <c r="E81" s="127">
        <f t="shared" si="6"/>
        <v>0</v>
      </c>
      <c r="F81" s="343">
        <v>0.23858840000000001</v>
      </c>
      <c r="G81" s="150">
        <f t="shared" si="7"/>
        <v>2.7443510345618069E-3</v>
      </c>
      <c r="H81" s="127" t="s">
        <v>316</v>
      </c>
      <c r="I81" s="138">
        <f t="shared" si="8"/>
        <v>109.11666788204477</v>
      </c>
    </row>
    <row r="82" spans="1:9" x14ac:dyDescent="0.35">
      <c r="A82" s="132" t="s">
        <v>515</v>
      </c>
      <c r="B82" s="343">
        <v>0.18712479000000001</v>
      </c>
      <c r="C82" s="127">
        <f t="shared" si="5"/>
        <v>2.129267228915988E-3</v>
      </c>
      <c r="D82" s="343">
        <v>13.427453740000001</v>
      </c>
      <c r="E82" s="127">
        <f t="shared" si="6"/>
        <v>0.14541205233623306</v>
      </c>
      <c r="F82" s="343">
        <v>0.20122645</v>
      </c>
      <c r="G82" s="150">
        <f t="shared" si="7"/>
        <v>2.3145970895429102E-3</v>
      </c>
      <c r="H82" s="127">
        <f t="shared" si="9"/>
        <v>-98.5013804262788</v>
      </c>
      <c r="I82" s="138">
        <f t="shared" si="8"/>
        <v>7.5359657050249718</v>
      </c>
    </row>
    <row r="83" spans="1:9" x14ac:dyDescent="0.35">
      <c r="A83" s="132" t="s">
        <v>445</v>
      </c>
      <c r="B83" s="343">
        <v>0</v>
      </c>
      <c r="C83" s="127">
        <f t="shared" si="5"/>
        <v>0</v>
      </c>
      <c r="D83" s="343">
        <v>1.6200870000000001</v>
      </c>
      <c r="E83" s="127">
        <f t="shared" si="6"/>
        <v>1.7544664848217963E-2</v>
      </c>
      <c r="F83" s="343">
        <v>0.154145</v>
      </c>
      <c r="G83" s="150">
        <f t="shared" si="7"/>
        <v>1.7730450861086697E-3</v>
      </c>
      <c r="H83" s="127">
        <f t="shared" si="9"/>
        <v>-90.485387513139727</v>
      </c>
      <c r="I83" s="138" t="s">
        <v>316</v>
      </c>
    </row>
    <row r="84" spans="1:9" x14ac:dyDescent="0.35">
      <c r="A84" s="132" t="s">
        <v>393</v>
      </c>
      <c r="B84" s="343">
        <v>2.4564187400000002</v>
      </c>
      <c r="C84" s="127">
        <f t="shared" si="5"/>
        <v>2.7951250732610587E-2</v>
      </c>
      <c r="D84" s="343">
        <v>0.13819026999999998</v>
      </c>
      <c r="E84" s="127">
        <f t="shared" si="6"/>
        <v>1.4965257868464774E-3</v>
      </c>
      <c r="F84" s="343">
        <v>0.15398466</v>
      </c>
      <c r="G84" s="150">
        <f t="shared" si="7"/>
        <v>1.7712007833475896E-3</v>
      </c>
      <c r="H84" s="127">
        <f t="shared" si="9"/>
        <v>11.42945158150428</v>
      </c>
      <c r="I84" s="138">
        <f t="shared" si="8"/>
        <v>-93.731335073595801</v>
      </c>
    </row>
    <row r="85" spans="1:9" x14ac:dyDescent="0.35">
      <c r="A85" s="132" t="s">
        <v>395</v>
      </c>
      <c r="B85" s="343">
        <v>0.119974</v>
      </c>
      <c r="C85" s="127">
        <f t="shared" si="5"/>
        <v>1.3651676323696432E-3</v>
      </c>
      <c r="D85" s="343">
        <v>8.1563999999999998E-2</v>
      </c>
      <c r="E85" s="127">
        <f t="shared" si="6"/>
        <v>8.8329394883117373E-4</v>
      </c>
      <c r="F85" s="343">
        <v>0.135466</v>
      </c>
      <c r="G85" s="150">
        <f t="shared" si="7"/>
        <v>1.5581908309370855E-3</v>
      </c>
      <c r="H85" s="127">
        <f t="shared" si="9"/>
        <v>66.085527928988299</v>
      </c>
      <c r="I85" s="138">
        <f t="shared" si="8"/>
        <v>12.912797772850793</v>
      </c>
    </row>
    <row r="86" spans="1:9" x14ac:dyDescent="0.35">
      <c r="A86" s="132" t="s">
        <v>420</v>
      </c>
      <c r="B86" s="343">
        <v>0</v>
      </c>
      <c r="C86" s="127">
        <f t="shared" si="5"/>
        <v>0</v>
      </c>
      <c r="D86" s="343">
        <v>0</v>
      </c>
      <c r="E86" s="127">
        <f t="shared" si="6"/>
        <v>0</v>
      </c>
      <c r="F86" s="343">
        <v>0.13229763</v>
      </c>
      <c r="G86" s="150">
        <f t="shared" si="7"/>
        <v>1.5217468148517493E-3</v>
      </c>
      <c r="H86" s="127" t="s">
        <v>316</v>
      </c>
      <c r="I86" s="138" t="s">
        <v>316</v>
      </c>
    </row>
    <row r="87" spans="1:9" x14ac:dyDescent="0.35">
      <c r="A87" s="132" t="s">
        <v>429</v>
      </c>
      <c r="B87" s="343">
        <v>0</v>
      </c>
      <c r="C87" s="127">
        <f t="shared" si="5"/>
        <v>0</v>
      </c>
      <c r="D87" s="343">
        <v>3.7061999999999998E-2</v>
      </c>
      <c r="E87" s="127">
        <f t="shared" si="6"/>
        <v>4.013613889900074E-4</v>
      </c>
      <c r="F87" s="343">
        <v>0.118515</v>
      </c>
      <c r="G87" s="150">
        <f t="shared" si="7"/>
        <v>1.3632128085904114E-3</v>
      </c>
      <c r="H87" s="127">
        <f t="shared" si="9"/>
        <v>219.77497166909507</v>
      </c>
      <c r="I87" s="138" t="s">
        <v>316</v>
      </c>
    </row>
    <row r="88" spans="1:9" x14ac:dyDescent="0.35">
      <c r="A88" s="132" t="s">
        <v>416</v>
      </c>
      <c r="B88" s="343">
        <v>0</v>
      </c>
      <c r="C88" s="127">
        <f t="shared" si="5"/>
        <v>0</v>
      </c>
      <c r="D88" s="343">
        <v>0</v>
      </c>
      <c r="E88" s="127">
        <f t="shared" si="6"/>
        <v>0</v>
      </c>
      <c r="F88" s="343">
        <v>0.11605133000000001</v>
      </c>
      <c r="G88" s="150">
        <f t="shared" si="7"/>
        <v>1.3348745687039843E-3</v>
      </c>
      <c r="H88" s="127" t="s">
        <v>316</v>
      </c>
      <c r="I88" s="138" t="s">
        <v>316</v>
      </c>
    </row>
    <row r="89" spans="1:9" x14ac:dyDescent="0.35">
      <c r="A89" s="132" t="s">
        <v>409</v>
      </c>
      <c r="B89" s="343">
        <v>1.526335</v>
      </c>
      <c r="C89" s="127">
        <f t="shared" si="5"/>
        <v>1.7367955875047254E-2</v>
      </c>
      <c r="D89" s="343">
        <v>2.2929999999999999E-2</v>
      </c>
      <c r="E89" s="127">
        <f t="shared" si="6"/>
        <v>2.4831948220659621E-4</v>
      </c>
      <c r="F89" s="343">
        <v>0.11506319999999999</v>
      </c>
      <c r="G89" s="150">
        <f t="shared" si="7"/>
        <v>1.3235086532287072E-3</v>
      </c>
      <c r="H89" s="127">
        <f t="shared" si="9"/>
        <v>401.80200610553857</v>
      </c>
      <c r="I89" s="138">
        <f t="shared" si="8"/>
        <v>-92.46147143320438</v>
      </c>
    </row>
    <row r="90" spans="1:9" x14ac:dyDescent="0.35">
      <c r="A90" s="132" t="s">
        <v>538</v>
      </c>
      <c r="B90" s="343">
        <v>0.87646404</v>
      </c>
      <c r="C90" s="127">
        <f t="shared" si="5"/>
        <v>9.9731636716616293E-3</v>
      </c>
      <c r="D90" s="343">
        <v>0</v>
      </c>
      <c r="E90" s="127">
        <f t="shared" si="6"/>
        <v>0</v>
      </c>
      <c r="F90" s="343">
        <v>0.1094252</v>
      </c>
      <c r="G90" s="150">
        <f t="shared" si="7"/>
        <v>1.2586578426576171E-3</v>
      </c>
      <c r="H90" s="127" t="s">
        <v>316</v>
      </c>
      <c r="I90" s="138">
        <f t="shared" si="8"/>
        <v>-87.515152361527583</v>
      </c>
    </row>
    <row r="91" spans="1:9" x14ac:dyDescent="0.35">
      <c r="A91" s="132" t="s">
        <v>403</v>
      </c>
      <c r="B91" s="343">
        <v>0.1079982</v>
      </c>
      <c r="C91" s="127">
        <f t="shared" si="5"/>
        <v>1.2288966525595814E-3</v>
      </c>
      <c r="D91" s="343">
        <v>9.4050910000000001E-2</v>
      </c>
      <c r="E91" s="127">
        <f t="shared" si="6"/>
        <v>1.0185204218167983E-3</v>
      </c>
      <c r="F91" s="343">
        <v>9.3561539999999999E-2</v>
      </c>
      <c r="G91" s="150">
        <f t="shared" si="7"/>
        <v>1.0761868938062196E-3</v>
      </c>
      <c r="H91" s="127">
        <f t="shared" si="9"/>
        <v>-0.52032457740175397</v>
      </c>
      <c r="I91" s="138">
        <f t="shared" si="8"/>
        <v>-13.367500569453938</v>
      </c>
    </row>
    <row r="92" spans="1:9" x14ac:dyDescent="0.35">
      <c r="A92" s="132" t="s">
        <v>312</v>
      </c>
      <c r="B92" s="343">
        <v>2.2267040000000002E-2</v>
      </c>
      <c r="C92" s="127">
        <f t="shared" si="5"/>
        <v>2.5337358324870507E-4</v>
      </c>
      <c r="D92" s="343">
        <v>2.5796999999999999E-3</v>
      </c>
      <c r="E92" s="127">
        <f t="shared" si="6"/>
        <v>2.7936753957625653E-5</v>
      </c>
      <c r="F92" s="343">
        <v>8.3213300000000004E-2</v>
      </c>
      <c r="G92" s="150">
        <f t="shared" si="7"/>
        <v>9.5715678525989533E-4</v>
      </c>
      <c r="H92" s="127">
        <f t="shared" si="9"/>
        <v>3125.6967864480366</v>
      </c>
      <c r="I92" s="138">
        <f t="shared" si="8"/>
        <v>273.70615941768637</v>
      </c>
    </row>
    <row r="93" spans="1:9" x14ac:dyDescent="0.35">
      <c r="A93" s="132" t="s">
        <v>602</v>
      </c>
      <c r="B93" s="343">
        <v>0</v>
      </c>
      <c r="C93" s="127">
        <f t="shared" si="5"/>
        <v>0</v>
      </c>
      <c r="D93" s="343">
        <v>0</v>
      </c>
      <c r="E93" s="127">
        <f t="shared" si="6"/>
        <v>0</v>
      </c>
      <c r="F93" s="343">
        <v>6.7565E-2</v>
      </c>
      <c r="G93" s="150">
        <f t="shared" si="7"/>
        <v>7.7716300394389858E-4</v>
      </c>
      <c r="H93" s="127" t="s">
        <v>316</v>
      </c>
      <c r="I93" s="138" t="s">
        <v>316</v>
      </c>
    </row>
    <row r="94" spans="1:9" x14ac:dyDescent="0.35">
      <c r="A94" s="132" t="s">
        <v>597</v>
      </c>
      <c r="B94" s="343">
        <v>0</v>
      </c>
      <c r="C94" s="127">
        <f t="shared" si="5"/>
        <v>0</v>
      </c>
      <c r="D94" s="343">
        <v>0</v>
      </c>
      <c r="E94" s="127">
        <f t="shared" si="6"/>
        <v>0</v>
      </c>
      <c r="F94" s="343">
        <v>0.05</v>
      </c>
      <c r="G94" s="150">
        <f t="shared" si="7"/>
        <v>5.7512247757263277E-4</v>
      </c>
      <c r="H94" s="127" t="s">
        <v>316</v>
      </c>
      <c r="I94" s="138" t="s">
        <v>316</v>
      </c>
    </row>
    <row r="95" spans="1:9" x14ac:dyDescent="0.35">
      <c r="A95" s="132" t="s">
        <v>432</v>
      </c>
      <c r="B95" s="343">
        <v>0</v>
      </c>
      <c r="C95" s="127">
        <f t="shared" si="5"/>
        <v>0</v>
      </c>
      <c r="D95" s="343">
        <v>2.9375999999999999E-2</v>
      </c>
      <c r="E95" s="127">
        <f t="shared" si="6"/>
        <v>3.181261713607052E-4</v>
      </c>
      <c r="F95" s="343">
        <v>4.6278010000000001E-2</v>
      </c>
      <c r="G95" s="150">
        <f t="shared" si="7"/>
        <v>5.3231047536662153E-4</v>
      </c>
      <c r="H95" s="127">
        <f t="shared" si="9"/>
        <v>57.536798747276706</v>
      </c>
      <c r="I95" s="138" t="s">
        <v>316</v>
      </c>
    </row>
    <row r="96" spans="1:9" x14ac:dyDescent="0.35">
      <c r="A96" s="132" t="s">
        <v>692</v>
      </c>
      <c r="B96" s="343">
        <v>0</v>
      </c>
      <c r="C96" s="127">
        <f t="shared" si="5"/>
        <v>0</v>
      </c>
      <c r="D96" s="343">
        <v>0</v>
      </c>
      <c r="E96" s="127">
        <f t="shared" si="6"/>
        <v>0</v>
      </c>
      <c r="F96" s="343">
        <v>4.0921800000000001E-2</v>
      </c>
      <c r="G96" s="150">
        <f t="shared" si="7"/>
        <v>4.7070094005463527E-4</v>
      </c>
      <c r="H96" s="127" t="s">
        <v>316</v>
      </c>
      <c r="I96" s="138" t="s">
        <v>316</v>
      </c>
    </row>
    <row r="97" spans="1:9" x14ac:dyDescent="0.35">
      <c r="A97" s="132" t="s">
        <v>411</v>
      </c>
      <c r="B97" s="343">
        <v>2.0914619999999998E-2</v>
      </c>
      <c r="C97" s="127">
        <f t="shared" si="5"/>
        <v>2.379845822204043E-4</v>
      </c>
      <c r="D97" s="343">
        <v>0</v>
      </c>
      <c r="E97" s="127">
        <f t="shared" si="6"/>
        <v>0</v>
      </c>
      <c r="F97" s="343">
        <v>1.6307100000000001E-2</v>
      </c>
      <c r="G97" s="150">
        <f t="shared" si="7"/>
        <v>1.8757159508049363E-4</v>
      </c>
      <c r="H97" s="127" t="s">
        <v>316</v>
      </c>
      <c r="I97" s="138">
        <f t="shared" si="8"/>
        <v>-22.030139682193596</v>
      </c>
    </row>
    <row r="98" spans="1:9" x14ac:dyDescent="0.35">
      <c r="A98" s="132" t="s">
        <v>392</v>
      </c>
      <c r="B98" s="343">
        <v>4.5109999999999997E-2</v>
      </c>
      <c r="C98" s="127">
        <f t="shared" si="5"/>
        <v>5.1330048090581794E-4</v>
      </c>
      <c r="D98" s="343">
        <v>0</v>
      </c>
      <c r="E98" s="127">
        <f t="shared" si="6"/>
        <v>0</v>
      </c>
      <c r="F98" s="343">
        <v>1.2449E-2</v>
      </c>
      <c r="G98" s="150">
        <f t="shared" si="7"/>
        <v>1.4319399446603411E-4</v>
      </c>
      <c r="H98" s="127" t="s">
        <v>316</v>
      </c>
      <c r="I98" s="138">
        <f t="shared" si="8"/>
        <v>-72.403014852582587</v>
      </c>
    </row>
    <row r="99" spans="1:9" x14ac:dyDescent="0.35">
      <c r="A99" s="132" t="s">
        <v>385</v>
      </c>
      <c r="B99" s="343">
        <v>0.53122568999999997</v>
      </c>
      <c r="C99" s="127">
        <f t="shared" si="5"/>
        <v>6.0447440067950562E-3</v>
      </c>
      <c r="D99" s="343">
        <v>0.27805052000000002</v>
      </c>
      <c r="E99" s="127">
        <f t="shared" si="6"/>
        <v>3.0111365527115061E-3</v>
      </c>
      <c r="F99" s="343">
        <v>1.2001E-2</v>
      </c>
      <c r="G99" s="150">
        <f t="shared" si="7"/>
        <v>1.380408970669833E-4</v>
      </c>
      <c r="H99" s="127">
        <f t="shared" si="9"/>
        <v>-95.683877879458748</v>
      </c>
      <c r="I99" s="138">
        <f t="shared" si="8"/>
        <v>-97.740884858185225</v>
      </c>
    </row>
    <row r="100" spans="1:9" x14ac:dyDescent="0.35">
      <c r="A100" s="132" t="s">
        <v>438</v>
      </c>
      <c r="B100" s="343">
        <v>0</v>
      </c>
      <c r="C100" s="127">
        <f t="shared" si="5"/>
        <v>0</v>
      </c>
      <c r="D100" s="343">
        <v>0.18619532</v>
      </c>
      <c r="E100" s="127">
        <f t="shared" si="6"/>
        <v>2.0163944811029868E-3</v>
      </c>
      <c r="F100" s="343">
        <v>6.3731400000000002E-3</v>
      </c>
      <c r="G100" s="150">
        <f t="shared" si="7"/>
        <v>7.3306721334344977E-5</v>
      </c>
      <c r="H100" s="127">
        <f t="shared" si="9"/>
        <v>-96.577174979478542</v>
      </c>
      <c r="I100" s="138" t="e">
        <f t="shared" si="8"/>
        <v>#DIV/0!</v>
      </c>
    </row>
    <row r="101" spans="1:9" x14ac:dyDescent="0.35">
      <c r="A101" s="132" t="s">
        <v>305</v>
      </c>
      <c r="B101" s="343">
        <v>2.9999999999999997E-4</v>
      </c>
      <c r="C101" s="127">
        <f t="shared" si="5"/>
        <v>3.4136587069772862E-6</v>
      </c>
      <c r="D101" s="343">
        <v>1.6308189900000001</v>
      </c>
      <c r="E101" s="127">
        <f t="shared" si="6"/>
        <v>1.7660886487984487E-2</v>
      </c>
      <c r="F101" s="343">
        <v>6.3011499999999993E-3</v>
      </c>
      <c r="G101" s="150">
        <f t="shared" si="7"/>
        <v>7.2478659991135887E-5</v>
      </c>
      <c r="H101" s="127" t="s">
        <v>316</v>
      </c>
      <c r="I101" s="138">
        <f t="shared" si="8"/>
        <v>2000.3833333333332</v>
      </c>
    </row>
    <row r="102" spans="1:9" x14ac:dyDescent="0.35">
      <c r="A102" s="132" t="s">
        <v>419</v>
      </c>
      <c r="B102" s="343">
        <v>3.8699999999999998E-2</v>
      </c>
      <c r="C102" s="127">
        <f t="shared" si="5"/>
        <v>4.4036197320006991E-4</v>
      </c>
      <c r="D102" s="343">
        <v>3.4112190000000001E-2</v>
      </c>
      <c r="E102" s="127">
        <f t="shared" si="6"/>
        <v>3.6941654416629001E-4</v>
      </c>
      <c r="F102" s="343">
        <v>6.3E-3</v>
      </c>
      <c r="G102" s="150">
        <f t="shared" si="7"/>
        <v>7.2465432174151736E-5</v>
      </c>
      <c r="H102" s="127">
        <f t="shared" si="9"/>
        <v>-81.531528758487809</v>
      </c>
      <c r="I102" s="138" t="s">
        <v>316</v>
      </c>
    </row>
    <row r="103" spans="1:9" x14ac:dyDescent="0.35">
      <c r="A103" s="132" t="s">
        <v>540</v>
      </c>
      <c r="B103" s="343">
        <v>1.1039500000000001E-2</v>
      </c>
      <c r="C103" s="127">
        <f t="shared" si="5"/>
        <v>1.2561695098558585E-4</v>
      </c>
      <c r="D103" s="343">
        <v>0</v>
      </c>
      <c r="E103" s="127">
        <f t="shared" si="6"/>
        <v>0</v>
      </c>
      <c r="F103" s="343">
        <v>6.2447399999999995E-3</v>
      </c>
      <c r="G103" s="150">
        <f t="shared" si="7"/>
        <v>7.1829806811938445E-5</v>
      </c>
      <c r="H103" s="127" t="s">
        <v>316</v>
      </c>
      <c r="I103" s="138">
        <f t="shared" si="8"/>
        <v>-43.432764165043714</v>
      </c>
    </row>
    <row r="104" spans="1:9" x14ac:dyDescent="0.35">
      <c r="A104" s="132" t="s">
        <v>426</v>
      </c>
      <c r="B104" s="343">
        <v>0.10852508</v>
      </c>
      <c r="C104" s="127">
        <f t="shared" si="5"/>
        <v>1.234891947558022E-3</v>
      </c>
      <c r="D104" s="343">
        <v>0.17903011999999999</v>
      </c>
      <c r="E104" s="127">
        <f t="shared" si="6"/>
        <v>1.9387992454332657E-3</v>
      </c>
      <c r="F104" s="343">
        <v>6.0425799999999997E-3</v>
      </c>
      <c r="G104" s="150">
        <f t="shared" si="7"/>
        <v>6.9504471610616788E-5</v>
      </c>
      <c r="H104" s="127">
        <f t="shared" si="9"/>
        <v>-96.62482491772893</v>
      </c>
      <c r="I104" s="138" t="s">
        <v>316</v>
      </c>
    </row>
    <row r="105" spans="1:9" x14ac:dyDescent="0.35">
      <c r="A105" s="132" t="s">
        <v>510</v>
      </c>
      <c r="B105" s="343">
        <v>3.5158699999999994E-2</v>
      </c>
      <c r="C105" s="127">
        <f t="shared" si="5"/>
        <v>4.0006600793667435E-4</v>
      </c>
      <c r="D105" s="343">
        <v>1.651E-4</v>
      </c>
      <c r="E105" s="127">
        <f t="shared" si="6"/>
        <v>1.7879435897212838E-6</v>
      </c>
      <c r="F105" s="343">
        <v>5.5399999999999998E-3</v>
      </c>
      <c r="G105" s="150">
        <f t="shared" si="7"/>
        <v>6.372357051504772E-5</v>
      </c>
      <c r="H105" s="127">
        <f t="shared" si="9"/>
        <v>3255.5420956995758</v>
      </c>
      <c r="I105" s="138">
        <f t="shared" si="8"/>
        <v>-84.242875874250188</v>
      </c>
    </row>
    <row r="106" spans="1:9" x14ac:dyDescent="0.35">
      <c r="A106" s="132" t="s">
        <v>434</v>
      </c>
      <c r="B106" s="343">
        <v>4.1999999999999997E-3</v>
      </c>
      <c r="C106" s="127">
        <f t="shared" si="5"/>
        <v>4.7791221897682009E-5</v>
      </c>
      <c r="D106" s="343">
        <v>1.6846E-4</v>
      </c>
      <c r="E106" s="127">
        <f t="shared" si="6"/>
        <v>1.8243305701056784E-6</v>
      </c>
      <c r="F106" s="343">
        <v>5.4854999999999999E-3</v>
      </c>
      <c r="G106" s="150">
        <f t="shared" si="7"/>
        <v>6.3096687014493546E-5</v>
      </c>
      <c r="H106" s="127" t="s">
        <v>316</v>
      </c>
      <c r="I106" s="138">
        <f t="shared" si="8"/>
        <v>30.607142857142854</v>
      </c>
    </row>
    <row r="107" spans="1:9" x14ac:dyDescent="0.35">
      <c r="A107" s="132" t="s">
        <v>423</v>
      </c>
      <c r="B107" s="343">
        <v>2.555E-3</v>
      </c>
      <c r="C107" s="127">
        <f t="shared" si="5"/>
        <v>2.907299332108989E-5</v>
      </c>
      <c r="D107" s="343">
        <v>6.7500000000000004E-4</v>
      </c>
      <c r="E107" s="127">
        <f t="shared" si="6"/>
        <v>7.3098844522220878E-6</v>
      </c>
      <c r="F107" s="343">
        <v>7.5000000000000002E-4</v>
      </c>
      <c r="G107" s="150">
        <f t="shared" si="7"/>
        <v>8.6268371635894921E-6</v>
      </c>
      <c r="H107" s="127">
        <f t="shared" si="9"/>
        <v>11.111111111111116</v>
      </c>
      <c r="I107" s="138">
        <f t="shared" si="8"/>
        <v>-70.645792563600779</v>
      </c>
    </row>
    <row r="108" spans="1:9" x14ac:dyDescent="0.35">
      <c r="A108" s="132" t="s">
        <v>443</v>
      </c>
      <c r="B108" s="343">
        <v>4.9718110000000003E-2</v>
      </c>
      <c r="C108" s="127">
        <f t="shared" si="5"/>
        <v>5.6573553031984841E-4</v>
      </c>
      <c r="D108" s="343">
        <v>0</v>
      </c>
      <c r="E108" s="127">
        <f t="shared" si="6"/>
        <v>0</v>
      </c>
      <c r="F108" s="343">
        <v>5.9299999999999999E-4</v>
      </c>
      <c r="G108" s="150">
        <f t="shared" si="7"/>
        <v>6.8209525840114243E-6</v>
      </c>
      <c r="H108" s="127" t="s">
        <v>316</v>
      </c>
      <c r="I108" s="138">
        <f t="shared" si="8"/>
        <v>-98.807275658708676</v>
      </c>
    </row>
    <row r="109" spans="1:9" x14ac:dyDescent="0.35">
      <c r="A109" s="132" t="s">
        <v>789</v>
      </c>
      <c r="B109" s="343">
        <v>2.0028800000000003E-3</v>
      </c>
      <c r="C109" s="127">
        <f t="shared" si="5"/>
        <v>2.2790495836768898E-5</v>
      </c>
      <c r="D109" s="343">
        <v>0</v>
      </c>
      <c r="E109" s="127">
        <f t="shared" si="6"/>
        <v>0</v>
      </c>
      <c r="F109" s="343">
        <v>5.3899999999999998E-4</v>
      </c>
      <c r="G109" s="150">
        <f t="shared" si="7"/>
        <v>6.1998203082329805E-6</v>
      </c>
      <c r="H109" s="127" t="s">
        <v>316</v>
      </c>
      <c r="I109" s="138">
        <f t="shared" si="8"/>
        <v>-73.088752196836566</v>
      </c>
    </row>
    <row r="110" spans="1:9" x14ac:dyDescent="0.35">
      <c r="A110" s="132" t="s">
        <v>598</v>
      </c>
      <c r="B110" s="343">
        <v>0</v>
      </c>
      <c r="C110" s="127">
        <f t="shared" si="5"/>
        <v>0</v>
      </c>
      <c r="D110" s="343">
        <v>0</v>
      </c>
      <c r="E110" s="127">
        <f t="shared" si="6"/>
        <v>0</v>
      </c>
      <c r="F110" s="343">
        <v>3.9500000000000001E-4</v>
      </c>
      <c r="G110" s="150">
        <f t="shared" si="7"/>
        <v>4.5434675728237991E-6</v>
      </c>
      <c r="H110" s="127" t="s">
        <v>316</v>
      </c>
      <c r="I110" s="138" t="s">
        <v>316</v>
      </c>
    </row>
    <row r="111" spans="1:9" x14ac:dyDescent="0.35">
      <c r="A111" s="132" t="s">
        <v>452</v>
      </c>
      <c r="B111" s="343">
        <v>0</v>
      </c>
      <c r="C111" s="127">
        <f t="shared" si="5"/>
        <v>0</v>
      </c>
      <c r="D111" s="343">
        <v>0</v>
      </c>
      <c r="E111" s="127">
        <f t="shared" si="6"/>
        <v>0</v>
      </c>
      <c r="F111" s="343">
        <v>8.0000000000000007E-5</v>
      </c>
      <c r="G111" s="150">
        <f t="shared" si="7"/>
        <v>9.2019596411621257E-7</v>
      </c>
      <c r="H111" s="127" t="s">
        <v>316</v>
      </c>
      <c r="I111" s="138" t="s">
        <v>316</v>
      </c>
    </row>
    <row r="112" spans="1:9" x14ac:dyDescent="0.35">
      <c r="A112" s="132" t="s">
        <v>790</v>
      </c>
      <c r="B112" s="343">
        <v>0</v>
      </c>
      <c r="C112" s="127">
        <f t="shared" si="5"/>
        <v>0</v>
      </c>
      <c r="D112" s="343">
        <v>0</v>
      </c>
      <c r="E112" s="127">
        <f t="shared" si="6"/>
        <v>0</v>
      </c>
      <c r="F112" s="343">
        <v>5.0000000000000002E-5</v>
      </c>
      <c r="G112" s="150">
        <f t="shared" si="7"/>
        <v>5.7512247757263283E-7</v>
      </c>
      <c r="H112" s="127" t="s">
        <v>316</v>
      </c>
      <c r="I112" s="138" t="s">
        <v>316</v>
      </c>
    </row>
    <row r="113" spans="1:9" x14ac:dyDescent="0.35">
      <c r="A113" s="132" t="s">
        <v>391</v>
      </c>
      <c r="B113" s="343">
        <v>0</v>
      </c>
      <c r="C113" s="127">
        <f t="shared" si="5"/>
        <v>0</v>
      </c>
      <c r="D113" s="343">
        <v>0.87946961000000001</v>
      </c>
      <c r="E113" s="127">
        <f t="shared" si="6"/>
        <v>9.5241795975419593E-3</v>
      </c>
      <c r="F113" s="343">
        <v>7.2999999999999996E-6</v>
      </c>
      <c r="G113" s="150">
        <f t="shared" si="7"/>
        <v>8.3967881725604375E-8</v>
      </c>
      <c r="H113" s="127" t="s">
        <v>316</v>
      </c>
      <c r="I113" s="138" t="s">
        <v>316</v>
      </c>
    </row>
    <row r="114" spans="1:9" x14ac:dyDescent="0.35">
      <c r="A114" s="132" t="s">
        <v>425</v>
      </c>
      <c r="B114" s="343">
        <v>2E-3</v>
      </c>
      <c r="C114" s="127">
        <f t="shared" si="5"/>
        <v>2.275772471318191E-5</v>
      </c>
      <c r="D114" s="343">
        <v>0.27448</v>
      </c>
      <c r="E114" s="127">
        <f t="shared" si="6"/>
        <v>2.9724697547346942E-3</v>
      </c>
      <c r="F114" s="343">
        <v>0</v>
      </c>
      <c r="G114" s="150">
        <f t="shared" si="7"/>
        <v>0</v>
      </c>
      <c r="H114" s="127">
        <f t="shared" si="9"/>
        <v>-100</v>
      </c>
      <c r="I114" s="138">
        <f t="shared" si="8"/>
        <v>-100</v>
      </c>
    </row>
    <row r="115" spans="1:9" x14ac:dyDescent="0.35">
      <c r="A115" s="132" t="s">
        <v>542</v>
      </c>
      <c r="B115" s="343">
        <v>0</v>
      </c>
      <c r="C115" s="127">
        <f t="shared" si="5"/>
        <v>0</v>
      </c>
      <c r="D115" s="343">
        <v>0.40400000000000003</v>
      </c>
      <c r="E115" s="127">
        <f t="shared" si="6"/>
        <v>4.3751012128855158E-3</v>
      </c>
      <c r="F115" s="343">
        <v>0</v>
      </c>
      <c r="G115" s="150">
        <f t="shared" si="7"/>
        <v>0</v>
      </c>
      <c r="H115" s="127">
        <f t="shared" si="9"/>
        <v>-100</v>
      </c>
      <c r="I115" s="138" t="s">
        <v>316</v>
      </c>
    </row>
    <row r="116" spans="1:9" x14ac:dyDescent="0.35">
      <c r="A116" s="132" t="s">
        <v>427</v>
      </c>
      <c r="B116" s="343">
        <v>0.68035349000000001</v>
      </c>
      <c r="C116" s="127">
        <f t="shared" si="5"/>
        <v>7.7416487165362811E-3</v>
      </c>
      <c r="D116" s="343">
        <v>0</v>
      </c>
      <c r="E116" s="127">
        <f t="shared" si="6"/>
        <v>0</v>
      </c>
      <c r="F116" s="343">
        <v>0</v>
      </c>
      <c r="G116" s="150">
        <f t="shared" si="7"/>
        <v>0</v>
      </c>
      <c r="H116" s="127" t="s">
        <v>316</v>
      </c>
      <c r="I116" s="138">
        <f t="shared" si="8"/>
        <v>-100</v>
      </c>
    </row>
    <row r="117" spans="1:9" x14ac:dyDescent="0.35">
      <c r="A117" s="132" t="s">
        <v>406</v>
      </c>
      <c r="B117" s="343">
        <v>0</v>
      </c>
      <c r="C117" s="127">
        <f t="shared" si="5"/>
        <v>0</v>
      </c>
      <c r="D117" s="343">
        <v>0</v>
      </c>
      <c r="E117" s="127">
        <f t="shared" si="6"/>
        <v>0</v>
      </c>
      <c r="F117" s="343">
        <v>0</v>
      </c>
      <c r="G117" s="150">
        <f t="shared" si="7"/>
        <v>0</v>
      </c>
      <c r="H117" s="127" t="s">
        <v>316</v>
      </c>
      <c r="I117" s="138" t="s">
        <v>316</v>
      </c>
    </row>
    <row r="118" spans="1:9" x14ac:dyDescent="0.35">
      <c r="A118" s="132" t="s">
        <v>595</v>
      </c>
      <c r="B118" s="343">
        <v>0</v>
      </c>
      <c r="C118" s="127">
        <f t="shared" si="5"/>
        <v>0</v>
      </c>
      <c r="D118" s="343">
        <v>7.2684999999999998E-3</v>
      </c>
      <c r="E118" s="127">
        <f t="shared" si="6"/>
        <v>7.8713918727372204E-5</v>
      </c>
      <c r="F118" s="343">
        <v>0</v>
      </c>
      <c r="G118" s="150">
        <f t="shared" si="7"/>
        <v>0</v>
      </c>
      <c r="H118" s="127">
        <f t="shared" si="9"/>
        <v>-100</v>
      </c>
      <c r="I118" s="138" t="s">
        <v>316</v>
      </c>
    </row>
    <row r="119" spans="1:9" s="4" customFormat="1" x14ac:dyDescent="0.35">
      <c r="A119" s="132" t="s">
        <v>421</v>
      </c>
      <c r="B119" s="343">
        <v>5.0562999999999997E-2</v>
      </c>
      <c r="C119" s="127">
        <f t="shared" si="5"/>
        <v>5.7534941733630837E-4</v>
      </c>
      <c r="D119" s="343">
        <v>0.12513077</v>
      </c>
      <c r="E119" s="127">
        <f t="shared" si="6"/>
        <v>1.3550984742482636E-3</v>
      </c>
      <c r="F119" s="343">
        <v>0</v>
      </c>
      <c r="G119" s="150">
        <f t="shared" si="7"/>
        <v>0</v>
      </c>
      <c r="H119" s="127">
        <f t="shared" si="9"/>
        <v>-100</v>
      </c>
      <c r="I119" s="138">
        <f t="shared" si="8"/>
        <v>-100</v>
      </c>
    </row>
    <row r="120" spans="1:9" x14ac:dyDescent="0.35">
      <c r="A120" s="132" t="s">
        <v>541</v>
      </c>
      <c r="B120" s="343">
        <v>0</v>
      </c>
      <c r="C120" s="127">
        <f t="shared" si="5"/>
        <v>0</v>
      </c>
      <c r="D120" s="343">
        <v>3.5599999999999998E-3</v>
      </c>
      <c r="E120" s="127">
        <f t="shared" si="6"/>
        <v>3.8552872073941672E-5</v>
      </c>
      <c r="F120" s="343">
        <v>0</v>
      </c>
      <c r="G120" s="150">
        <f t="shared" si="7"/>
        <v>0</v>
      </c>
      <c r="H120" s="127">
        <f t="shared" si="9"/>
        <v>-100</v>
      </c>
      <c r="I120" s="138" t="s">
        <v>316</v>
      </c>
    </row>
    <row r="121" spans="1:9" x14ac:dyDescent="0.35">
      <c r="A121" s="132" t="s">
        <v>306</v>
      </c>
      <c r="B121" s="343">
        <v>2.35E-2</v>
      </c>
      <c r="C121" s="127">
        <f t="shared" si="5"/>
        <v>2.6740326537988743E-4</v>
      </c>
      <c r="D121" s="343">
        <v>0</v>
      </c>
      <c r="E121" s="127">
        <f t="shared" si="6"/>
        <v>0</v>
      </c>
      <c r="F121" s="343">
        <v>0</v>
      </c>
      <c r="G121" s="150">
        <f t="shared" si="7"/>
        <v>0</v>
      </c>
      <c r="H121" s="127" t="s">
        <v>316</v>
      </c>
      <c r="I121" s="138">
        <f t="shared" si="8"/>
        <v>-100</v>
      </c>
    </row>
    <row r="122" spans="1:9" s="4" customFormat="1" x14ac:dyDescent="0.35">
      <c r="A122" s="132" t="s">
        <v>596</v>
      </c>
      <c r="B122" s="343">
        <v>0.25928229999999997</v>
      </c>
      <c r="C122" s="127">
        <f t="shared" si="5"/>
        <v>2.9503376032003225E-3</v>
      </c>
      <c r="D122" s="343">
        <v>0</v>
      </c>
      <c r="E122" s="127">
        <f t="shared" si="6"/>
        <v>0</v>
      </c>
      <c r="F122" s="343">
        <v>0</v>
      </c>
      <c r="G122" s="150">
        <f t="shared" si="7"/>
        <v>0</v>
      </c>
      <c r="H122" s="127" t="s">
        <v>316</v>
      </c>
      <c r="I122" s="138">
        <f t="shared" si="8"/>
        <v>-100</v>
      </c>
    </row>
    <row r="123" spans="1:9" x14ac:dyDescent="0.35">
      <c r="A123" s="132" t="s">
        <v>531</v>
      </c>
      <c r="B123" s="343">
        <v>0</v>
      </c>
      <c r="C123" s="127">
        <f t="shared" si="5"/>
        <v>0</v>
      </c>
      <c r="D123" s="343">
        <v>1E-3</v>
      </c>
      <c r="E123" s="127">
        <f t="shared" si="6"/>
        <v>1.0829458447736426E-5</v>
      </c>
      <c r="F123" s="343">
        <v>0</v>
      </c>
      <c r="G123" s="150">
        <f t="shared" si="7"/>
        <v>0</v>
      </c>
      <c r="H123" s="127">
        <f t="shared" si="9"/>
        <v>-100</v>
      </c>
      <c r="I123" s="138" t="s">
        <v>316</v>
      </c>
    </row>
    <row r="124" spans="1:9" x14ac:dyDescent="0.35">
      <c r="A124" s="132" t="s">
        <v>467</v>
      </c>
      <c r="B124" s="343">
        <v>0</v>
      </c>
      <c r="C124" s="127">
        <f t="shared" si="5"/>
        <v>0</v>
      </c>
      <c r="D124" s="343">
        <v>1.9999999999999999E-6</v>
      </c>
      <c r="E124" s="127">
        <f t="shared" si="6"/>
        <v>2.1658916895472848E-8</v>
      </c>
      <c r="F124" s="343">
        <v>0</v>
      </c>
      <c r="G124" s="150">
        <f t="shared" si="7"/>
        <v>0</v>
      </c>
      <c r="H124" s="127" t="s">
        <v>316</v>
      </c>
      <c r="I124" s="138" t="s">
        <v>316</v>
      </c>
    </row>
    <row r="125" spans="1:9" x14ac:dyDescent="0.35">
      <c r="A125" s="132" t="s">
        <v>457</v>
      </c>
      <c r="B125" s="343">
        <v>0</v>
      </c>
      <c r="C125" s="127">
        <f t="shared" si="5"/>
        <v>0</v>
      </c>
      <c r="D125" s="343">
        <v>0</v>
      </c>
      <c r="E125" s="127">
        <f t="shared" si="6"/>
        <v>0</v>
      </c>
      <c r="F125" s="343">
        <v>0</v>
      </c>
      <c r="G125" s="150">
        <f t="shared" si="7"/>
        <v>0</v>
      </c>
      <c r="H125" s="127" t="s">
        <v>316</v>
      </c>
      <c r="I125" s="138" t="s">
        <v>316</v>
      </c>
    </row>
    <row r="126" spans="1:9" x14ac:dyDescent="0.35">
      <c r="A126" s="132" t="s">
        <v>476</v>
      </c>
      <c r="B126" s="343">
        <v>7.8200000000000003E-4</v>
      </c>
      <c r="C126" s="127">
        <f t="shared" si="5"/>
        <v>8.8982703628541258E-6</v>
      </c>
      <c r="D126" s="343">
        <v>1.1130000000000001E-3</v>
      </c>
      <c r="E126" s="127">
        <f t="shared" si="6"/>
        <v>1.2053187252330644E-5</v>
      </c>
      <c r="F126" s="343">
        <v>0</v>
      </c>
      <c r="G126" s="150">
        <f t="shared" si="7"/>
        <v>0</v>
      </c>
      <c r="H126" s="127">
        <f t="shared" si="9"/>
        <v>-100</v>
      </c>
      <c r="I126" s="138">
        <f t="shared" si="8"/>
        <v>-100</v>
      </c>
    </row>
    <row r="127" spans="1:9" x14ac:dyDescent="0.35">
      <c r="A127" s="132" t="s">
        <v>791</v>
      </c>
      <c r="B127" s="343">
        <v>6.9999999999999999E-4</v>
      </c>
      <c r="C127" s="127">
        <f t="shared" si="5"/>
        <v>7.9652036496136682E-6</v>
      </c>
      <c r="D127" s="343">
        <v>0</v>
      </c>
      <c r="E127" s="127">
        <f t="shared" si="6"/>
        <v>0</v>
      </c>
      <c r="F127" s="343">
        <v>0</v>
      </c>
      <c r="G127" s="150">
        <f t="shared" si="7"/>
        <v>0</v>
      </c>
      <c r="H127" s="127" t="s">
        <v>316</v>
      </c>
      <c r="I127" s="138">
        <f t="shared" si="8"/>
        <v>-100</v>
      </c>
    </row>
    <row r="128" spans="1:9" x14ac:dyDescent="0.35">
      <c r="A128" s="132" t="s">
        <v>433</v>
      </c>
      <c r="B128" s="343">
        <v>4.2300000000000003E-3</v>
      </c>
      <c r="C128" s="127">
        <f t="shared" si="5"/>
        <v>4.8132587768379743E-5</v>
      </c>
      <c r="D128" s="343">
        <v>0</v>
      </c>
      <c r="E128" s="127">
        <f t="shared" si="6"/>
        <v>0</v>
      </c>
      <c r="F128" s="343">
        <v>0</v>
      </c>
      <c r="G128" s="150">
        <f t="shared" si="7"/>
        <v>0</v>
      </c>
      <c r="H128" s="127" t="s">
        <v>316</v>
      </c>
      <c r="I128" s="138">
        <f t="shared" si="8"/>
        <v>-100</v>
      </c>
    </row>
    <row r="129" spans="1:9" x14ac:dyDescent="0.35">
      <c r="A129" s="132" t="s">
        <v>533</v>
      </c>
      <c r="B129" s="343">
        <v>1.5232241200000001</v>
      </c>
      <c r="C129" s="127">
        <f t="shared" si="5"/>
        <v>1.7332557599719384E-2</v>
      </c>
      <c r="D129" s="343">
        <v>0</v>
      </c>
      <c r="E129" s="127">
        <f t="shared" si="6"/>
        <v>0</v>
      </c>
      <c r="F129" s="343">
        <v>0</v>
      </c>
      <c r="G129" s="150">
        <f t="shared" si="7"/>
        <v>0</v>
      </c>
      <c r="H129" s="127" t="s">
        <v>316</v>
      </c>
      <c r="I129" s="138">
        <f t="shared" si="8"/>
        <v>-100</v>
      </c>
    </row>
    <row r="130" spans="1:9" x14ac:dyDescent="0.35">
      <c r="A130" s="132" t="s">
        <v>544</v>
      </c>
      <c r="B130" s="343">
        <v>0</v>
      </c>
      <c r="C130" s="127">
        <f t="shared" si="5"/>
        <v>0</v>
      </c>
      <c r="D130" s="343">
        <v>4.4999999999999997E-3</v>
      </c>
      <c r="E130" s="127">
        <f t="shared" si="6"/>
        <v>4.8732563014813909E-5</v>
      </c>
      <c r="F130" s="343">
        <v>0</v>
      </c>
      <c r="G130" s="150">
        <f t="shared" si="7"/>
        <v>0</v>
      </c>
      <c r="H130" s="127">
        <f t="shared" si="9"/>
        <v>-100</v>
      </c>
      <c r="I130" s="138" t="s">
        <v>316</v>
      </c>
    </row>
    <row r="131" spans="1:9" x14ac:dyDescent="0.35">
      <c r="A131" s="132" t="s">
        <v>437</v>
      </c>
      <c r="B131" s="343">
        <v>0</v>
      </c>
      <c r="C131" s="127">
        <f t="shared" si="5"/>
        <v>0</v>
      </c>
      <c r="D131" s="343">
        <v>0</v>
      </c>
      <c r="E131" s="127">
        <f t="shared" si="6"/>
        <v>0</v>
      </c>
      <c r="F131" s="343">
        <v>0</v>
      </c>
      <c r="G131" s="150">
        <f t="shared" si="7"/>
        <v>0</v>
      </c>
      <c r="H131" s="127" t="s">
        <v>316</v>
      </c>
      <c r="I131" s="138" t="s">
        <v>316</v>
      </c>
    </row>
    <row r="132" spans="1:9" s="179" customFormat="1" x14ac:dyDescent="0.35">
      <c r="A132" s="132" t="s">
        <v>563</v>
      </c>
      <c r="B132" s="343">
        <v>1.8041634499999999</v>
      </c>
      <c r="C132" s="127">
        <f t="shared" si="5"/>
        <v>2.0529327566342268E-2</v>
      </c>
      <c r="D132" s="343">
        <v>0</v>
      </c>
      <c r="E132" s="127">
        <f t="shared" si="6"/>
        <v>0</v>
      </c>
      <c r="F132" s="343">
        <v>0</v>
      </c>
      <c r="G132" s="150">
        <f t="shared" si="7"/>
        <v>0</v>
      </c>
      <c r="H132" s="127" t="s">
        <v>316</v>
      </c>
      <c r="I132" s="138">
        <f t="shared" si="8"/>
        <v>-100</v>
      </c>
    </row>
    <row r="133" spans="1:9" x14ac:dyDescent="0.35">
      <c r="A133" s="132" t="s">
        <v>447</v>
      </c>
      <c r="B133" s="343">
        <v>0</v>
      </c>
      <c r="C133" s="108"/>
      <c r="D133" s="343">
        <v>1.1268236999999999</v>
      </c>
      <c r="E133" s="64"/>
      <c r="F133" s="343">
        <v>0</v>
      </c>
      <c r="G133" s="150">
        <f t="shared" ref="G133:G145" si="10">(F133/$F$145)*100</f>
        <v>0</v>
      </c>
      <c r="H133" s="127">
        <f t="shared" ref="H133:H145" si="11">((F133/D133)-1)*100</f>
        <v>-100</v>
      </c>
      <c r="I133" s="138" t="s">
        <v>316</v>
      </c>
    </row>
    <row r="134" spans="1:9" x14ac:dyDescent="0.35">
      <c r="A134" s="132" t="s">
        <v>547</v>
      </c>
      <c r="B134" s="343">
        <v>0</v>
      </c>
      <c r="C134" s="108"/>
      <c r="D134" s="343">
        <v>1.592E-2</v>
      </c>
      <c r="E134" s="64"/>
      <c r="F134" s="343">
        <v>0</v>
      </c>
      <c r="G134" s="150">
        <f t="shared" si="10"/>
        <v>0</v>
      </c>
      <c r="H134" s="127">
        <f t="shared" si="11"/>
        <v>-100</v>
      </c>
      <c r="I134" s="138" t="s">
        <v>316</v>
      </c>
    </row>
    <row r="135" spans="1:9" x14ac:dyDescent="0.35">
      <c r="A135" s="132" t="s">
        <v>309</v>
      </c>
      <c r="B135" s="343">
        <v>1E-4</v>
      </c>
      <c r="C135" s="108"/>
      <c r="D135" s="343">
        <v>0</v>
      </c>
      <c r="E135" s="64"/>
      <c r="F135" s="343">
        <v>0</v>
      </c>
      <c r="G135" s="150">
        <f t="shared" si="10"/>
        <v>0</v>
      </c>
      <c r="H135" s="127" t="s">
        <v>316</v>
      </c>
      <c r="I135" s="138" t="s">
        <v>316</v>
      </c>
    </row>
    <row r="136" spans="1:9" x14ac:dyDescent="0.35">
      <c r="A136" s="132" t="s">
        <v>413</v>
      </c>
      <c r="B136" s="343">
        <v>2.0441999999999998E-2</v>
      </c>
      <c r="C136" s="108"/>
      <c r="D136" s="343">
        <v>0</v>
      </c>
      <c r="E136" s="64"/>
      <c r="F136" s="343">
        <v>0</v>
      </c>
      <c r="G136" s="150">
        <f t="shared" si="10"/>
        <v>0</v>
      </c>
      <c r="H136" s="127" t="s">
        <v>316</v>
      </c>
      <c r="I136" s="138">
        <f t="shared" ref="I136:I145" si="12">((F136/B136)-1)*100</f>
        <v>-100</v>
      </c>
    </row>
    <row r="137" spans="1:9" x14ac:dyDescent="0.35">
      <c r="A137" s="132" t="s">
        <v>440</v>
      </c>
      <c r="B137" s="343">
        <v>8.4089330000000004E-2</v>
      </c>
      <c r="C137" s="108"/>
      <c r="D137" s="343">
        <v>0</v>
      </c>
      <c r="E137" s="64"/>
      <c r="F137" s="343">
        <v>0</v>
      </c>
      <c r="G137" s="150">
        <f t="shared" si="10"/>
        <v>0</v>
      </c>
      <c r="H137" s="127" t="s">
        <v>316</v>
      </c>
      <c r="I137" s="138">
        <f t="shared" si="12"/>
        <v>-100</v>
      </c>
    </row>
    <row r="138" spans="1:9" x14ac:dyDescent="0.35">
      <c r="A138" s="132" t="s">
        <v>520</v>
      </c>
      <c r="B138" s="343">
        <v>4.4999999999999997E-3</v>
      </c>
      <c r="C138" s="108"/>
      <c r="D138" s="343">
        <v>0</v>
      </c>
      <c r="E138" s="64"/>
      <c r="F138" s="343">
        <v>0</v>
      </c>
      <c r="G138" s="150">
        <f t="shared" si="10"/>
        <v>0</v>
      </c>
      <c r="H138" s="127" t="s">
        <v>316</v>
      </c>
      <c r="I138" s="138">
        <f t="shared" si="12"/>
        <v>-100</v>
      </c>
    </row>
    <row r="139" spans="1:9" x14ac:dyDescent="0.35">
      <c r="A139" s="132" t="s">
        <v>544</v>
      </c>
      <c r="B139" s="343">
        <v>0</v>
      </c>
      <c r="C139" s="104"/>
      <c r="D139" s="343">
        <v>0</v>
      </c>
      <c r="E139" s="346"/>
      <c r="F139" s="343">
        <v>0</v>
      </c>
      <c r="G139" s="150">
        <f t="shared" si="10"/>
        <v>0</v>
      </c>
      <c r="H139" s="127" t="s">
        <v>316</v>
      </c>
      <c r="I139" s="138" t="s">
        <v>316</v>
      </c>
    </row>
    <row r="140" spans="1:9" x14ac:dyDescent="0.35">
      <c r="A140" s="132" t="s">
        <v>562</v>
      </c>
      <c r="B140" s="343">
        <v>0.75909475999999998</v>
      </c>
      <c r="C140" s="104"/>
      <c r="D140" s="343">
        <v>0</v>
      </c>
      <c r="E140" s="346"/>
      <c r="F140" s="343">
        <v>0</v>
      </c>
      <c r="G140" s="150">
        <f t="shared" si="10"/>
        <v>0</v>
      </c>
      <c r="H140" s="127" t="s">
        <v>316</v>
      </c>
      <c r="I140" s="138">
        <f t="shared" si="12"/>
        <v>-100</v>
      </c>
    </row>
    <row r="141" spans="1:9" x14ac:dyDescent="0.35">
      <c r="A141" s="132" t="s">
        <v>401</v>
      </c>
      <c r="B141" s="343">
        <v>3.4100549999999998</v>
      </c>
      <c r="C141" s="104"/>
      <c r="D141" s="343">
        <v>0</v>
      </c>
      <c r="E141" s="346"/>
      <c r="F141" s="343">
        <v>0</v>
      </c>
      <c r="G141" s="150">
        <f t="shared" si="10"/>
        <v>0</v>
      </c>
      <c r="H141" s="127" t="s">
        <v>316</v>
      </c>
      <c r="I141" s="138">
        <f t="shared" si="12"/>
        <v>-100</v>
      </c>
    </row>
    <row r="142" spans="1:9" x14ac:dyDescent="0.35">
      <c r="A142" s="132" t="s">
        <v>446</v>
      </c>
      <c r="B142" s="343">
        <v>0</v>
      </c>
      <c r="C142" s="104"/>
      <c r="D142" s="343">
        <v>9.1799999999999998E-4</v>
      </c>
      <c r="E142" s="346"/>
      <c r="F142" s="343">
        <v>0</v>
      </c>
      <c r="G142" s="150">
        <f t="shared" si="10"/>
        <v>0</v>
      </c>
      <c r="H142" s="127">
        <f t="shared" si="11"/>
        <v>-100</v>
      </c>
      <c r="I142" s="138" t="s">
        <v>316</v>
      </c>
    </row>
    <row r="143" spans="1:9" x14ac:dyDescent="0.35">
      <c r="A143" s="132" t="s">
        <v>417</v>
      </c>
      <c r="B143" s="343">
        <v>3.6099999999999999E-3</v>
      </c>
      <c r="C143" s="104"/>
      <c r="D143" s="343">
        <v>9.7E-5</v>
      </c>
      <c r="E143" s="346"/>
      <c r="F143" s="343">
        <v>0</v>
      </c>
      <c r="G143" s="150">
        <f t="shared" si="10"/>
        <v>0</v>
      </c>
      <c r="H143" s="127" t="s">
        <v>316</v>
      </c>
      <c r="I143" s="138">
        <f t="shared" si="12"/>
        <v>-100</v>
      </c>
    </row>
    <row r="144" spans="1:9" x14ac:dyDescent="0.35">
      <c r="A144" s="132" t="s">
        <v>551</v>
      </c>
      <c r="B144" s="343">
        <v>0.44638100000000003</v>
      </c>
      <c r="C144" s="104"/>
      <c r="D144" s="343">
        <v>0</v>
      </c>
      <c r="E144" s="346"/>
      <c r="F144" s="343">
        <v>0</v>
      </c>
      <c r="G144" s="150">
        <f t="shared" si="10"/>
        <v>0</v>
      </c>
      <c r="H144" s="127" t="s">
        <v>316</v>
      </c>
      <c r="I144" s="138">
        <f t="shared" si="12"/>
        <v>-100</v>
      </c>
    </row>
    <row r="145" spans="1:9" x14ac:dyDescent="0.35">
      <c r="A145" s="132"/>
      <c r="B145" s="79">
        <v>8788.2247685399943</v>
      </c>
      <c r="C145" s="232">
        <f>SUM(C4:C144)</f>
        <v>99.946197642703424</v>
      </c>
      <c r="D145" s="79">
        <v>9234.0720898099953</v>
      </c>
      <c r="E145" s="232">
        <f>SUM(E4:E144)</f>
        <v>99.987613712684151</v>
      </c>
      <c r="F145" s="79">
        <v>8693.8003555399991</v>
      </c>
      <c r="G145" s="150">
        <f t="shared" si="10"/>
        <v>100</v>
      </c>
      <c r="H145" s="139">
        <f t="shared" si="11"/>
        <v>-5.8508502967634213</v>
      </c>
      <c r="I145" s="140">
        <f t="shared" si="12"/>
        <v>-1.0744423986288387</v>
      </c>
    </row>
  </sheetData>
  <sortState xmlns:xlrd2="http://schemas.microsoft.com/office/spreadsheetml/2017/richdata2" ref="A4:I132">
    <sortCondition descending="1" ref="G4:G132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74"/>
  <sheetViews>
    <sheetView zoomScale="80" zoomScaleNormal="80" workbookViewId="0">
      <selection activeCell="L115" sqref="L115"/>
    </sheetView>
  </sheetViews>
  <sheetFormatPr defaultColWidth="9.1796875" defaultRowHeight="15.5" x14ac:dyDescent="0.35"/>
  <cols>
    <col min="1" max="1" width="23.54296875" style="1" customWidth="1"/>
    <col min="2" max="2" width="14.90625" style="1" bestFit="1" customWidth="1"/>
    <col min="3" max="3" width="13.36328125" style="14" customWidth="1"/>
    <col min="4" max="4" width="14.90625" style="1" bestFit="1" customWidth="1"/>
    <col min="5" max="5" width="13.36328125" style="14" customWidth="1"/>
    <col min="6" max="6" width="17.90625" style="1" bestFit="1" customWidth="1"/>
    <col min="7" max="7" width="13.36328125" style="14" customWidth="1"/>
    <col min="8" max="9" width="13.36328125" style="1" customWidth="1"/>
    <col min="10" max="11" width="9.1796875" style="1"/>
    <col min="12" max="12" width="11.6328125" style="1" bestFit="1" customWidth="1"/>
    <col min="13" max="16384" width="9.1796875" style="1"/>
  </cols>
  <sheetData>
    <row r="1" spans="1:18" x14ac:dyDescent="0.35">
      <c r="A1" s="4" t="s">
        <v>523</v>
      </c>
      <c r="B1" s="4"/>
      <c r="C1" s="4"/>
      <c r="D1" s="34"/>
      <c r="K1" s="13" t="s">
        <v>315</v>
      </c>
      <c r="Q1" s="377"/>
      <c r="R1" s="377"/>
    </row>
    <row r="2" spans="1:18" x14ac:dyDescent="0.35">
      <c r="A2" s="367" t="s">
        <v>294</v>
      </c>
      <c r="B2" s="374">
        <v>44713</v>
      </c>
      <c r="C2" s="374"/>
      <c r="D2" s="374">
        <v>45047</v>
      </c>
      <c r="E2" s="374"/>
      <c r="F2" s="374">
        <v>45098</v>
      </c>
      <c r="G2" s="374"/>
      <c r="H2" s="375" t="s">
        <v>295</v>
      </c>
      <c r="I2" s="367" t="s">
        <v>519</v>
      </c>
    </row>
    <row r="3" spans="1:18" x14ac:dyDescent="0.35">
      <c r="A3" s="368"/>
      <c r="B3" s="96" t="s">
        <v>296</v>
      </c>
      <c r="C3" s="105" t="s">
        <v>297</v>
      </c>
      <c r="D3" s="96" t="s">
        <v>296</v>
      </c>
      <c r="E3" s="2" t="s">
        <v>297</v>
      </c>
      <c r="F3" s="96" t="s">
        <v>296</v>
      </c>
      <c r="G3" s="2" t="s">
        <v>297</v>
      </c>
      <c r="H3" s="376"/>
      <c r="I3" s="368"/>
    </row>
    <row r="4" spans="1:18" ht="14.5" customHeight="1" x14ac:dyDescent="0.35">
      <c r="A4" s="344" t="s">
        <v>298</v>
      </c>
      <c r="B4" s="343">
        <v>3807.1947277499999</v>
      </c>
      <c r="C4" s="127">
        <f>(B4/$B$174)*100</f>
        <v>42.694442418692155</v>
      </c>
      <c r="D4" s="343">
        <v>4047.9972630399998</v>
      </c>
      <c r="E4" s="127">
        <f>(D4/$D$174)*100</f>
        <v>33.643283688128008</v>
      </c>
      <c r="F4" s="343">
        <v>4699.3257588400002</v>
      </c>
      <c r="G4" s="127">
        <f>(F4/$F$174)*100</f>
        <v>46.416869437965254</v>
      </c>
      <c r="H4" s="342">
        <f>(F4/D4)-1</f>
        <v>0.16090141704069727</v>
      </c>
      <c r="I4" s="341">
        <f t="shared" ref="I4:I16" si="0">(F4/B4)-1</f>
        <v>0.23432765983505077</v>
      </c>
    </row>
    <row r="5" spans="1:18" x14ac:dyDescent="0.35">
      <c r="A5" s="344" t="s">
        <v>353</v>
      </c>
      <c r="B5" s="343">
        <v>711.85917185000005</v>
      </c>
      <c r="C5" s="127">
        <f t="shared" ref="C5:C68" si="1">(B5/$B$174)*100</f>
        <v>7.9828935991223187</v>
      </c>
      <c r="D5" s="343">
        <v>1003.00062367</v>
      </c>
      <c r="E5" s="127">
        <f t="shared" ref="E5:E68" si="2">(D5/$D$174)*100</f>
        <v>8.3360319508115488</v>
      </c>
      <c r="F5" s="343">
        <v>1180.2601876199999</v>
      </c>
      <c r="G5" s="127">
        <f t="shared" ref="G5:G68" si="3">(F5/$F$174)*100</f>
        <v>11.657838984354427</v>
      </c>
      <c r="H5" s="342">
        <f>(F5/D5)-1</f>
        <v>0.17672926593146432</v>
      </c>
      <c r="I5" s="341">
        <f t="shared" si="0"/>
        <v>0.65799674190149982</v>
      </c>
      <c r="J5" s="35"/>
    </row>
    <row r="6" spans="1:18" hidden="1" x14ac:dyDescent="0.35">
      <c r="A6" s="344" t="s">
        <v>551</v>
      </c>
      <c r="B6" s="343">
        <v>575.08341675999998</v>
      </c>
      <c r="C6" s="127">
        <f t="shared" si="1"/>
        <v>6.4490701365608816</v>
      </c>
      <c r="D6" s="343">
        <v>334.02448792000001</v>
      </c>
      <c r="E6" s="127">
        <f t="shared" si="2"/>
        <v>2.7761087460407223</v>
      </c>
      <c r="F6" s="343">
        <v>711.08478067999999</v>
      </c>
      <c r="G6" s="127">
        <f t="shared" si="3"/>
        <v>7.0236308606737508</v>
      </c>
      <c r="H6" s="342">
        <f>(F6/D6)-1</f>
        <v>1.1288402688916244</v>
      </c>
      <c r="I6" s="341">
        <f t="shared" si="0"/>
        <v>0.23648980296845812</v>
      </c>
    </row>
    <row r="7" spans="1:18" x14ac:dyDescent="0.35">
      <c r="A7" s="344" t="s">
        <v>441</v>
      </c>
      <c r="B7" s="343">
        <v>4.8114572899999999</v>
      </c>
      <c r="C7" s="127">
        <f t="shared" si="1"/>
        <v>5.3956390704318791E-2</v>
      </c>
      <c r="D7" s="343">
        <v>11.600097079999999</v>
      </c>
      <c r="E7" s="127">
        <f t="shared" si="2"/>
        <v>9.6409491289818849E-2</v>
      </c>
      <c r="F7" s="343">
        <v>500.66454419999997</v>
      </c>
      <c r="G7" s="127">
        <f t="shared" si="3"/>
        <v>4.9452372474144575</v>
      </c>
      <c r="H7" s="342">
        <f>(F7/D7)-1</f>
        <v>42.160375361272408</v>
      </c>
      <c r="I7" s="341">
        <f t="shared" si="0"/>
        <v>103.05673666491177</v>
      </c>
    </row>
    <row r="8" spans="1:18" x14ac:dyDescent="0.35">
      <c r="A8" s="344" t="s">
        <v>363</v>
      </c>
      <c r="B8" s="343">
        <v>250.53736959</v>
      </c>
      <c r="C8" s="127">
        <f t="shared" si="1"/>
        <v>2.8095629629147885</v>
      </c>
      <c r="D8" s="343">
        <v>312.48847208000001</v>
      </c>
      <c r="E8" s="127">
        <f t="shared" si="2"/>
        <v>2.597120905057595</v>
      </c>
      <c r="F8" s="343">
        <v>359.66786020999996</v>
      </c>
      <c r="G8" s="127">
        <f t="shared" si="3"/>
        <v>3.5525641262462471</v>
      </c>
      <c r="H8" s="342">
        <f>(F8/D8)-1</f>
        <v>0.15097961155482742</v>
      </c>
      <c r="I8" s="341">
        <f t="shared" si="0"/>
        <v>0.43558568048586954</v>
      </c>
    </row>
    <row r="9" spans="1:18" x14ac:dyDescent="0.35">
      <c r="A9" s="344" t="s">
        <v>367</v>
      </c>
      <c r="B9" s="343">
        <v>32.28688674</v>
      </c>
      <c r="C9" s="127">
        <f t="shared" si="1"/>
        <v>0.36206990326823202</v>
      </c>
      <c r="D9" s="343">
        <v>36.018288929999997</v>
      </c>
      <c r="E9" s="127">
        <f t="shared" si="2"/>
        <v>0.29935136653796118</v>
      </c>
      <c r="F9" s="343">
        <v>298.82447430000002</v>
      </c>
      <c r="G9" s="127">
        <f t="shared" si="3"/>
        <v>2.9515929135918326</v>
      </c>
      <c r="H9" s="342" t="s">
        <v>316</v>
      </c>
      <c r="I9" s="341">
        <f t="shared" si="0"/>
        <v>8.2552892047590465</v>
      </c>
    </row>
    <row r="10" spans="1:18" ht="12.5" customHeight="1" x14ac:dyDescent="0.35">
      <c r="A10" s="344" t="s">
        <v>422</v>
      </c>
      <c r="B10" s="343">
        <v>1.4395349</v>
      </c>
      <c r="C10" s="127">
        <f t="shared" si="1"/>
        <v>1.6143156390130291E-2</v>
      </c>
      <c r="D10" s="343">
        <v>0.72775846999999994</v>
      </c>
      <c r="E10" s="127">
        <f t="shared" si="2"/>
        <v>6.0484686801049502E-3</v>
      </c>
      <c r="F10" s="343">
        <v>295.50811388</v>
      </c>
      <c r="G10" s="127">
        <f t="shared" si="3"/>
        <v>2.918836072180103</v>
      </c>
      <c r="H10" s="342">
        <f t="shared" ref="H10:H73" si="4">(F10/D10)-1</f>
        <v>405.05245567255304</v>
      </c>
      <c r="I10" s="341">
        <f t="shared" si="0"/>
        <v>204.28027064852682</v>
      </c>
    </row>
    <row r="11" spans="1:18" x14ac:dyDescent="0.35">
      <c r="A11" s="344" t="s">
        <v>372</v>
      </c>
      <c r="B11" s="343">
        <v>168.21668812999999</v>
      </c>
      <c r="C11" s="127">
        <f t="shared" si="1"/>
        <v>1.8864067164417926</v>
      </c>
      <c r="D11" s="343">
        <v>111.26052863</v>
      </c>
      <c r="E11" s="127">
        <f t="shared" si="2"/>
        <v>0.92469665485373898</v>
      </c>
      <c r="F11" s="343">
        <v>218.29686250999998</v>
      </c>
      <c r="G11" s="127">
        <f t="shared" si="3"/>
        <v>2.156193778816752</v>
      </c>
      <c r="H11" s="342">
        <f t="shared" si="4"/>
        <v>0.96203330325665015</v>
      </c>
      <c r="I11" s="341">
        <f t="shared" si="0"/>
        <v>0.29771228370218172</v>
      </c>
    </row>
    <row r="12" spans="1:18" x14ac:dyDescent="0.35">
      <c r="A12" s="344" t="s">
        <v>387</v>
      </c>
      <c r="B12" s="343">
        <v>881.30003004999992</v>
      </c>
      <c r="C12" s="127">
        <f t="shared" si="1"/>
        <v>9.8830283390306661</v>
      </c>
      <c r="D12" s="343">
        <v>1512.1060803299999</v>
      </c>
      <c r="E12" s="127">
        <f t="shared" si="2"/>
        <v>12.56725499583985</v>
      </c>
      <c r="F12" s="343">
        <v>214.12911124000001</v>
      </c>
      <c r="G12" s="127">
        <f t="shared" si="3"/>
        <v>2.1150274548636632</v>
      </c>
      <c r="H12" s="342">
        <f t="shared" si="4"/>
        <v>-0.85839015263183871</v>
      </c>
      <c r="I12" s="341">
        <f t="shared" si="0"/>
        <v>-0.75703040515288356</v>
      </c>
    </row>
    <row r="13" spans="1:18" x14ac:dyDescent="0.35">
      <c r="A13" s="344" t="s">
        <v>366</v>
      </c>
      <c r="B13" s="343">
        <v>204.57282072999999</v>
      </c>
      <c r="C13" s="127">
        <f t="shared" si="1"/>
        <v>2.2941097421219023</v>
      </c>
      <c r="D13" s="343">
        <v>134.10333685000001</v>
      </c>
      <c r="E13" s="127">
        <f t="shared" si="2"/>
        <v>1.1145453694751077</v>
      </c>
      <c r="F13" s="343">
        <v>192.51743856000002</v>
      </c>
      <c r="G13" s="127">
        <f t="shared" si="3"/>
        <v>1.9015614725923637</v>
      </c>
      <c r="H13" s="342">
        <f t="shared" si="4"/>
        <v>0.43559021782834928</v>
      </c>
      <c r="I13" s="341">
        <f t="shared" si="0"/>
        <v>-5.8929539745218418E-2</v>
      </c>
    </row>
    <row r="14" spans="1:18" x14ac:dyDescent="0.35">
      <c r="A14" s="344" t="s">
        <v>369</v>
      </c>
      <c r="B14" s="343">
        <v>119.63956661</v>
      </c>
      <c r="C14" s="127">
        <f t="shared" si="1"/>
        <v>1.3416557210475692</v>
      </c>
      <c r="D14" s="343">
        <v>204.89493661</v>
      </c>
      <c r="E14" s="127">
        <f t="shared" si="2"/>
        <v>1.7029009731726985</v>
      </c>
      <c r="F14" s="343">
        <v>187.68348481999999</v>
      </c>
      <c r="G14" s="127">
        <f t="shared" si="3"/>
        <v>1.8538148359186528</v>
      </c>
      <c r="H14" s="342">
        <f t="shared" si="4"/>
        <v>-8.4001352472465096E-2</v>
      </c>
      <c r="I14" s="341">
        <f t="shared" si="0"/>
        <v>0.56874092859103165</v>
      </c>
    </row>
    <row r="15" spans="1:18" x14ac:dyDescent="0.35">
      <c r="A15" s="344" t="s">
        <v>307</v>
      </c>
      <c r="B15" s="343">
        <v>110.16848893000001</v>
      </c>
      <c r="C15" s="127">
        <f t="shared" si="1"/>
        <v>1.2354456609987907</v>
      </c>
      <c r="D15" s="343">
        <v>0</v>
      </c>
      <c r="E15" s="127">
        <f t="shared" si="2"/>
        <v>0</v>
      </c>
      <c r="F15" s="343">
        <v>110.81719568999999</v>
      </c>
      <c r="G15" s="127">
        <f t="shared" si="3"/>
        <v>1.0945798541733545</v>
      </c>
      <c r="H15" s="342" t="s">
        <v>316</v>
      </c>
      <c r="I15" s="341">
        <f t="shared" si="0"/>
        <v>5.8883149465012163E-3</v>
      </c>
      <c r="J15" s="26"/>
    </row>
    <row r="16" spans="1:18" x14ac:dyDescent="0.35">
      <c r="A16" s="344" t="s">
        <v>375</v>
      </c>
      <c r="B16" s="343">
        <v>0.36273709000000004</v>
      </c>
      <c r="C16" s="127">
        <f t="shared" si="1"/>
        <v>4.0677871528997092E-3</v>
      </c>
      <c r="D16" s="343">
        <v>74.34381848999999</v>
      </c>
      <c r="E16" s="127">
        <f t="shared" si="2"/>
        <v>0.61787842564879014</v>
      </c>
      <c r="F16" s="343">
        <v>79.00861338</v>
      </c>
      <c r="G16" s="127">
        <f t="shared" si="3"/>
        <v>0.78039546095212464</v>
      </c>
      <c r="H16" s="342">
        <f t="shared" si="4"/>
        <v>6.2746237478069178E-2</v>
      </c>
      <c r="I16" s="341">
        <f t="shared" si="0"/>
        <v>216.81233724954896</v>
      </c>
    </row>
    <row r="17" spans="1:9" x14ac:dyDescent="0.35">
      <c r="A17" s="344" t="s">
        <v>379</v>
      </c>
      <c r="B17" s="343">
        <v>110.40746331</v>
      </c>
      <c r="C17" s="127">
        <f t="shared" si="1"/>
        <v>1.2381255548933912</v>
      </c>
      <c r="D17" s="343">
        <v>11.76938434</v>
      </c>
      <c r="E17" s="127">
        <f t="shared" si="2"/>
        <v>9.7816453533832004E-2</v>
      </c>
      <c r="F17" s="343">
        <v>76.930865280000006</v>
      </c>
      <c r="G17" s="127">
        <f t="shared" si="3"/>
        <v>0.75987282276275037</v>
      </c>
      <c r="H17" s="342">
        <f t="shared" si="4"/>
        <v>5.5365241764209401</v>
      </c>
      <c r="I17" s="341" t="s">
        <v>316</v>
      </c>
    </row>
    <row r="18" spans="1:9" x14ac:dyDescent="0.35">
      <c r="A18" s="344" t="s">
        <v>402</v>
      </c>
      <c r="B18" s="343">
        <v>9.45965861</v>
      </c>
      <c r="C18" s="127">
        <f t="shared" si="1"/>
        <v>0.10608200491594372</v>
      </c>
      <c r="D18" s="343">
        <v>376.05078818999999</v>
      </c>
      <c r="E18" s="127">
        <f t="shared" si="2"/>
        <v>3.1253932564962046</v>
      </c>
      <c r="F18" s="343">
        <v>73.942754059999999</v>
      </c>
      <c r="G18" s="127">
        <f t="shared" si="3"/>
        <v>0.73035821247978572</v>
      </c>
      <c r="H18" s="342">
        <f t="shared" si="4"/>
        <v>-0.80337029895376699</v>
      </c>
      <c r="I18" s="341">
        <f t="shared" ref="I18:I80" si="5">(F18/B18)-1</f>
        <v>6.8166408650132038</v>
      </c>
    </row>
    <row r="19" spans="1:9" x14ac:dyDescent="0.35">
      <c r="A19" s="344" t="s">
        <v>374</v>
      </c>
      <c r="B19" s="343">
        <v>22.91208134</v>
      </c>
      <c r="C19" s="127">
        <f t="shared" si="1"/>
        <v>0.25693945474681168</v>
      </c>
      <c r="D19" s="343">
        <v>93.919367370000003</v>
      </c>
      <c r="E19" s="127">
        <f t="shared" si="2"/>
        <v>0.78057264244923996</v>
      </c>
      <c r="F19" s="343">
        <v>64.242241530000001</v>
      </c>
      <c r="G19" s="127">
        <f t="shared" si="3"/>
        <v>0.63454288775169077</v>
      </c>
      <c r="H19" s="342">
        <f t="shared" si="4"/>
        <v>-0.31598515483058454</v>
      </c>
      <c r="I19" s="341">
        <f t="shared" si="5"/>
        <v>1.8038588278684942</v>
      </c>
    </row>
    <row r="20" spans="1:9" x14ac:dyDescent="0.35">
      <c r="A20" s="344" t="s">
        <v>354</v>
      </c>
      <c r="B20" s="343">
        <v>52.708159240000001</v>
      </c>
      <c r="C20" s="127">
        <f t="shared" si="1"/>
        <v>0.59107706082513944</v>
      </c>
      <c r="D20" s="343">
        <v>57.446616030000001</v>
      </c>
      <c r="E20" s="127">
        <f t="shared" si="2"/>
        <v>0.47744419633545454</v>
      </c>
      <c r="F20" s="343">
        <v>59.452091020000005</v>
      </c>
      <c r="G20" s="127">
        <f t="shared" si="3"/>
        <v>0.5872289107641161</v>
      </c>
      <c r="H20" s="342">
        <f t="shared" si="4"/>
        <v>3.4910237166149161E-2</v>
      </c>
      <c r="I20" s="341">
        <f t="shared" si="5"/>
        <v>0.12794853543058404</v>
      </c>
    </row>
    <row r="21" spans="1:9" x14ac:dyDescent="0.35">
      <c r="A21" s="344" t="s">
        <v>377</v>
      </c>
      <c r="B21" s="343">
        <v>26.525286350000002</v>
      </c>
      <c r="C21" s="127">
        <f t="shared" si="1"/>
        <v>0.29745846789892927</v>
      </c>
      <c r="D21" s="343">
        <v>29.49663069</v>
      </c>
      <c r="E21" s="127">
        <f t="shared" si="2"/>
        <v>0.24514925521524675</v>
      </c>
      <c r="F21" s="343">
        <v>58.63564298</v>
      </c>
      <c r="G21" s="127">
        <f t="shared" si="3"/>
        <v>0.5791645704692826</v>
      </c>
      <c r="H21" s="342">
        <f t="shared" si="4"/>
        <v>0.98787595763874014</v>
      </c>
      <c r="I21" s="341">
        <f t="shared" si="5"/>
        <v>1.2105564556893085</v>
      </c>
    </row>
    <row r="22" spans="1:9" x14ac:dyDescent="0.35">
      <c r="A22" s="344" t="s">
        <v>368</v>
      </c>
      <c r="B22" s="343">
        <v>43.38778774</v>
      </c>
      <c r="C22" s="127">
        <f t="shared" si="1"/>
        <v>0.48655704207560219</v>
      </c>
      <c r="D22" s="343">
        <v>54.9194411</v>
      </c>
      <c r="E22" s="127">
        <f t="shared" si="2"/>
        <v>0.4564406092342953</v>
      </c>
      <c r="F22" s="343">
        <v>57.72864276</v>
      </c>
      <c r="G22" s="127">
        <f t="shared" si="3"/>
        <v>0.57020581490466771</v>
      </c>
      <c r="H22" s="342">
        <f t="shared" si="4"/>
        <v>5.1151315522036445E-2</v>
      </c>
      <c r="I22" s="341">
        <f t="shared" si="5"/>
        <v>0.33052745408309669</v>
      </c>
    </row>
    <row r="23" spans="1:9" x14ac:dyDescent="0.35">
      <c r="A23" s="344" t="s">
        <v>357</v>
      </c>
      <c r="B23" s="343">
        <v>85.146105739999996</v>
      </c>
      <c r="C23" s="127">
        <f t="shared" si="1"/>
        <v>0.95484097049080963</v>
      </c>
      <c r="D23" s="343">
        <v>9.0835992300000008</v>
      </c>
      <c r="E23" s="127">
        <f t="shared" si="2"/>
        <v>7.5494642398707429E-2</v>
      </c>
      <c r="F23" s="343">
        <v>55.150674889999998</v>
      </c>
      <c r="G23" s="127">
        <f t="shared" si="3"/>
        <v>0.54474233265682337</v>
      </c>
      <c r="H23" s="342">
        <f t="shared" si="4"/>
        <v>5.0714562029395029</v>
      </c>
      <c r="I23" s="341">
        <f t="shared" si="5"/>
        <v>-0.35228188757796264</v>
      </c>
    </row>
    <row r="24" spans="1:9" x14ac:dyDescent="0.35">
      <c r="A24" s="344" t="s">
        <v>429</v>
      </c>
      <c r="B24" s="343">
        <v>36.387329539999996</v>
      </c>
      <c r="C24" s="127">
        <f t="shared" si="1"/>
        <v>0.40805287276010305</v>
      </c>
      <c r="D24" s="343">
        <v>44.426768229999993</v>
      </c>
      <c r="E24" s="127">
        <f t="shared" si="2"/>
        <v>0.36923502408352127</v>
      </c>
      <c r="F24" s="343">
        <v>54.328044340000005</v>
      </c>
      <c r="G24" s="127">
        <f t="shared" si="3"/>
        <v>0.53661692556768892</v>
      </c>
      <c r="H24" s="342">
        <f t="shared" si="4"/>
        <v>0.22286735012415315</v>
      </c>
      <c r="I24" s="341">
        <f t="shared" si="5"/>
        <v>0.49304840522242976</v>
      </c>
    </row>
    <row r="25" spans="1:9" x14ac:dyDescent="0.35">
      <c r="A25" s="344" t="s">
        <v>352</v>
      </c>
      <c r="B25" s="343">
        <v>45.492333689999995</v>
      </c>
      <c r="C25" s="127">
        <f t="shared" si="1"/>
        <v>0.5101577303264152</v>
      </c>
      <c r="D25" s="343">
        <v>26.768538539999998</v>
      </c>
      <c r="E25" s="127">
        <f t="shared" si="2"/>
        <v>0.22247582631552509</v>
      </c>
      <c r="F25" s="343">
        <v>52.290823119999999</v>
      </c>
      <c r="G25" s="127">
        <f t="shared" si="3"/>
        <v>0.51649458541982596</v>
      </c>
      <c r="H25" s="342">
        <f t="shared" si="4"/>
        <v>0.95344333206171372</v>
      </c>
      <c r="I25" s="341">
        <f t="shared" si="5"/>
        <v>0.14944252973099137</v>
      </c>
    </row>
    <row r="26" spans="1:9" x14ac:dyDescent="0.35">
      <c r="A26" s="344" t="s">
        <v>358</v>
      </c>
      <c r="B26" s="343">
        <v>35.017663759999998</v>
      </c>
      <c r="C26" s="127">
        <f t="shared" si="1"/>
        <v>0.39269323897230829</v>
      </c>
      <c r="D26" s="343">
        <v>58.566870270000003</v>
      </c>
      <c r="E26" s="127">
        <f t="shared" si="2"/>
        <v>0.48675473405327019</v>
      </c>
      <c r="F26" s="343">
        <v>49.73807601</v>
      </c>
      <c r="G26" s="127">
        <f t="shared" si="3"/>
        <v>0.49128021736072347</v>
      </c>
      <c r="H26" s="342">
        <f>(F26/D26)-1</f>
        <v>-0.15074724360885683</v>
      </c>
      <c r="I26" s="341">
        <f t="shared" si="5"/>
        <v>0.42037105475936531</v>
      </c>
    </row>
    <row r="27" spans="1:9" x14ac:dyDescent="0.35">
      <c r="A27" s="344" t="s">
        <v>361</v>
      </c>
      <c r="B27" s="343">
        <v>13.203710939999999</v>
      </c>
      <c r="C27" s="127">
        <f t="shared" si="1"/>
        <v>0.14806835918635541</v>
      </c>
      <c r="D27" s="343">
        <v>23.773656120000002</v>
      </c>
      <c r="E27" s="127">
        <f t="shared" si="2"/>
        <v>0.19758507854041929</v>
      </c>
      <c r="F27" s="343">
        <v>39.852959090000006</v>
      </c>
      <c r="G27" s="127">
        <f t="shared" si="3"/>
        <v>0.39364149108354746</v>
      </c>
      <c r="H27" s="342">
        <f t="shared" si="4"/>
        <v>0.67634960684372869</v>
      </c>
      <c r="I27" s="341">
        <f t="shared" si="5"/>
        <v>2.0183150230339719</v>
      </c>
    </row>
    <row r="28" spans="1:9" x14ac:dyDescent="0.35">
      <c r="A28" s="344" t="s">
        <v>376</v>
      </c>
      <c r="B28" s="343">
        <v>5.1147619899999999</v>
      </c>
      <c r="C28" s="127">
        <f t="shared" si="1"/>
        <v>5.7357694282274115E-2</v>
      </c>
      <c r="D28" s="343">
        <v>5.0845739199999995</v>
      </c>
      <c r="E28" s="127">
        <f t="shared" si="2"/>
        <v>4.2258369190534398E-2</v>
      </c>
      <c r="F28" s="343">
        <v>33.739881740000001</v>
      </c>
      <c r="G28" s="127">
        <f t="shared" si="3"/>
        <v>0.33326050713380423</v>
      </c>
      <c r="H28" s="342">
        <f t="shared" si="4"/>
        <v>5.6357343350413922</v>
      </c>
      <c r="I28" s="341">
        <f t="shared" si="5"/>
        <v>5.5965692647997489</v>
      </c>
    </row>
    <row r="29" spans="1:9" x14ac:dyDescent="0.35">
      <c r="A29" s="344" t="s">
        <v>355</v>
      </c>
      <c r="B29" s="343">
        <v>98.223648359999999</v>
      </c>
      <c r="C29" s="127">
        <f t="shared" si="1"/>
        <v>1.1014944595540164</v>
      </c>
      <c r="D29" s="343">
        <v>71.525809930000008</v>
      </c>
      <c r="E29" s="127">
        <f t="shared" si="2"/>
        <v>0.59445769305954588</v>
      </c>
      <c r="F29" s="343">
        <v>31.52805549</v>
      </c>
      <c r="G29" s="127">
        <f t="shared" si="3"/>
        <v>0.31141353258163851</v>
      </c>
      <c r="H29" s="342">
        <f t="shared" si="4"/>
        <v>-0.55920729145387538</v>
      </c>
      <c r="I29" s="341">
        <f t="shared" si="5"/>
        <v>-0.67901767022085802</v>
      </c>
    </row>
    <row r="30" spans="1:9" x14ac:dyDescent="0.35">
      <c r="A30" s="344" t="s">
        <v>312</v>
      </c>
      <c r="B30" s="343">
        <v>2.7012769799999998</v>
      </c>
      <c r="C30" s="127">
        <f t="shared" si="1"/>
        <v>3.0292517910610474E-2</v>
      </c>
      <c r="D30" s="343">
        <v>9.2809453400000006</v>
      </c>
      <c r="E30" s="127">
        <f t="shared" si="2"/>
        <v>7.713480436820748E-2</v>
      </c>
      <c r="F30" s="343">
        <v>28.096000149999998</v>
      </c>
      <c r="G30" s="127">
        <f t="shared" si="3"/>
        <v>0.2775139323419703</v>
      </c>
      <c r="H30" s="342">
        <f t="shared" si="4"/>
        <v>2.0272778387034438</v>
      </c>
      <c r="I30" s="341">
        <f t="shared" si="5"/>
        <v>9.4010067675473987</v>
      </c>
    </row>
    <row r="31" spans="1:9" x14ac:dyDescent="0.35">
      <c r="A31" s="344" t="s">
        <v>373</v>
      </c>
      <c r="B31" s="343">
        <v>28.827078829999998</v>
      </c>
      <c r="C31" s="127">
        <f t="shared" si="1"/>
        <v>0.3232711077885671</v>
      </c>
      <c r="D31" s="343">
        <v>33.61899296</v>
      </c>
      <c r="E31" s="127">
        <f t="shared" si="2"/>
        <v>0.27941059342837854</v>
      </c>
      <c r="F31" s="343">
        <v>24.998017260000001</v>
      </c>
      <c r="G31" s="127">
        <f t="shared" si="3"/>
        <v>0.2469140814898183</v>
      </c>
      <c r="H31" s="342">
        <f t="shared" si="4"/>
        <v>-0.25643170544273197</v>
      </c>
      <c r="I31" s="341">
        <f t="shared" si="5"/>
        <v>-0.13282863631729269</v>
      </c>
    </row>
    <row r="32" spans="1:9" x14ac:dyDescent="0.35">
      <c r="A32" s="344" t="s">
        <v>403</v>
      </c>
      <c r="B32" s="343">
        <v>12.863830650000001</v>
      </c>
      <c r="C32" s="127">
        <f t="shared" si="1"/>
        <v>0.14425689155511368</v>
      </c>
      <c r="D32" s="343">
        <v>10.461950810000001</v>
      </c>
      <c r="E32" s="127">
        <f t="shared" si="2"/>
        <v>8.6950251238001569E-2</v>
      </c>
      <c r="F32" s="343">
        <v>24.501257940000002</v>
      </c>
      <c r="G32" s="127">
        <f t="shared" si="3"/>
        <v>0.24200741749548729</v>
      </c>
      <c r="H32" s="342">
        <f t="shared" si="4"/>
        <v>1.3419396998675048</v>
      </c>
      <c r="I32" s="341">
        <f t="shared" si="5"/>
        <v>0.90466266282819885</v>
      </c>
    </row>
    <row r="33" spans="1:9" x14ac:dyDescent="0.35">
      <c r="A33" s="344" t="s">
        <v>392</v>
      </c>
      <c r="B33" s="343">
        <v>33.986919569999998</v>
      </c>
      <c r="C33" s="127">
        <f t="shared" si="1"/>
        <v>0.38113432181275336</v>
      </c>
      <c r="D33" s="343">
        <v>42.743896319999998</v>
      </c>
      <c r="E33" s="127">
        <f t="shared" si="2"/>
        <v>0.35524851831291399</v>
      </c>
      <c r="F33" s="343">
        <v>24.49153875</v>
      </c>
      <c r="G33" s="127">
        <f t="shared" si="3"/>
        <v>0.24191141768691388</v>
      </c>
      <c r="H33" s="342">
        <f t="shared" si="4"/>
        <v>-0.42701670042793138</v>
      </c>
      <c r="I33" s="341">
        <f t="shared" si="5"/>
        <v>-0.27938339043769944</v>
      </c>
    </row>
    <row r="34" spans="1:9" x14ac:dyDescent="0.35">
      <c r="A34" s="344" t="s">
        <v>384</v>
      </c>
      <c r="B34" s="343">
        <v>43.371357740000001</v>
      </c>
      <c r="C34" s="127">
        <f t="shared" si="1"/>
        <v>0.48637279363571384</v>
      </c>
      <c r="D34" s="343">
        <v>20.478258589999999</v>
      </c>
      <c r="E34" s="127">
        <f t="shared" si="2"/>
        <v>0.17019672159185609</v>
      </c>
      <c r="F34" s="343">
        <v>24.248610100000001</v>
      </c>
      <c r="G34" s="127">
        <f t="shared" si="3"/>
        <v>0.23951192720499109</v>
      </c>
      <c r="H34" s="342">
        <f t="shared" si="4"/>
        <v>0.18411485007036443</v>
      </c>
      <c r="I34" s="341">
        <f t="shared" si="5"/>
        <v>-0.4409072862010891</v>
      </c>
    </row>
    <row r="35" spans="1:9" x14ac:dyDescent="0.35">
      <c r="A35" s="344" t="s">
        <v>371</v>
      </c>
      <c r="B35" s="343">
        <v>3.17306841</v>
      </c>
      <c r="C35" s="127">
        <f t="shared" si="1"/>
        <v>3.5583256494310815E-2</v>
      </c>
      <c r="D35" s="343">
        <v>20.941829070000001</v>
      </c>
      <c r="E35" s="127">
        <f t="shared" si="2"/>
        <v>0.17404949918893611</v>
      </c>
      <c r="F35" s="343">
        <v>21.051414440000002</v>
      </c>
      <c r="G35" s="127">
        <f t="shared" si="3"/>
        <v>0.20793211743362472</v>
      </c>
      <c r="H35" s="342">
        <f t="shared" si="4"/>
        <v>5.2328461680066773E-3</v>
      </c>
      <c r="I35" s="341">
        <f t="shared" si="5"/>
        <v>5.6344029563484899</v>
      </c>
    </row>
    <row r="36" spans="1:9" x14ac:dyDescent="0.35">
      <c r="A36" s="344" t="s">
        <v>393</v>
      </c>
      <c r="B36" s="343">
        <v>17.840840719999999</v>
      </c>
      <c r="C36" s="127">
        <f t="shared" si="1"/>
        <v>0.20006981551775141</v>
      </c>
      <c r="D36" s="343">
        <v>36.982570090000003</v>
      </c>
      <c r="E36" s="127">
        <f t="shared" si="2"/>
        <v>0.30736559740644603</v>
      </c>
      <c r="F36" s="343">
        <v>16.748723699999999</v>
      </c>
      <c r="G36" s="127">
        <f t="shared" si="3"/>
        <v>0.16543294956154658</v>
      </c>
      <c r="H36" s="342">
        <f t="shared" si="4"/>
        <v>-0.54711844906287865</v>
      </c>
      <c r="I36" s="341">
        <f t="shared" si="5"/>
        <v>-6.121443698422302E-2</v>
      </c>
    </row>
    <row r="37" spans="1:9" x14ac:dyDescent="0.35">
      <c r="A37" s="344" t="s">
        <v>416</v>
      </c>
      <c r="B37" s="343">
        <v>0.68221790999999998</v>
      </c>
      <c r="C37" s="127">
        <f t="shared" si="1"/>
        <v>7.6504921230307324E-3</v>
      </c>
      <c r="D37" s="343">
        <v>8.03393202</v>
      </c>
      <c r="E37" s="127">
        <f t="shared" si="2"/>
        <v>6.6770760086189443E-2</v>
      </c>
      <c r="F37" s="343">
        <v>14.865428939999999</v>
      </c>
      <c r="G37" s="127">
        <f t="shared" si="3"/>
        <v>0.14683099441432512</v>
      </c>
      <c r="H37" s="342">
        <f t="shared" si="4"/>
        <v>0.85033043632848648</v>
      </c>
      <c r="I37" s="341">
        <f t="shared" si="5"/>
        <v>20.789854417630284</v>
      </c>
    </row>
    <row r="38" spans="1:9" x14ac:dyDescent="0.35">
      <c r="A38" s="344" t="s">
        <v>404</v>
      </c>
      <c r="B38" s="343">
        <v>21.127606159999999</v>
      </c>
      <c r="C38" s="127">
        <f t="shared" si="1"/>
        <v>0.23692808725232026</v>
      </c>
      <c r="D38" s="343">
        <v>16.26544479</v>
      </c>
      <c r="E38" s="127">
        <f t="shared" si="2"/>
        <v>0.13518363225685473</v>
      </c>
      <c r="F38" s="343">
        <v>13.98371691</v>
      </c>
      <c r="G38" s="127">
        <f t="shared" si="3"/>
        <v>0.13812201906793506</v>
      </c>
      <c r="H38" s="342">
        <f t="shared" si="4"/>
        <v>-0.14028069379343422</v>
      </c>
      <c r="I38" s="341">
        <f t="shared" si="5"/>
        <v>-0.33813055752266064</v>
      </c>
    </row>
    <row r="39" spans="1:9" x14ac:dyDescent="0.35">
      <c r="A39" s="344" t="s">
        <v>359</v>
      </c>
      <c r="B39" s="343">
        <v>32.860570449999997</v>
      </c>
      <c r="C39" s="127">
        <f t="shared" si="1"/>
        <v>0.36850327688703077</v>
      </c>
      <c r="D39" s="343">
        <v>37.421989750000002</v>
      </c>
      <c r="E39" s="127">
        <f t="shared" si="2"/>
        <v>0.31101765528071901</v>
      </c>
      <c r="F39" s="343">
        <v>12.856705310000001</v>
      </c>
      <c r="G39" s="127">
        <f t="shared" si="3"/>
        <v>0.12699013484095495</v>
      </c>
      <c r="H39" s="342">
        <f t="shared" si="4"/>
        <v>-0.65643982599829553</v>
      </c>
      <c r="I39" s="341">
        <f t="shared" si="5"/>
        <v>-0.60874978328320517</v>
      </c>
    </row>
    <row r="40" spans="1:9" x14ac:dyDescent="0.35">
      <c r="A40" s="344" t="s">
        <v>360</v>
      </c>
      <c r="B40" s="343">
        <v>122.20788822</v>
      </c>
      <c r="C40" s="127">
        <f t="shared" si="1"/>
        <v>1.3704572578567018</v>
      </c>
      <c r="D40" s="343">
        <v>138.09083899999999</v>
      </c>
      <c r="E40" s="127">
        <f t="shared" si="2"/>
        <v>1.1476858726232553</v>
      </c>
      <c r="F40" s="343">
        <v>12.27504665</v>
      </c>
      <c r="G40" s="127">
        <f t="shared" si="3"/>
        <v>0.1212448906369553</v>
      </c>
      <c r="H40" s="342">
        <f t="shared" si="4"/>
        <v>-0.9111088994831873</v>
      </c>
      <c r="I40" s="341">
        <f t="shared" si="5"/>
        <v>-0.89955602024721737</v>
      </c>
    </row>
    <row r="41" spans="1:9" x14ac:dyDescent="0.35">
      <c r="A41" s="344" t="s">
        <v>383</v>
      </c>
      <c r="B41" s="343">
        <v>30.951198999999999</v>
      </c>
      <c r="C41" s="127">
        <f t="shared" si="1"/>
        <v>0.34709130422544415</v>
      </c>
      <c r="D41" s="343">
        <v>7.2175125800000002</v>
      </c>
      <c r="E41" s="127">
        <f t="shared" si="2"/>
        <v>5.9985421795768969E-2</v>
      </c>
      <c r="F41" s="343">
        <v>11.752143070000001</v>
      </c>
      <c r="G41" s="127">
        <f t="shared" si="3"/>
        <v>0.11607999072427168</v>
      </c>
      <c r="H41" s="342">
        <f t="shared" si="4"/>
        <v>0.62828161915029179</v>
      </c>
      <c r="I41" s="341">
        <f t="shared" si="5"/>
        <v>-0.62030087848939219</v>
      </c>
    </row>
    <row r="42" spans="1:9" x14ac:dyDescent="0.35">
      <c r="A42" s="344" t="s">
        <v>399</v>
      </c>
      <c r="B42" s="343">
        <v>2.18887388</v>
      </c>
      <c r="C42" s="127">
        <f t="shared" si="1"/>
        <v>2.4546354078050687E-2</v>
      </c>
      <c r="D42" s="343">
        <v>2.1912078799999999</v>
      </c>
      <c r="E42" s="127">
        <f t="shared" si="2"/>
        <v>1.8211333540067442E-2</v>
      </c>
      <c r="F42" s="343">
        <v>10.195807589999999</v>
      </c>
      <c r="G42" s="127">
        <f t="shared" si="3"/>
        <v>0.10070752571885244</v>
      </c>
      <c r="H42" s="342">
        <f t="shared" si="4"/>
        <v>3.6530535432357061</v>
      </c>
      <c r="I42" s="341">
        <f t="shared" si="5"/>
        <v>3.6580151022680205</v>
      </c>
    </row>
    <row r="43" spans="1:9" x14ac:dyDescent="0.35">
      <c r="A43" s="344" t="s">
        <v>390</v>
      </c>
      <c r="B43" s="343">
        <v>1.36393477</v>
      </c>
      <c r="C43" s="127">
        <f t="shared" si="1"/>
        <v>1.5295365397564445E-2</v>
      </c>
      <c r="D43" s="343">
        <v>2.7048600000000003E-3</v>
      </c>
      <c r="E43" s="127">
        <f t="shared" si="2"/>
        <v>2.2480344329168271E-5</v>
      </c>
      <c r="F43" s="343">
        <v>8.493207</v>
      </c>
      <c r="G43" s="127">
        <f t="shared" si="3"/>
        <v>8.3890349522380281E-2</v>
      </c>
      <c r="H43" s="342">
        <f t="shared" si="4"/>
        <v>3138.9802577582568</v>
      </c>
      <c r="I43" s="341">
        <f t="shared" si="5"/>
        <v>5.2269891396639157</v>
      </c>
    </row>
    <row r="44" spans="1:9" x14ac:dyDescent="0.35">
      <c r="A44" s="344" t="s">
        <v>400</v>
      </c>
      <c r="B44" s="343">
        <v>2.1364007999999997</v>
      </c>
      <c r="C44" s="127">
        <f t="shared" si="1"/>
        <v>2.3957913230446489E-2</v>
      </c>
      <c r="D44" s="343">
        <v>8.1858017099999998</v>
      </c>
      <c r="E44" s="127">
        <f t="shared" si="2"/>
        <v>6.8032963277616737E-2</v>
      </c>
      <c r="F44" s="343">
        <v>8.4797240399999989</v>
      </c>
      <c r="G44" s="127">
        <f t="shared" si="3"/>
        <v>8.3757173652888775E-2</v>
      </c>
      <c r="H44" s="342">
        <f t="shared" si="4"/>
        <v>3.5906358401149197E-2</v>
      </c>
      <c r="I44" s="341">
        <f t="shared" si="5"/>
        <v>2.9691634828071587</v>
      </c>
    </row>
    <row r="45" spans="1:9" x14ac:dyDescent="0.35">
      <c r="A45" s="344" t="s">
        <v>306</v>
      </c>
      <c r="B45" s="343">
        <v>14.88198266</v>
      </c>
      <c r="C45" s="127">
        <f t="shared" si="1"/>
        <v>0.16688874543825732</v>
      </c>
      <c r="D45" s="343">
        <v>9.3194748800000013</v>
      </c>
      <c r="E45" s="127">
        <f t="shared" si="2"/>
        <v>7.7455026977157476E-2</v>
      </c>
      <c r="F45" s="343">
        <v>8.3710714199999998</v>
      </c>
      <c r="G45" s="127">
        <f t="shared" si="3"/>
        <v>8.2683974063108109E-2</v>
      </c>
      <c r="H45" s="342">
        <f t="shared" si="4"/>
        <v>-0.1017657617206863</v>
      </c>
      <c r="I45" s="341">
        <f t="shared" si="5"/>
        <v>-0.43750294492010922</v>
      </c>
    </row>
    <row r="46" spans="1:9" x14ac:dyDescent="0.35">
      <c r="A46" s="344" t="s">
        <v>300</v>
      </c>
      <c r="B46" s="343">
        <v>77.040686370000003</v>
      </c>
      <c r="C46" s="127">
        <f t="shared" si="1"/>
        <v>0.86394560387100683</v>
      </c>
      <c r="D46" s="343">
        <v>8.4813691899999988</v>
      </c>
      <c r="E46" s="127">
        <f t="shared" si="2"/>
        <v>7.0489452235605154E-2</v>
      </c>
      <c r="F46" s="343">
        <v>8.1701656400000005</v>
      </c>
      <c r="G46" s="127">
        <f t="shared" si="3"/>
        <v>8.0699558034478827E-2</v>
      </c>
      <c r="H46" s="342">
        <f t="shared" si="4"/>
        <v>-3.6692607411421774E-2</v>
      </c>
      <c r="I46" s="341">
        <f t="shared" si="5"/>
        <v>-0.89394998896087841</v>
      </c>
    </row>
    <row r="47" spans="1:9" x14ac:dyDescent="0.35">
      <c r="A47" s="344" t="s">
        <v>397</v>
      </c>
      <c r="B47" s="343">
        <v>16.475378419999998</v>
      </c>
      <c r="C47" s="127">
        <f t="shared" si="1"/>
        <v>0.1847573201737851</v>
      </c>
      <c r="D47" s="343">
        <v>19.630034850000001</v>
      </c>
      <c r="E47" s="127">
        <f t="shared" si="2"/>
        <v>0.16314705479084798</v>
      </c>
      <c r="F47" s="343">
        <v>6.8970750399999998</v>
      </c>
      <c r="G47" s="127">
        <f t="shared" si="3"/>
        <v>6.8124800889426684E-2</v>
      </c>
      <c r="H47" s="342">
        <f t="shared" si="4"/>
        <v>-0.64864682652359118</v>
      </c>
      <c r="I47" s="341">
        <f t="shared" si="5"/>
        <v>-0.5813707664749348</v>
      </c>
    </row>
    <row r="48" spans="1:9" x14ac:dyDescent="0.35">
      <c r="A48" s="344" t="s">
        <v>308</v>
      </c>
      <c r="B48" s="343">
        <v>5.5675860000000001E-2</v>
      </c>
      <c r="C48" s="127">
        <f t="shared" si="1"/>
        <v>6.2435729424482834E-4</v>
      </c>
      <c r="D48" s="343">
        <v>0.24962449</v>
      </c>
      <c r="E48" s="127">
        <f t="shared" si="2"/>
        <v>2.0746524730274473E-3</v>
      </c>
      <c r="F48" s="343">
        <v>6.7196429699999998</v>
      </c>
      <c r="G48" s="127">
        <f t="shared" si="3"/>
        <v>6.6372242831112621E-2</v>
      </c>
      <c r="H48" s="342">
        <f t="shared" si="4"/>
        <v>25.919005302724905</v>
      </c>
      <c r="I48" s="341">
        <f t="shared" si="5"/>
        <v>119.6922168781946</v>
      </c>
    </row>
    <row r="49" spans="1:9" x14ac:dyDescent="0.35">
      <c r="A49" s="344" t="s">
        <v>364</v>
      </c>
      <c r="B49" s="343">
        <v>6.0060064100000004</v>
      </c>
      <c r="C49" s="127">
        <f t="shared" si="1"/>
        <v>6.7352240474861019E-2</v>
      </c>
      <c r="D49" s="343">
        <v>4.3600904800000002</v>
      </c>
      <c r="E49" s="127">
        <f t="shared" si="2"/>
        <v>3.6237119590932086E-2</v>
      </c>
      <c r="F49" s="343">
        <v>6.6722234</v>
      </c>
      <c r="G49" s="127">
        <f t="shared" si="3"/>
        <v>6.5903863301271778E-2</v>
      </c>
      <c r="H49" s="342">
        <f t="shared" si="4"/>
        <v>0.5302947107648095</v>
      </c>
      <c r="I49" s="341">
        <f t="shared" si="5"/>
        <v>0.11092512137362176</v>
      </c>
    </row>
    <row r="50" spans="1:9" x14ac:dyDescent="0.35">
      <c r="A50" s="344" t="s">
        <v>385</v>
      </c>
      <c r="B50" s="343">
        <v>5.2802484299999994</v>
      </c>
      <c r="C50" s="127">
        <f t="shared" si="1"/>
        <v>5.9213483594062179E-2</v>
      </c>
      <c r="D50" s="343">
        <v>5.8043991900000007</v>
      </c>
      <c r="E50" s="127">
        <f t="shared" si="2"/>
        <v>4.8240904303788523E-2</v>
      </c>
      <c r="F50" s="343">
        <v>6.5898447199999994</v>
      </c>
      <c r="G50" s="127">
        <f t="shared" si="3"/>
        <v>6.509018052415444E-2</v>
      </c>
      <c r="H50" s="342">
        <f t="shared" si="4"/>
        <v>0.13531900620363757</v>
      </c>
      <c r="I50" s="341">
        <f t="shared" si="5"/>
        <v>0.24801793085330259</v>
      </c>
    </row>
    <row r="51" spans="1:9" x14ac:dyDescent="0.35">
      <c r="A51" s="344" t="s">
        <v>381</v>
      </c>
      <c r="B51" s="343">
        <v>90.532603870000003</v>
      </c>
      <c r="C51" s="127">
        <f t="shared" si="1"/>
        <v>1.0152459538696317</v>
      </c>
      <c r="D51" s="343">
        <v>564.04929221000009</v>
      </c>
      <c r="E51" s="127">
        <f t="shared" si="2"/>
        <v>4.6878663988171114</v>
      </c>
      <c r="F51" s="343">
        <v>5.25604738</v>
      </c>
      <c r="G51" s="127">
        <f t="shared" si="3"/>
        <v>5.1915801865466273E-2</v>
      </c>
      <c r="H51" s="342">
        <f t="shared" si="4"/>
        <v>-0.99068158146355212</v>
      </c>
      <c r="I51" s="341">
        <f t="shared" si="5"/>
        <v>-0.9419430442147958</v>
      </c>
    </row>
    <row r="52" spans="1:9" x14ac:dyDescent="0.35">
      <c r="A52" s="344" t="s">
        <v>303</v>
      </c>
      <c r="B52" s="343">
        <v>4.2121614200000002</v>
      </c>
      <c r="C52" s="127">
        <f t="shared" si="1"/>
        <v>4.7235798550999554E-2</v>
      </c>
      <c r="D52" s="343">
        <v>6.2363167400000004</v>
      </c>
      <c r="E52" s="127">
        <f t="shared" si="2"/>
        <v>5.1830611440501967E-2</v>
      </c>
      <c r="F52" s="343">
        <v>4.1268058700000001</v>
      </c>
      <c r="G52" s="127">
        <f t="shared" si="3"/>
        <v>4.076189204446691E-2</v>
      </c>
      <c r="H52" s="342">
        <f t="shared" si="4"/>
        <v>-0.33826230416898295</v>
      </c>
      <c r="I52" s="341">
        <f t="shared" si="5"/>
        <v>-2.0264073830294937E-2</v>
      </c>
    </row>
    <row r="53" spans="1:9" x14ac:dyDescent="0.35">
      <c r="A53" s="344" t="s">
        <v>365</v>
      </c>
      <c r="B53" s="343">
        <v>4.8490943899999994</v>
      </c>
      <c r="C53" s="127">
        <f t="shared" si="1"/>
        <v>5.4378458687089452E-2</v>
      </c>
      <c r="D53" s="343">
        <v>27.355061420000002</v>
      </c>
      <c r="E53" s="127">
        <f t="shared" si="2"/>
        <v>0.22735047280345258</v>
      </c>
      <c r="F53" s="343">
        <v>3.71888109</v>
      </c>
      <c r="G53" s="127">
        <f t="shared" si="3"/>
        <v>3.6732677594255102E-2</v>
      </c>
      <c r="H53" s="342">
        <f t="shared" si="4"/>
        <v>-0.86405144434144721</v>
      </c>
      <c r="I53" s="341">
        <f t="shared" si="5"/>
        <v>-0.23307719114125136</v>
      </c>
    </row>
    <row r="54" spans="1:9" x14ac:dyDescent="0.35">
      <c r="A54" s="344" t="s">
        <v>362</v>
      </c>
      <c r="B54" s="343">
        <v>4.3147594000000007</v>
      </c>
      <c r="C54" s="127">
        <f t="shared" si="1"/>
        <v>4.8386347409836862E-2</v>
      </c>
      <c r="D54" s="343">
        <v>8.4271398900000012</v>
      </c>
      <c r="E54" s="127">
        <f t="shared" si="2"/>
        <v>7.0038747453572178E-2</v>
      </c>
      <c r="F54" s="343">
        <v>3.6874344400000001</v>
      </c>
      <c r="G54" s="127">
        <f t="shared" si="3"/>
        <v>3.6422068131915612E-2</v>
      </c>
      <c r="H54" s="342">
        <f t="shared" si="4"/>
        <v>-0.56243346044656684</v>
      </c>
      <c r="I54" s="341">
        <f t="shared" si="5"/>
        <v>-0.1453904845771935</v>
      </c>
    </row>
    <row r="55" spans="1:9" x14ac:dyDescent="0.35">
      <c r="A55" s="344" t="s">
        <v>452</v>
      </c>
      <c r="B55" s="343">
        <v>0.21008181000000001</v>
      </c>
      <c r="C55" s="127">
        <f t="shared" si="1"/>
        <v>2.3558883591857606E-3</v>
      </c>
      <c r="D55" s="343">
        <v>0.18958655999999999</v>
      </c>
      <c r="E55" s="127">
        <f t="shared" si="2"/>
        <v>1.5756716240332288E-3</v>
      </c>
      <c r="F55" s="343">
        <v>3.37492875</v>
      </c>
      <c r="G55" s="127">
        <f t="shared" si="3"/>
        <v>3.3335341108562407E-2</v>
      </c>
      <c r="H55" s="342">
        <f t="shared" si="4"/>
        <v>16.801519000081019</v>
      </c>
      <c r="I55" s="341">
        <f t="shared" si="5"/>
        <v>15.064830886596035</v>
      </c>
    </row>
    <row r="56" spans="1:9" x14ac:dyDescent="0.35">
      <c r="A56" s="344" t="s">
        <v>380</v>
      </c>
      <c r="B56" s="343">
        <v>0.82748263</v>
      </c>
      <c r="C56" s="127">
        <f t="shared" si="1"/>
        <v>9.2795120883879378E-3</v>
      </c>
      <c r="D56" s="343">
        <v>25.923762329999999</v>
      </c>
      <c r="E56" s="127">
        <f t="shared" si="2"/>
        <v>0.2154548122586461</v>
      </c>
      <c r="F56" s="343">
        <v>3.2441576400000001</v>
      </c>
      <c r="G56" s="127">
        <f t="shared" si="3"/>
        <v>3.2043669526163714E-2</v>
      </c>
      <c r="H56" s="342">
        <f t="shared" si="4"/>
        <v>-0.87485776182087072</v>
      </c>
      <c r="I56" s="341">
        <f t="shared" si="5"/>
        <v>2.9205144886243715</v>
      </c>
    </row>
    <row r="57" spans="1:9" x14ac:dyDescent="0.35">
      <c r="A57" s="344" t="s">
        <v>382</v>
      </c>
      <c r="B57" s="343">
        <v>3.2361160400000002</v>
      </c>
      <c r="C57" s="127">
        <f t="shared" si="1"/>
        <v>3.6290281903084906E-2</v>
      </c>
      <c r="D57" s="343">
        <v>2.9946847299999999</v>
      </c>
      <c r="E57" s="127">
        <f t="shared" si="2"/>
        <v>2.4889104755034388E-2</v>
      </c>
      <c r="F57" s="343">
        <v>3.1976102400000004</v>
      </c>
      <c r="G57" s="127">
        <f t="shared" si="3"/>
        <v>3.1583904721731421E-2</v>
      </c>
      <c r="H57" s="342">
        <f t="shared" si="4"/>
        <v>6.7761894254558364E-2</v>
      </c>
      <c r="I57" s="341">
        <f t="shared" si="5"/>
        <v>-1.1898769859933656E-2</v>
      </c>
    </row>
    <row r="58" spans="1:9" x14ac:dyDescent="0.35">
      <c r="A58" s="344" t="s">
        <v>447</v>
      </c>
      <c r="B58" s="343">
        <v>8.6060995600000005</v>
      </c>
      <c r="C58" s="127">
        <f t="shared" si="1"/>
        <v>9.6510068013016925E-2</v>
      </c>
      <c r="D58" s="343">
        <v>91.298584459999987</v>
      </c>
      <c r="E58" s="127">
        <f t="shared" si="2"/>
        <v>0.75879107067517393</v>
      </c>
      <c r="F58" s="343">
        <v>3.1478500499999997</v>
      </c>
      <c r="G58" s="127">
        <f t="shared" si="3"/>
        <v>3.1092406076826132E-2</v>
      </c>
      <c r="H58" s="342">
        <f t="shared" si="4"/>
        <v>-0.9655213706913589</v>
      </c>
      <c r="I58" s="341">
        <f t="shared" si="5"/>
        <v>-0.63423034697032954</v>
      </c>
    </row>
    <row r="59" spans="1:9" x14ac:dyDescent="0.35">
      <c r="A59" s="344" t="s">
        <v>386</v>
      </c>
      <c r="B59" s="343">
        <v>7.4418699999999997E-3</v>
      </c>
      <c r="C59" s="127">
        <f t="shared" si="1"/>
        <v>8.3454226253923343E-5</v>
      </c>
      <c r="D59" s="343">
        <v>6.3776099999999997E-3</v>
      </c>
      <c r="E59" s="127">
        <f t="shared" si="2"/>
        <v>5.3004912933440863E-5</v>
      </c>
      <c r="F59" s="343">
        <v>3.14026103</v>
      </c>
      <c r="G59" s="127">
        <f t="shared" si="3"/>
        <v>3.1017446695719288E-2</v>
      </c>
      <c r="H59" s="342">
        <f t="shared" si="4"/>
        <v>491.38837589629975</v>
      </c>
      <c r="I59" s="341">
        <f t="shared" si="5"/>
        <v>420.97203525457985</v>
      </c>
    </row>
    <row r="60" spans="1:9" x14ac:dyDescent="0.35">
      <c r="A60" s="344" t="s">
        <v>421</v>
      </c>
      <c r="B60" s="343">
        <v>1.0238389999999999</v>
      </c>
      <c r="C60" s="127">
        <f t="shared" si="1"/>
        <v>1.148148134186577E-2</v>
      </c>
      <c r="D60" s="343">
        <v>0.72774832</v>
      </c>
      <c r="E60" s="127">
        <f t="shared" si="2"/>
        <v>6.0483843225060578E-3</v>
      </c>
      <c r="F60" s="343">
        <v>3.1388942200000001</v>
      </c>
      <c r="G60" s="127">
        <f t="shared" si="3"/>
        <v>3.1003946239574667E-2</v>
      </c>
      <c r="H60" s="342">
        <f t="shared" si="4"/>
        <v>3.3131590053000739</v>
      </c>
      <c r="I60" s="341">
        <f t="shared" si="5"/>
        <v>2.0658084132368471</v>
      </c>
    </row>
    <row r="61" spans="1:9" x14ac:dyDescent="0.35">
      <c r="A61" s="344" t="s">
        <v>419</v>
      </c>
      <c r="B61" s="343">
        <v>0.31457687000000001</v>
      </c>
      <c r="C61" s="127">
        <f t="shared" si="1"/>
        <v>3.5277113525539997E-3</v>
      </c>
      <c r="D61" s="343">
        <v>3.4884972000000003</v>
      </c>
      <c r="E61" s="127">
        <f t="shared" si="2"/>
        <v>2.8993226358236434E-2</v>
      </c>
      <c r="F61" s="343">
        <v>2.7181317000000003</v>
      </c>
      <c r="G61" s="127">
        <f t="shared" si="3"/>
        <v>2.6847928981462685E-2</v>
      </c>
      <c r="H61" s="342">
        <f t="shared" si="4"/>
        <v>-0.22083019014606065</v>
      </c>
      <c r="I61" s="341">
        <f t="shared" si="5"/>
        <v>7.640596176063422</v>
      </c>
    </row>
    <row r="62" spans="1:9" x14ac:dyDescent="0.35">
      <c r="A62" s="344" t="s">
        <v>418</v>
      </c>
      <c r="B62" s="343">
        <v>1.451654</v>
      </c>
      <c r="C62" s="127">
        <f t="shared" si="1"/>
        <v>1.6279061762488844E-2</v>
      </c>
      <c r="D62" s="343">
        <v>1.10261893</v>
      </c>
      <c r="E62" s="127">
        <f t="shared" si="2"/>
        <v>9.1639690077338874E-3</v>
      </c>
      <c r="F62" s="343">
        <v>2.6458347999999998</v>
      </c>
      <c r="G62" s="127">
        <f t="shared" si="3"/>
        <v>2.613382744003262E-2</v>
      </c>
      <c r="H62" s="342">
        <f t="shared" si="4"/>
        <v>1.3995913075789472</v>
      </c>
      <c r="I62" s="341">
        <f t="shared" si="5"/>
        <v>0.82263459474502865</v>
      </c>
    </row>
    <row r="63" spans="1:9" x14ac:dyDescent="0.35">
      <c r="A63" s="344" t="s">
        <v>398</v>
      </c>
      <c r="B63" s="343">
        <v>4.8504127500000003</v>
      </c>
      <c r="C63" s="127">
        <f t="shared" si="1"/>
        <v>5.4393242970303783E-2</v>
      </c>
      <c r="D63" s="343">
        <v>4.2292184500000003</v>
      </c>
      <c r="E63" s="127">
        <f t="shared" si="2"/>
        <v>3.514942991477242E-2</v>
      </c>
      <c r="F63" s="343">
        <v>2.5537188300000002</v>
      </c>
      <c r="G63" s="127">
        <f t="shared" si="3"/>
        <v>2.5223966074367908E-2</v>
      </c>
      <c r="H63" s="342">
        <f t="shared" si="4"/>
        <v>-0.39617239918169744</v>
      </c>
      <c r="I63" s="341">
        <f t="shared" si="5"/>
        <v>-0.4735048414178773</v>
      </c>
    </row>
    <row r="64" spans="1:9" x14ac:dyDescent="0.35">
      <c r="A64" s="344" t="s">
        <v>391</v>
      </c>
      <c r="B64" s="343">
        <v>2.0760215900000003</v>
      </c>
      <c r="C64" s="127">
        <f t="shared" si="1"/>
        <v>2.3280811876569964E-2</v>
      </c>
      <c r="D64" s="343">
        <v>2.06255034</v>
      </c>
      <c r="E64" s="127">
        <f t="shared" si="2"/>
        <v>1.714204869732374E-2</v>
      </c>
      <c r="F64" s="343">
        <v>2.4319547400000001</v>
      </c>
      <c r="G64" s="127">
        <f t="shared" si="3"/>
        <v>2.4021259950594571E-2</v>
      </c>
      <c r="H64" s="342">
        <f t="shared" si="4"/>
        <v>0.17910079227448095</v>
      </c>
      <c r="I64" s="341">
        <f t="shared" si="5"/>
        <v>0.17144963795872648</v>
      </c>
    </row>
    <row r="65" spans="1:9" x14ac:dyDescent="0.35">
      <c r="A65" s="344" t="s">
        <v>444</v>
      </c>
      <c r="B65" s="343">
        <v>0.97791404000000004</v>
      </c>
      <c r="C65" s="127">
        <f t="shared" si="1"/>
        <v>1.0966472076379762E-2</v>
      </c>
      <c r="D65" s="343">
        <v>5.7496707699999998</v>
      </c>
      <c r="E65" s="127">
        <f t="shared" si="2"/>
        <v>4.7786051288774299E-2</v>
      </c>
      <c r="F65" s="343">
        <v>2.04824027</v>
      </c>
      <c r="G65" s="127">
        <f t="shared" si="3"/>
        <v>2.0231179124224168E-2</v>
      </c>
      <c r="H65" s="342">
        <f t="shared" si="4"/>
        <v>-0.64376390372000381</v>
      </c>
      <c r="I65" s="341">
        <f t="shared" si="5"/>
        <v>1.094499297709234</v>
      </c>
    </row>
    <row r="66" spans="1:9" x14ac:dyDescent="0.35">
      <c r="A66" s="344" t="s">
        <v>428</v>
      </c>
      <c r="B66" s="343">
        <v>2.9189129</v>
      </c>
      <c r="C66" s="127">
        <f t="shared" si="1"/>
        <v>3.2733119171941397E-2</v>
      </c>
      <c r="D66" s="343">
        <v>3.3936177299999999</v>
      </c>
      <c r="E66" s="127">
        <f t="shared" si="2"/>
        <v>2.8204674213072174E-2</v>
      </c>
      <c r="F66" s="343">
        <v>1.7905106599999998</v>
      </c>
      <c r="G66" s="127">
        <f t="shared" si="3"/>
        <v>1.7685494429954172E-2</v>
      </c>
      <c r="H66" s="342">
        <f t="shared" si="4"/>
        <v>-0.4723888185249433</v>
      </c>
      <c r="I66" s="341">
        <f t="shared" si="5"/>
        <v>-0.38658304603744775</v>
      </c>
    </row>
    <row r="67" spans="1:9" x14ac:dyDescent="0.35">
      <c r="A67" s="344" t="s">
        <v>309</v>
      </c>
      <c r="B67" s="343">
        <v>1.72788158</v>
      </c>
      <c r="C67" s="127">
        <f t="shared" si="1"/>
        <v>1.9376718528717453E-2</v>
      </c>
      <c r="D67" s="343">
        <v>1.9332955700000001</v>
      </c>
      <c r="E67" s="127">
        <f t="shared" si="2"/>
        <v>1.606780022021681E-2</v>
      </c>
      <c r="F67" s="343">
        <v>1.7550753100000001</v>
      </c>
      <c r="G67" s="127">
        <f t="shared" si="3"/>
        <v>1.7335487195119573E-2</v>
      </c>
      <c r="H67" s="342">
        <f t="shared" si="4"/>
        <v>-9.21846937248193E-2</v>
      </c>
      <c r="I67" s="341">
        <f t="shared" si="5"/>
        <v>1.5738190808191943E-2</v>
      </c>
    </row>
    <row r="68" spans="1:9" x14ac:dyDescent="0.35">
      <c r="A68" s="344" t="s">
        <v>446</v>
      </c>
      <c r="B68" s="343">
        <v>0.53368906999999999</v>
      </c>
      <c r="C68" s="127">
        <f t="shared" si="1"/>
        <v>5.9848678352384466E-3</v>
      </c>
      <c r="D68" s="343">
        <v>0.75919672999999999</v>
      </c>
      <c r="E68" s="127">
        <f t="shared" si="2"/>
        <v>6.3097549980326512E-3</v>
      </c>
      <c r="F68" s="343">
        <v>1.67296584</v>
      </c>
      <c r="G68" s="127">
        <f t="shared" si="3"/>
        <v>1.6524463498487973E-2</v>
      </c>
      <c r="H68" s="342">
        <f t="shared" si="4"/>
        <v>1.2035999022282406</v>
      </c>
      <c r="I68" s="341">
        <f t="shared" si="5"/>
        <v>2.1347200721198956</v>
      </c>
    </row>
    <row r="69" spans="1:9" x14ac:dyDescent="0.35">
      <c r="A69" s="344" t="s">
        <v>427</v>
      </c>
      <c r="B69" s="343">
        <v>3.1591212000000004</v>
      </c>
      <c r="C69" s="127">
        <f t="shared" ref="C69:C132" si="6">(B69/$B$174)*100</f>
        <v>3.5426850427159554E-2</v>
      </c>
      <c r="D69" s="343">
        <v>5.9891873899999997</v>
      </c>
      <c r="E69" s="127">
        <f t="shared" ref="E69:E132" si="7">(D69/$D$174)*100</f>
        <v>4.9776696309277599E-2</v>
      </c>
      <c r="F69" s="343">
        <v>1.5661008999999999</v>
      </c>
      <c r="G69" s="127">
        <f t="shared" ref="G69:G132" si="8">(F69/$F$174)*100</f>
        <v>1.5468921443727243E-2</v>
      </c>
      <c r="H69" s="342">
        <f t="shared" si="4"/>
        <v>-0.73851195529215197</v>
      </c>
      <c r="I69" s="341">
        <f t="shared" si="5"/>
        <v>-0.50426058360787174</v>
      </c>
    </row>
    <row r="70" spans="1:9" x14ac:dyDescent="0.35">
      <c r="A70" s="344" t="s">
        <v>430</v>
      </c>
      <c r="B70" s="343">
        <v>2.0428361699999997</v>
      </c>
      <c r="C70" s="127">
        <f t="shared" si="6"/>
        <v>2.2908665688983847E-2</v>
      </c>
      <c r="D70" s="343">
        <v>1.40628873</v>
      </c>
      <c r="E70" s="127">
        <f t="shared" si="7"/>
        <v>1.1687797104703662E-2</v>
      </c>
      <c r="F70" s="343">
        <v>1.5653231999999999</v>
      </c>
      <c r="G70" s="127">
        <f t="shared" si="8"/>
        <v>1.5461239831254645E-2</v>
      </c>
      <c r="H70" s="342">
        <f t="shared" si="4"/>
        <v>0.11308806407059802</v>
      </c>
      <c r="I70" s="341">
        <f t="shared" si="5"/>
        <v>-0.23375000747123054</v>
      </c>
    </row>
    <row r="71" spans="1:9" x14ac:dyDescent="0.35">
      <c r="A71" s="344" t="s">
        <v>456</v>
      </c>
      <c r="B71" s="343">
        <v>1.2063559999999999E-2</v>
      </c>
      <c r="C71" s="127">
        <f t="shared" si="6"/>
        <v>1.3528253861835526E-4</v>
      </c>
      <c r="D71" s="343">
        <v>7.5194900000000002E-3</v>
      </c>
      <c r="E71" s="127">
        <f t="shared" si="7"/>
        <v>6.2495184364343267E-5</v>
      </c>
      <c r="F71" s="343">
        <v>1.4745328999999998</v>
      </c>
      <c r="G71" s="127">
        <f t="shared" si="8"/>
        <v>1.4564472567694275E-2</v>
      </c>
      <c r="H71" s="342">
        <f t="shared" si="4"/>
        <v>195.09480164213261</v>
      </c>
      <c r="I71" s="341">
        <f t="shared" si="5"/>
        <v>121.23032836078238</v>
      </c>
    </row>
    <row r="72" spans="1:9" x14ac:dyDescent="0.35">
      <c r="A72" s="344" t="s">
        <v>410</v>
      </c>
      <c r="B72" s="343">
        <v>3.368811E-2</v>
      </c>
      <c r="C72" s="127">
        <f t="shared" si="6"/>
        <v>3.7778342728468222E-4</v>
      </c>
      <c r="D72" s="343">
        <v>6.3220490000000004E-2</v>
      </c>
      <c r="E72" s="127">
        <f t="shared" si="7"/>
        <v>5.2543140268211273E-4</v>
      </c>
      <c r="F72" s="343">
        <v>1.1598253799999998</v>
      </c>
      <c r="G72" s="127">
        <f t="shared" si="8"/>
        <v>1.1455997306215134E-2</v>
      </c>
      <c r="H72" s="342">
        <f t="shared" si="4"/>
        <v>17.345719560224854</v>
      </c>
      <c r="I72" s="341">
        <f t="shared" si="5"/>
        <v>33.428330351569137</v>
      </c>
    </row>
    <row r="73" spans="1:9" x14ac:dyDescent="0.35">
      <c r="A73" s="344" t="s">
        <v>411</v>
      </c>
      <c r="B73" s="343">
        <v>0.23656317999999998</v>
      </c>
      <c r="C73" s="127">
        <f t="shared" si="6"/>
        <v>2.6528543426675814E-3</v>
      </c>
      <c r="D73" s="343">
        <v>1.1819797400000001</v>
      </c>
      <c r="E73" s="127">
        <f t="shared" si="7"/>
        <v>9.8235441188456295E-3</v>
      </c>
      <c r="F73" s="343">
        <v>1.0517376100000002</v>
      </c>
      <c r="G73" s="127">
        <f t="shared" si="8"/>
        <v>1.0388376935677289E-2</v>
      </c>
      <c r="H73" s="342">
        <f t="shared" si="4"/>
        <v>-0.110189815943884</v>
      </c>
      <c r="I73" s="341">
        <f t="shared" si="5"/>
        <v>3.4459057829709607</v>
      </c>
    </row>
    <row r="74" spans="1:9" x14ac:dyDescent="0.35">
      <c r="A74" s="344" t="s">
        <v>438</v>
      </c>
      <c r="B74" s="343">
        <v>2.1749934900000003</v>
      </c>
      <c r="C74" s="127">
        <f t="shared" si="6"/>
        <v>2.4390697340220993E-2</v>
      </c>
      <c r="D74" s="343">
        <v>0.73305326000000004</v>
      </c>
      <c r="E74" s="127">
        <f t="shared" si="7"/>
        <v>6.0924741747888297E-3</v>
      </c>
      <c r="F74" s="343">
        <v>0.86519336000000002</v>
      </c>
      <c r="G74" s="127">
        <f t="shared" si="8"/>
        <v>8.5458147169664642E-3</v>
      </c>
      <c r="H74" s="342">
        <f t="shared" ref="H74:H85" si="9">(F74/D74)-1</f>
        <v>0.1802598899839829</v>
      </c>
      <c r="I74" s="341">
        <f t="shared" si="5"/>
        <v>-0.60220875879495162</v>
      </c>
    </row>
    <row r="75" spans="1:9" x14ac:dyDescent="0.35">
      <c r="A75" s="344" t="s">
        <v>388</v>
      </c>
      <c r="B75" s="343">
        <v>0.84407339999999997</v>
      </c>
      <c r="C75" s="127">
        <f t="shared" si="6"/>
        <v>9.4655634267352615E-3</v>
      </c>
      <c r="D75" s="343">
        <v>56.235712200000002</v>
      </c>
      <c r="E75" s="127">
        <f t="shared" si="7"/>
        <v>0.4673802614005933</v>
      </c>
      <c r="F75" s="343">
        <v>0.85867818000000007</v>
      </c>
      <c r="G75" s="127">
        <f t="shared" si="8"/>
        <v>8.481462025762632E-3</v>
      </c>
      <c r="H75" s="342">
        <f t="shared" si="9"/>
        <v>-0.98473073165773828</v>
      </c>
      <c r="I75" s="341">
        <f t="shared" si="5"/>
        <v>1.7302736942071739E-2</v>
      </c>
    </row>
    <row r="76" spans="1:9" x14ac:dyDescent="0.35">
      <c r="A76" s="344" t="s">
        <v>378</v>
      </c>
      <c r="B76" s="343">
        <v>1.9993204099999999</v>
      </c>
      <c r="C76" s="127">
        <f t="shared" si="6"/>
        <v>2.2420673547136241E-2</v>
      </c>
      <c r="D76" s="343">
        <v>3.8265853399999998</v>
      </c>
      <c r="E76" s="127">
        <f t="shared" si="7"/>
        <v>3.1803108496612553E-2</v>
      </c>
      <c r="F76" s="343">
        <v>0.72537801000000002</v>
      </c>
      <c r="G76" s="127">
        <f t="shared" si="8"/>
        <v>7.1648100411009245E-3</v>
      </c>
      <c r="H76" s="342">
        <f t="shared" si="9"/>
        <v>-0.81043725788172283</v>
      </c>
      <c r="I76" s="341">
        <f t="shared" si="5"/>
        <v>-0.63718771319900647</v>
      </c>
    </row>
    <row r="77" spans="1:9" x14ac:dyDescent="0.35">
      <c r="A77" s="344" t="s">
        <v>443</v>
      </c>
      <c r="B77" s="343">
        <v>2.20567431</v>
      </c>
      <c r="C77" s="127">
        <f t="shared" si="6"/>
        <v>2.4734756574517729E-2</v>
      </c>
      <c r="D77" s="343">
        <v>0.40555885999999997</v>
      </c>
      <c r="E77" s="127">
        <f t="shared" si="7"/>
        <v>3.3706375999293671E-3</v>
      </c>
      <c r="F77" s="343">
        <v>0.54279543000000008</v>
      </c>
      <c r="G77" s="127">
        <f t="shared" si="8"/>
        <v>5.3613786102058624E-3</v>
      </c>
      <c r="H77" s="342">
        <f t="shared" si="9"/>
        <v>0.33838878529247296</v>
      </c>
      <c r="I77" s="341">
        <f t="shared" si="5"/>
        <v>-0.75390952891861895</v>
      </c>
    </row>
    <row r="78" spans="1:9" x14ac:dyDescent="0.35">
      <c r="A78" s="344" t="s">
        <v>395</v>
      </c>
      <c r="B78" s="343">
        <v>0.68761419999999995</v>
      </c>
      <c r="C78" s="127">
        <f t="shared" si="6"/>
        <v>7.7110069138819279E-3</v>
      </c>
      <c r="D78" s="343">
        <v>0.51062344000000004</v>
      </c>
      <c r="E78" s="127">
        <f t="shared" si="7"/>
        <v>4.2438391464787069E-3</v>
      </c>
      <c r="F78" s="343">
        <v>0.42922674</v>
      </c>
      <c r="G78" s="127">
        <f t="shared" si="8"/>
        <v>4.23962129298766E-3</v>
      </c>
      <c r="H78" s="342">
        <f t="shared" si="9"/>
        <v>-0.1594065090313912</v>
      </c>
      <c r="I78" s="341">
        <f t="shared" si="5"/>
        <v>-0.37577388599595529</v>
      </c>
    </row>
    <row r="79" spans="1:9" x14ac:dyDescent="0.35">
      <c r="A79" s="344" t="s">
        <v>414</v>
      </c>
      <c r="B79" s="343">
        <v>3.0585110000000002E-2</v>
      </c>
      <c r="C79" s="127">
        <f t="shared" si="6"/>
        <v>3.4298592826011924E-4</v>
      </c>
      <c r="D79" s="343">
        <v>2.934146E-2</v>
      </c>
      <c r="E79" s="127">
        <f t="shared" si="7"/>
        <v>2.4385961710421893E-4</v>
      </c>
      <c r="F79" s="343">
        <v>0.42514684000000003</v>
      </c>
      <c r="G79" s="127">
        <f t="shared" si="8"/>
        <v>4.1993227064800716E-3</v>
      </c>
      <c r="H79" s="342">
        <f t="shared" si="9"/>
        <v>13.489627987155378</v>
      </c>
      <c r="I79" s="341">
        <f t="shared" si="5"/>
        <v>12.900451559598771</v>
      </c>
    </row>
    <row r="80" spans="1:9" x14ac:dyDescent="0.35">
      <c r="A80" s="344" t="s">
        <v>455</v>
      </c>
      <c r="B80" s="343">
        <v>5.067485E-2</v>
      </c>
      <c r="C80" s="127">
        <f t="shared" si="6"/>
        <v>5.6827523153234704E-4</v>
      </c>
      <c r="D80" s="343">
        <v>5.5724360000000001E-2</v>
      </c>
      <c r="E80" s="127">
        <f t="shared" si="7"/>
        <v>4.6313036546162512E-4</v>
      </c>
      <c r="F80" s="343">
        <v>0.38451055000000001</v>
      </c>
      <c r="G80" s="127">
        <f t="shared" si="8"/>
        <v>3.7979439844740251E-3</v>
      </c>
      <c r="H80" s="342">
        <f t="shared" si="9"/>
        <v>5.9002237082669051</v>
      </c>
      <c r="I80" s="341">
        <f t="shared" si="5"/>
        <v>6.5877984838632972</v>
      </c>
    </row>
    <row r="81" spans="1:9" x14ac:dyDescent="0.35">
      <c r="A81" s="344" t="s">
        <v>537</v>
      </c>
      <c r="B81" s="343">
        <v>0</v>
      </c>
      <c r="C81" s="127">
        <f t="shared" si="6"/>
        <v>0</v>
      </c>
      <c r="D81" s="343">
        <v>0.16669500000000001</v>
      </c>
      <c r="E81" s="127">
        <f t="shared" si="7"/>
        <v>1.3854177288106242E-3</v>
      </c>
      <c r="F81" s="343">
        <v>0.35113568000000001</v>
      </c>
      <c r="G81" s="127">
        <f t="shared" si="8"/>
        <v>3.4682888248194913E-3</v>
      </c>
      <c r="H81" s="342">
        <f t="shared" si="9"/>
        <v>1.1064559824829776</v>
      </c>
      <c r="I81" s="341" t="s">
        <v>316</v>
      </c>
    </row>
    <row r="82" spans="1:9" x14ac:dyDescent="0.35">
      <c r="A82" s="344" t="s">
        <v>406</v>
      </c>
      <c r="B82" s="343">
        <v>1.419276E-2</v>
      </c>
      <c r="C82" s="127">
        <f t="shared" si="6"/>
        <v>1.5915970101703378E-4</v>
      </c>
      <c r="D82" s="343">
        <v>33.150746460000001</v>
      </c>
      <c r="E82" s="127">
        <f t="shared" si="7"/>
        <v>0.27551895299193163</v>
      </c>
      <c r="F82" s="343">
        <v>0.33516397999999997</v>
      </c>
      <c r="G82" s="127">
        <f t="shared" si="8"/>
        <v>3.3105308076810174E-3</v>
      </c>
      <c r="H82" s="342">
        <f t="shared" si="9"/>
        <v>-0.98988970036000812</v>
      </c>
      <c r="I82" s="341" t="s">
        <v>316</v>
      </c>
    </row>
    <row r="83" spans="1:9" x14ac:dyDescent="0.35">
      <c r="A83" s="344" t="s">
        <v>302</v>
      </c>
      <c r="B83" s="343">
        <v>0.86094005000000007</v>
      </c>
      <c r="C83" s="127">
        <f t="shared" si="6"/>
        <v>9.6547085240355022E-3</v>
      </c>
      <c r="D83" s="343">
        <v>98.155384010000006</v>
      </c>
      <c r="E83" s="127">
        <f t="shared" si="7"/>
        <v>0.81577857275664456</v>
      </c>
      <c r="F83" s="343">
        <v>0.33491904</v>
      </c>
      <c r="G83" s="127">
        <f t="shared" si="8"/>
        <v>3.3081114503979549E-3</v>
      </c>
      <c r="H83" s="342">
        <f t="shared" si="9"/>
        <v>-0.99658786888383144</v>
      </c>
      <c r="I83" s="341">
        <f>(F83/B83)-1</f>
        <v>-0.61098448143979367</v>
      </c>
    </row>
    <row r="84" spans="1:9" x14ac:dyDescent="0.35">
      <c r="A84" s="344" t="s">
        <v>532</v>
      </c>
      <c r="B84" s="343">
        <v>0</v>
      </c>
      <c r="C84" s="127">
        <f t="shared" si="6"/>
        <v>0</v>
      </c>
      <c r="D84" s="343">
        <v>0.36243936999999998</v>
      </c>
      <c r="E84" s="127">
        <f t="shared" si="7"/>
        <v>3.0122674874288576E-3</v>
      </c>
      <c r="F84" s="343">
        <v>0.28463222999999999</v>
      </c>
      <c r="G84" s="127">
        <f t="shared" si="8"/>
        <v>2.8114111972114345E-3</v>
      </c>
      <c r="H84" s="342">
        <f t="shared" si="9"/>
        <v>-0.21467629192711601</v>
      </c>
      <c r="I84" s="341" t="s">
        <v>316</v>
      </c>
    </row>
    <row r="85" spans="1:9" x14ac:dyDescent="0.35">
      <c r="A85" s="344" t="s">
        <v>453</v>
      </c>
      <c r="B85" s="343">
        <v>0.28648555999999997</v>
      </c>
      <c r="C85" s="127">
        <f t="shared" si="6"/>
        <v>3.212691264792576E-3</v>
      </c>
      <c r="D85" s="343">
        <v>1.7545086399999998</v>
      </c>
      <c r="E85" s="127">
        <f t="shared" si="7"/>
        <v>1.4581885330738275E-2</v>
      </c>
      <c r="F85" s="343">
        <v>0.21045485999999999</v>
      </c>
      <c r="G85" s="127">
        <f t="shared" si="8"/>
        <v>2.0787356017678135E-3</v>
      </c>
      <c r="H85" s="342">
        <f t="shared" si="9"/>
        <v>-0.88004911734147973</v>
      </c>
      <c r="I85" s="341">
        <f>(F85/B85)-1</f>
        <v>-0.26539103750988358</v>
      </c>
    </row>
    <row r="86" spans="1:9" x14ac:dyDescent="0.35">
      <c r="A86" s="344" t="s">
        <v>437</v>
      </c>
      <c r="B86" s="343">
        <v>1.548628E-2</v>
      </c>
      <c r="C86" s="127">
        <f t="shared" si="6"/>
        <v>1.736654248127968E-4</v>
      </c>
      <c r="D86" s="343">
        <v>0</v>
      </c>
      <c r="E86" s="127">
        <f t="shared" si="7"/>
        <v>0</v>
      </c>
      <c r="F86" s="343">
        <v>0.194272</v>
      </c>
      <c r="G86" s="127">
        <f t="shared" si="8"/>
        <v>1.9188918841153717E-3</v>
      </c>
      <c r="H86" s="342" t="s">
        <v>316</v>
      </c>
      <c r="I86" s="341" t="s">
        <v>316</v>
      </c>
    </row>
    <row r="87" spans="1:9" x14ac:dyDescent="0.35">
      <c r="A87" s="344" t="s">
        <v>451</v>
      </c>
      <c r="B87" s="343">
        <v>1.5690956399999998</v>
      </c>
      <c r="C87" s="127">
        <f t="shared" si="6"/>
        <v>1.7596069610810811E-2</v>
      </c>
      <c r="D87" s="343">
        <v>0.21957587000000001</v>
      </c>
      <c r="E87" s="127">
        <f t="shared" si="7"/>
        <v>1.8249155830529823E-3</v>
      </c>
      <c r="F87" s="343">
        <v>0.18602956000000001</v>
      </c>
      <c r="G87" s="127">
        <f t="shared" si="8"/>
        <v>1.8374784471748558E-3</v>
      </c>
      <c r="H87" s="342">
        <f>(F87/D87)-1</f>
        <v>-0.15277776196446358</v>
      </c>
      <c r="I87" s="341">
        <f>(F87/B87)-1</f>
        <v>-0.88144154170232736</v>
      </c>
    </row>
    <row r="88" spans="1:9" x14ac:dyDescent="0.35">
      <c r="A88" s="344" t="s">
        <v>434</v>
      </c>
      <c r="B88" s="343">
        <v>0.18758001999999999</v>
      </c>
      <c r="C88" s="127">
        <f t="shared" si="6"/>
        <v>2.103549971955364E-3</v>
      </c>
      <c r="D88" s="343">
        <v>0.53758220999999995</v>
      </c>
      <c r="E88" s="127">
        <f t="shared" si="7"/>
        <v>4.4678960042424543E-3</v>
      </c>
      <c r="F88" s="343">
        <v>0.15917345000000002</v>
      </c>
      <c r="G88" s="127">
        <f t="shared" si="8"/>
        <v>1.572211339625082E-3</v>
      </c>
      <c r="H88" s="342">
        <f>(F88/D88)-1</f>
        <v>-0.70390863566709161</v>
      </c>
      <c r="I88" s="341" t="s">
        <v>316</v>
      </c>
    </row>
    <row r="89" spans="1:9" x14ac:dyDescent="0.35">
      <c r="A89" s="344" t="s">
        <v>457</v>
      </c>
      <c r="B89" s="343">
        <v>188.69572263999999</v>
      </c>
      <c r="C89" s="127">
        <f t="shared" si="6"/>
        <v>2.116061625686303</v>
      </c>
      <c r="D89" s="343">
        <v>5.5206489999999997E-2</v>
      </c>
      <c r="E89" s="127">
        <f t="shared" si="7"/>
        <v>4.5882629947752737E-4</v>
      </c>
      <c r="F89" s="343">
        <v>0.15571095999999998</v>
      </c>
      <c r="G89" s="127">
        <f t="shared" si="8"/>
        <v>1.538011125699088E-3</v>
      </c>
      <c r="H89" s="342" t="s">
        <v>316</v>
      </c>
      <c r="I89" s="341">
        <f t="shared" ref="I89:I101" si="10">(F89/B89)-1</f>
        <v>-0.99917480397636216</v>
      </c>
    </row>
    <row r="90" spans="1:9" x14ac:dyDescent="0.35">
      <c r="A90" s="344" t="s">
        <v>396</v>
      </c>
      <c r="B90" s="343">
        <v>4.5339499999999998E-2</v>
      </c>
      <c r="C90" s="127">
        <f t="shared" si="6"/>
        <v>5.0844383081668425E-4</v>
      </c>
      <c r="D90" s="343">
        <v>5.9608970000000004E-2</v>
      </c>
      <c r="E90" s="127">
        <f t="shared" si="7"/>
        <v>4.9541572233204739E-4</v>
      </c>
      <c r="F90" s="343">
        <v>0.1456528</v>
      </c>
      <c r="G90" s="127">
        <f t="shared" si="8"/>
        <v>1.4386631929391748E-3</v>
      </c>
      <c r="H90" s="342">
        <f t="shared" ref="H90:H100" si="11">(F90/D90)-1</f>
        <v>1.4434711755630065</v>
      </c>
      <c r="I90" s="341">
        <f t="shared" si="10"/>
        <v>2.2124924183107448</v>
      </c>
    </row>
    <row r="91" spans="1:9" x14ac:dyDescent="0.35">
      <c r="A91" s="344" t="s">
        <v>424</v>
      </c>
      <c r="B91" s="343">
        <v>8.1796610000000006E-2</v>
      </c>
      <c r="C91" s="127">
        <f t="shared" si="6"/>
        <v>9.1727923193282463E-4</v>
      </c>
      <c r="D91" s="343">
        <v>0.1498961</v>
      </c>
      <c r="E91" s="127">
        <f t="shared" si="7"/>
        <v>1.2458005004323477E-3</v>
      </c>
      <c r="F91" s="343">
        <v>0.12364275</v>
      </c>
      <c r="G91" s="127">
        <f t="shared" si="8"/>
        <v>1.2212622997895004E-3</v>
      </c>
      <c r="H91" s="342">
        <f t="shared" si="11"/>
        <v>-0.17514364950122119</v>
      </c>
      <c r="I91" s="341">
        <f t="shared" si="10"/>
        <v>0.51158770516284213</v>
      </c>
    </row>
    <row r="92" spans="1:9" x14ac:dyDescent="0.35">
      <c r="A92" s="344" t="s">
        <v>407</v>
      </c>
      <c r="B92" s="343">
        <v>1.7390099999999999E-2</v>
      </c>
      <c r="C92" s="127">
        <f t="shared" si="6"/>
        <v>1.9501514269643951E-4</v>
      </c>
      <c r="D92" s="343">
        <v>1.63284E-2</v>
      </c>
      <c r="E92" s="127">
        <f t="shared" si="7"/>
        <v>1.3570685889265663E-4</v>
      </c>
      <c r="F92" s="343">
        <v>0.10347481</v>
      </c>
      <c r="G92" s="127">
        <f t="shared" si="8"/>
        <v>1.0220565656367366E-3</v>
      </c>
      <c r="H92" s="342">
        <f t="shared" si="11"/>
        <v>5.3371065138041693</v>
      </c>
      <c r="I92" s="341">
        <f t="shared" si="10"/>
        <v>4.9502136272936905</v>
      </c>
    </row>
    <row r="93" spans="1:9" x14ac:dyDescent="0.35">
      <c r="A93" s="344" t="s">
        <v>433</v>
      </c>
      <c r="B93" s="343">
        <v>0.17092338000000001</v>
      </c>
      <c r="C93" s="127">
        <f t="shared" si="6"/>
        <v>1.9167599577263937E-3</v>
      </c>
      <c r="D93" s="343">
        <v>1.560309E-2</v>
      </c>
      <c r="E93" s="127">
        <f t="shared" si="7"/>
        <v>1.2967873967562171E-4</v>
      </c>
      <c r="F93" s="343">
        <v>0.1018302</v>
      </c>
      <c r="G93" s="127">
        <f t="shared" si="8"/>
        <v>1.0058121825988569E-3</v>
      </c>
      <c r="H93" s="342">
        <f t="shared" si="11"/>
        <v>5.5262842167801374</v>
      </c>
      <c r="I93" s="341">
        <f t="shared" si="10"/>
        <v>-0.40423480977265958</v>
      </c>
    </row>
    <row r="94" spans="1:9" x14ac:dyDescent="0.35">
      <c r="A94" s="344" t="s">
        <v>356</v>
      </c>
      <c r="B94" s="343">
        <v>571.03020853999999</v>
      </c>
      <c r="C94" s="127">
        <f t="shared" si="6"/>
        <v>6.4036168626060634</v>
      </c>
      <c r="D94" s="343">
        <v>3.1700000000000001E-3</v>
      </c>
      <c r="E94" s="127">
        <f t="shared" si="7"/>
        <v>2.6346166353697945E-5</v>
      </c>
      <c r="F94" s="343">
        <v>9.797844E-2</v>
      </c>
      <c r="G94" s="127">
        <f t="shared" si="8"/>
        <v>9.6776701395098047E-4</v>
      </c>
      <c r="H94" s="342">
        <f t="shared" si="11"/>
        <v>29.908025236593058</v>
      </c>
      <c r="I94" s="341">
        <f t="shared" si="10"/>
        <v>-0.9998284181142526</v>
      </c>
    </row>
    <row r="95" spans="1:9" x14ac:dyDescent="0.35">
      <c r="A95" s="344" t="s">
        <v>417</v>
      </c>
      <c r="B95" s="343">
        <v>2.5000000000000001E-4</v>
      </c>
      <c r="C95" s="127">
        <f t="shared" si="6"/>
        <v>2.8035368211861854E-6</v>
      </c>
      <c r="D95" s="343">
        <v>7.116742999999999E-2</v>
      </c>
      <c r="E95" s="127">
        <f t="shared" si="7"/>
        <v>5.9147916395746165E-4</v>
      </c>
      <c r="F95" s="343">
        <v>7.7445420000000001E-2</v>
      </c>
      <c r="G95" s="127">
        <f t="shared" si="8"/>
        <v>7.6495525809126515E-4</v>
      </c>
      <c r="H95" s="342">
        <f t="shared" si="11"/>
        <v>8.8214369972331674E-2</v>
      </c>
      <c r="I95" s="341" t="s">
        <v>316</v>
      </c>
    </row>
    <row r="96" spans="1:9" x14ac:dyDescent="0.35">
      <c r="A96" s="344" t="s">
        <v>425</v>
      </c>
      <c r="B96" s="343">
        <v>1.2983799999999998E-2</v>
      </c>
      <c r="C96" s="127">
        <f t="shared" si="6"/>
        <v>1.4560224551566877E-4</v>
      </c>
      <c r="D96" s="343">
        <v>4.3395929999999999E-2</v>
      </c>
      <c r="E96" s="127">
        <f t="shared" si="7"/>
        <v>3.6066763118404769E-4</v>
      </c>
      <c r="F96" s="343">
        <v>6.8503830000000002E-2</v>
      </c>
      <c r="G96" s="127">
        <f t="shared" si="8"/>
        <v>6.7663607425578109E-4</v>
      </c>
      <c r="H96" s="342">
        <f t="shared" si="11"/>
        <v>0.57857729976059979</v>
      </c>
      <c r="I96" s="341">
        <f t="shared" si="10"/>
        <v>4.2761002171937346</v>
      </c>
    </row>
    <row r="97" spans="1:9" x14ac:dyDescent="0.35">
      <c r="A97" s="344" t="s">
        <v>445</v>
      </c>
      <c r="B97" s="343">
        <v>9.9799999999999997E-4</v>
      </c>
      <c r="C97" s="127">
        <f t="shared" si="6"/>
        <v>1.1191718990175252E-5</v>
      </c>
      <c r="D97" s="343">
        <v>0.13471900000000001</v>
      </c>
      <c r="E97" s="127">
        <f t="shared" si="7"/>
        <v>1.1196622034712409E-3</v>
      </c>
      <c r="F97" s="343">
        <v>6.5356860000000003E-2</v>
      </c>
      <c r="G97" s="127">
        <f t="shared" si="8"/>
        <v>6.4555236073785504E-4</v>
      </c>
      <c r="H97" s="342">
        <f t="shared" si="11"/>
        <v>-0.51486531224251963</v>
      </c>
      <c r="I97" s="341">
        <f t="shared" si="10"/>
        <v>64.487835671342694</v>
      </c>
    </row>
    <row r="98" spans="1:9" x14ac:dyDescent="0.35">
      <c r="A98" s="344" t="s">
        <v>423</v>
      </c>
      <c r="B98" s="343">
        <v>3.68285E-2</v>
      </c>
      <c r="C98" s="127">
        <f t="shared" si="6"/>
        <v>4.1300022327622169E-4</v>
      </c>
      <c r="D98" s="343">
        <v>8.4861100000000009E-2</v>
      </c>
      <c r="E98" s="127">
        <f t="shared" si="7"/>
        <v>7.0528853550719142E-4</v>
      </c>
      <c r="F98" s="343">
        <v>6.3770069999999998E-2</v>
      </c>
      <c r="G98" s="127">
        <f t="shared" si="8"/>
        <v>6.2987908588200633E-4</v>
      </c>
      <c r="H98" s="342">
        <f t="shared" si="11"/>
        <v>-0.24853590160862882</v>
      </c>
      <c r="I98" s="341">
        <f t="shared" si="10"/>
        <v>0.73154133347814865</v>
      </c>
    </row>
    <row r="99" spans="1:9" x14ac:dyDescent="0.35">
      <c r="A99" s="344" t="s">
        <v>462</v>
      </c>
      <c r="B99" s="343">
        <v>1.8572244899999999</v>
      </c>
      <c r="C99" s="127">
        <f t="shared" si="6"/>
        <v>2.0827188971694936E-2</v>
      </c>
      <c r="D99" s="343">
        <v>7.4689600000000009E-2</v>
      </c>
      <c r="E99" s="127">
        <f t="shared" si="7"/>
        <v>6.2075224810446636E-4</v>
      </c>
      <c r="F99" s="343">
        <v>6.3162670000000004E-2</v>
      </c>
      <c r="G99" s="127">
        <f t="shared" si="8"/>
        <v>6.2387958554015741E-4</v>
      </c>
      <c r="H99" s="342">
        <f t="shared" si="11"/>
        <v>-0.15433112508301028</v>
      </c>
      <c r="I99" s="341">
        <f t="shared" si="10"/>
        <v>-0.96599082645092627</v>
      </c>
    </row>
    <row r="100" spans="1:9" x14ac:dyDescent="0.35">
      <c r="A100" s="344" t="s">
        <v>415</v>
      </c>
      <c r="B100" s="343">
        <v>72.266360509999998</v>
      </c>
      <c r="C100" s="127">
        <f t="shared" si="6"/>
        <v>0.8104056104916012</v>
      </c>
      <c r="D100" s="343">
        <v>7.9653860000000007E-2</v>
      </c>
      <c r="E100" s="127">
        <f t="shared" si="7"/>
        <v>6.6201067705809675E-4</v>
      </c>
      <c r="F100" s="343">
        <v>6.2282620000000004E-2</v>
      </c>
      <c r="G100" s="127">
        <f t="shared" si="8"/>
        <v>6.1518702664018344E-4</v>
      </c>
      <c r="H100" s="342">
        <f t="shared" si="11"/>
        <v>-0.21808409535959716</v>
      </c>
      <c r="I100" s="341">
        <f t="shared" si="10"/>
        <v>-0.99913815197609979</v>
      </c>
    </row>
    <row r="101" spans="1:9" x14ac:dyDescent="0.35">
      <c r="A101" s="344" t="s">
        <v>466</v>
      </c>
      <c r="B101" s="343">
        <v>0.17019313</v>
      </c>
      <c r="C101" s="127">
        <f t="shared" si="6"/>
        <v>1.908570826671709E-3</v>
      </c>
      <c r="D101" s="343">
        <v>1.1134389999999999E-2</v>
      </c>
      <c r="E101" s="127">
        <f t="shared" si="7"/>
        <v>9.253895621039457E-5</v>
      </c>
      <c r="F101" s="343">
        <v>4.5855819999999999E-2</v>
      </c>
      <c r="G101" s="127">
        <f t="shared" si="8"/>
        <v>4.5293382905130605E-4</v>
      </c>
      <c r="H101" s="342" t="s">
        <v>316</v>
      </c>
      <c r="I101" s="341">
        <f t="shared" si="10"/>
        <v>-0.73056597525411271</v>
      </c>
    </row>
    <row r="102" spans="1:9" x14ac:dyDescent="0.35">
      <c r="A102" s="344" t="s">
        <v>310</v>
      </c>
      <c r="B102" s="343">
        <v>0.13543879</v>
      </c>
      <c r="C102" s="127">
        <f t="shared" si="6"/>
        <v>1.5188305391276133E-3</v>
      </c>
      <c r="D102" s="343">
        <v>3.84499E-3</v>
      </c>
      <c r="E102" s="127">
        <f t="shared" si="7"/>
        <v>3.1956071346468471E-5</v>
      </c>
      <c r="F102" s="343">
        <v>4.0596109999999998E-2</v>
      </c>
      <c r="G102" s="127">
        <f t="shared" si="8"/>
        <v>4.0098185021853313E-4</v>
      </c>
      <c r="H102" s="342" t="s">
        <v>316</v>
      </c>
      <c r="I102" s="341" t="s">
        <v>316</v>
      </c>
    </row>
    <row r="103" spans="1:9" x14ac:dyDescent="0.35">
      <c r="A103" s="344" t="s">
        <v>450</v>
      </c>
      <c r="B103" s="343">
        <v>4.1873839999999996E-2</v>
      </c>
      <c r="C103" s="127">
        <f t="shared" si="6"/>
        <v>4.6957940913783567E-4</v>
      </c>
      <c r="D103" s="343">
        <v>1.7745959999999998E-2</v>
      </c>
      <c r="E103" s="127">
        <f t="shared" si="7"/>
        <v>1.4748833257604714E-4</v>
      </c>
      <c r="F103" s="343">
        <v>3.1134180000000001E-2</v>
      </c>
      <c r="G103" s="127">
        <f t="shared" si="8"/>
        <v>3.0752308783863407E-4</v>
      </c>
      <c r="H103" s="342" t="s">
        <v>316</v>
      </c>
      <c r="I103" s="341" t="s">
        <v>316</v>
      </c>
    </row>
    <row r="104" spans="1:9" x14ac:dyDescent="0.35">
      <c r="A104" s="344" t="s">
        <v>538</v>
      </c>
      <c r="B104" s="343">
        <v>0.80630999999999997</v>
      </c>
      <c r="C104" s="127">
        <f t="shared" si="6"/>
        <v>9.0420790971625312E-3</v>
      </c>
      <c r="D104" s="343">
        <v>5.8439799999999995E-3</v>
      </c>
      <c r="E104" s="127">
        <f t="shared" si="7"/>
        <v>4.8569864115988544E-5</v>
      </c>
      <c r="F104" s="343">
        <v>3.0068619999999997E-2</v>
      </c>
      <c r="G104" s="127">
        <f t="shared" si="8"/>
        <v>2.9699818236569934E-4</v>
      </c>
      <c r="H104" s="342" t="s">
        <v>316</v>
      </c>
      <c r="I104" s="341" t="s">
        <v>316</v>
      </c>
    </row>
    <row r="105" spans="1:9" x14ac:dyDescent="0.35">
      <c r="A105" s="344" t="s">
        <v>460</v>
      </c>
      <c r="B105" s="343">
        <v>4.143E-3</v>
      </c>
      <c r="C105" s="127">
        <f t="shared" si="6"/>
        <v>4.6460212200697469E-5</v>
      </c>
      <c r="D105" s="343">
        <v>5.3607000000000004E-4</v>
      </c>
      <c r="E105" s="127">
        <f t="shared" si="7"/>
        <v>4.455327885560523E-6</v>
      </c>
      <c r="F105" s="343">
        <v>2.5940000000000001E-2</v>
      </c>
      <c r="G105" s="127">
        <f t="shared" si="8"/>
        <v>2.5621837153039418E-4</v>
      </c>
      <c r="H105" s="342">
        <f>(F105/D105)-1</f>
        <v>47.389202902606002</v>
      </c>
      <c r="I105" s="341" t="s">
        <v>316</v>
      </c>
    </row>
    <row r="106" spans="1:9" x14ac:dyDescent="0.35">
      <c r="A106" s="344" t="s">
        <v>556</v>
      </c>
      <c r="B106" s="343">
        <v>0</v>
      </c>
      <c r="C106" s="127">
        <f t="shared" si="6"/>
        <v>0</v>
      </c>
      <c r="D106" s="343">
        <v>6.5383949999999996E-2</v>
      </c>
      <c r="E106" s="127">
        <f t="shared" si="7"/>
        <v>5.4341212099743479E-4</v>
      </c>
      <c r="F106" s="343">
        <v>2.581201E-2</v>
      </c>
      <c r="G106" s="127">
        <f t="shared" si="8"/>
        <v>2.5495416993547606E-4</v>
      </c>
      <c r="H106" s="342">
        <f>(F106/D106)-1</f>
        <v>-0.60522406492724889</v>
      </c>
      <c r="I106" s="341" t="s">
        <v>316</v>
      </c>
    </row>
    <row r="107" spans="1:9" x14ac:dyDescent="0.35">
      <c r="A107" s="344" t="s">
        <v>531</v>
      </c>
      <c r="B107" s="343">
        <v>4.28E-3</v>
      </c>
      <c r="C107" s="127">
        <f t="shared" si="6"/>
        <v>4.7996550378707493E-5</v>
      </c>
      <c r="D107" s="343">
        <v>0</v>
      </c>
      <c r="E107" s="127">
        <f t="shared" si="7"/>
        <v>0</v>
      </c>
      <c r="F107" s="343">
        <v>2.4884840000000002E-2</v>
      </c>
      <c r="G107" s="127">
        <f t="shared" si="8"/>
        <v>2.4579619046239071E-4</v>
      </c>
      <c r="H107" s="342" t="s">
        <v>316</v>
      </c>
      <c r="I107" s="341">
        <f>(F107/B107)-1</f>
        <v>4.8142149532710281</v>
      </c>
    </row>
    <row r="108" spans="1:9" x14ac:dyDescent="0.35">
      <c r="A108" s="344" t="s">
        <v>467</v>
      </c>
      <c r="B108" s="343">
        <v>9.1837210000000002E-2</v>
      </c>
      <c r="C108" s="127">
        <f t="shared" si="6"/>
        <v>1.0298759991600327E-3</v>
      </c>
      <c r="D108" s="343">
        <v>1.06485E-3</v>
      </c>
      <c r="E108" s="127">
        <f t="shared" si="7"/>
        <v>8.8500678996010265E-6</v>
      </c>
      <c r="F108" s="343">
        <v>2.3057669999999999E-2</v>
      </c>
      <c r="G108" s="127">
        <f t="shared" si="8"/>
        <v>2.2774859902410268E-4</v>
      </c>
      <c r="H108" s="342">
        <f>(F108/D108)-1</f>
        <v>20.653444147062967</v>
      </c>
      <c r="I108" s="341">
        <f>(F108/B108)-1</f>
        <v>-0.74892889276579722</v>
      </c>
    </row>
    <row r="109" spans="1:9" x14ac:dyDescent="0.35">
      <c r="A109" s="344" t="s">
        <v>306</v>
      </c>
      <c r="B109" s="343">
        <v>0</v>
      </c>
      <c r="C109" s="127">
        <f t="shared" si="6"/>
        <v>0</v>
      </c>
      <c r="D109" s="343">
        <v>0</v>
      </c>
      <c r="E109" s="127">
        <f t="shared" si="7"/>
        <v>0</v>
      </c>
      <c r="F109" s="343">
        <v>2.1692650000000001E-2</v>
      </c>
      <c r="G109" s="127">
        <f t="shared" si="8"/>
        <v>2.1426582332994624E-4</v>
      </c>
      <c r="H109" s="342" t="s">
        <v>316</v>
      </c>
      <c r="I109" s="341" t="s">
        <v>316</v>
      </c>
    </row>
    <row r="110" spans="1:9" x14ac:dyDescent="0.35">
      <c r="A110" s="344" t="s">
        <v>412</v>
      </c>
      <c r="B110" s="343">
        <v>2.0074245400000001</v>
      </c>
      <c r="C110" s="127">
        <f t="shared" si="6"/>
        <v>2.2511554454570964E-2</v>
      </c>
      <c r="D110" s="343">
        <v>1.1800199999999999E-3</v>
      </c>
      <c r="E110" s="127">
        <f t="shared" si="7"/>
        <v>9.8072565364954711E-6</v>
      </c>
      <c r="F110" s="343">
        <v>2.0025650000000002E-2</v>
      </c>
      <c r="G110" s="127">
        <f t="shared" si="8"/>
        <v>1.9780028650106548E-4</v>
      </c>
      <c r="H110" s="342">
        <f t="shared" ref="H110:H119" si="12">(F110/D110)-1</f>
        <v>15.970602193183169</v>
      </c>
      <c r="I110" s="341">
        <f>(F110/B110)-1</f>
        <v>-0.99002420783398415</v>
      </c>
    </row>
    <row r="111" spans="1:9" x14ac:dyDescent="0.35">
      <c r="A111" s="344" t="s">
        <v>458</v>
      </c>
      <c r="B111" s="343">
        <v>7.6779999999999991E-4</v>
      </c>
      <c r="C111" s="127">
        <f t="shared" si="6"/>
        <v>8.6102222852270129E-6</v>
      </c>
      <c r="D111" s="343">
        <v>0.10576671</v>
      </c>
      <c r="E111" s="127">
        <f t="shared" si="7"/>
        <v>8.7903701461934625E-4</v>
      </c>
      <c r="F111" s="343">
        <v>1.8792070000000001E-2</v>
      </c>
      <c r="G111" s="127">
        <f t="shared" si="8"/>
        <v>1.8561578924769371E-4</v>
      </c>
      <c r="H111" s="342">
        <f t="shared" si="12"/>
        <v>-0.82232528552698669</v>
      </c>
      <c r="I111" s="341">
        <f>(F111/B111)-1</f>
        <v>23.475214899713471</v>
      </c>
    </row>
    <row r="112" spans="1:9" x14ac:dyDescent="0.35">
      <c r="A112" s="344" t="s">
        <v>408</v>
      </c>
      <c r="B112" s="343">
        <v>2.0219999999999999E-3</v>
      </c>
      <c r="C112" s="127">
        <f t="shared" si="6"/>
        <v>2.2675005809753868E-5</v>
      </c>
      <c r="D112" s="343">
        <v>0</v>
      </c>
      <c r="E112" s="127">
        <f t="shared" si="7"/>
        <v>0</v>
      </c>
      <c r="F112" s="343">
        <v>1.6324089999999999E-2</v>
      </c>
      <c r="G112" s="127">
        <f t="shared" si="8"/>
        <v>1.6123869531671519E-4</v>
      </c>
      <c r="H112" s="342" t="s">
        <v>316</v>
      </c>
      <c r="I112" s="341">
        <f>(F112/B112)-1</f>
        <v>7.0732393669634028</v>
      </c>
    </row>
    <row r="113" spans="1:12" x14ac:dyDescent="0.35">
      <c r="A113" s="344" t="s">
        <v>439</v>
      </c>
      <c r="B113" s="343">
        <v>2.241168E-2</v>
      </c>
      <c r="C113" s="127">
        <f t="shared" si="6"/>
        <v>2.5132788041856799E-4</v>
      </c>
      <c r="D113" s="343">
        <v>2.892175E-2</v>
      </c>
      <c r="E113" s="127">
        <f t="shared" si="7"/>
        <v>2.4037136805680237E-4</v>
      </c>
      <c r="F113" s="343">
        <v>1.5948360000000002E-2</v>
      </c>
      <c r="G113" s="127">
        <f t="shared" si="8"/>
        <v>1.5752747986817568E-4</v>
      </c>
      <c r="H113" s="342" t="s">
        <v>316</v>
      </c>
      <c r="I113" s="341" t="s">
        <v>316</v>
      </c>
    </row>
    <row r="114" spans="1:12" x14ac:dyDescent="0.35">
      <c r="A114" s="344" t="s">
        <v>448</v>
      </c>
      <c r="B114" s="343">
        <v>1.923331E-2</v>
      </c>
      <c r="C114" s="127">
        <f t="shared" si="6"/>
        <v>2.1568517111315391E-4</v>
      </c>
      <c r="D114" s="343">
        <v>2.617191E-2</v>
      </c>
      <c r="E114" s="127">
        <f t="shared" si="7"/>
        <v>2.1751719074259015E-4</v>
      </c>
      <c r="F114" s="343">
        <v>1.513689E-2</v>
      </c>
      <c r="G114" s="127">
        <f t="shared" si="8"/>
        <v>1.4951230939995019E-4</v>
      </c>
      <c r="H114" s="342">
        <f t="shared" si="12"/>
        <v>-0.4216360212151119</v>
      </c>
      <c r="I114" s="341">
        <f>(F114/B114)-1</f>
        <v>-0.21298570032927244</v>
      </c>
    </row>
    <row r="115" spans="1:12" x14ac:dyDescent="0.35">
      <c r="A115" s="344" t="s">
        <v>792</v>
      </c>
      <c r="B115" s="343">
        <v>0</v>
      </c>
      <c r="C115" s="127">
        <f t="shared" si="6"/>
        <v>0</v>
      </c>
      <c r="D115" s="343">
        <v>0</v>
      </c>
      <c r="E115" s="127">
        <f t="shared" si="7"/>
        <v>0</v>
      </c>
      <c r="F115" s="343">
        <v>1.3764999999999999E-2</v>
      </c>
      <c r="G115" s="127">
        <f t="shared" si="8"/>
        <v>1.3596167633445937E-4</v>
      </c>
      <c r="H115" s="342" t="s">
        <v>316</v>
      </c>
      <c r="I115" s="341" t="s">
        <v>316</v>
      </c>
    </row>
    <row r="116" spans="1:12" x14ac:dyDescent="0.35">
      <c r="A116" s="344" t="s">
        <v>464</v>
      </c>
      <c r="B116" s="343">
        <v>5.6099999999999998E-4</v>
      </c>
      <c r="C116" s="127">
        <f t="shared" si="6"/>
        <v>6.2911366267417996E-6</v>
      </c>
      <c r="D116" s="343">
        <v>4.1585480000000001E-2</v>
      </c>
      <c r="E116" s="127">
        <f t="shared" si="7"/>
        <v>3.4562081198056112E-4</v>
      </c>
      <c r="F116" s="343">
        <v>1.325636E-2</v>
      </c>
      <c r="G116" s="127">
        <f t="shared" si="8"/>
        <v>1.3093766274559199E-4</v>
      </c>
      <c r="H116" s="342">
        <f t="shared" si="12"/>
        <v>-0.68122623569572838</v>
      </c>
      <c r="I116" s="341">
        <f>(F116/B116)-1</f>
        <v>22.629875222816402</v>
      </c>
    </row>
    <row r="117" spans="1:12" x14ac:dyDescent="0.35">
      <c r="A117" s="344" t="s">
        <v>431</v>
      </c>
      <c r="B117" s="343">
        <v>6.4499999999999996E-4</v>
      </c>
      <c r="C117" s="127">
        <f t="shared" si="6"/>
        <v>7.2331249986603576E-6</v>
      </c>
      <c r="D117" s="343">
        <v>0</v>
      </c>
      <c r="E117" s="127">
        <f t="shared" si="7"/>
        <v>0</v>
      </c>
      <c r="F117" s="343">
        <v>1.0483270000000001E-2</v>
      </c>
      <c r="G117" s="127">
        <f t="shared" si="8"/>
        <v>1.0354689158494354E-4</v>
      </c>
      <c r="H117" s="342" t="s">
        <v>316</v>
      </c>
      <c r="I117" s="341" t="s">
        <v>316</v>
      </c>
      <c r="L117" s="340"/>
    </row>
    <row r="118" spans="1:12" x14ac:dyDescent="0.35">
      <c r="A118" s="344" t="s">
        <v>313</v>
      </c>
      <c r="B118" s="343">
        <v>1.6343879999999998E-2</v>
      </c>
      <c r="C118" s="127">
        <f t="shared" si="6"/>
        <v>1.8328267752419386E-4</v>
      </c>
      <c r="D118" s="343">
        <v>9.6525599999999993E-3</v>
      </c>
      <c r="E118" s="127">
        <f t="shared" si="7"/>
        <v>8.0223328548596404E-5</v>
      </c>
      <c r="F118" s="343">
        <v>9.1419799999999992E-3</v>
      </c>
      <c r="G118" s="127">
        <f t="shared" si="8"/>
        <v>9.0298505326269566E-5</v>
      </c>
      <c r="H118" s="342">
        <f t="shared" si="12"/>
        <v>-5.2895812095444139E-2</v>
      </c>
      <c r="I118" s="341">
        <f>(F118/B118)-1</f>
        <v>-0.44064812027498979</v>
      </c>
    </row>
    <row r="119" spans="1:12" x14ac:dyDescent="0.35">
      <c r="A119" s="344" t="s">
        <v>461</v>
      </c>
      <c r="B119" s="343">
        <v>3.3319499999999998E-3</v>
      </c>
      <c r="C119" s="127">
        <f t="shared" si="6"/>
        <v>3.736497804540524E-5</v>
      </c>
      <c r="D119" s="343">
        <v>5.9164190000000005E-2</v>
      </c>
      <c r="E119" s="127">
        <f t="shared" si="7"/>
        <v>4.9171911417091247E-4</v>
      </c>
      <c r="F119" s="343">
        <v>9.09803E-3</v>
      </c>
      <c r="G119" s="127">
        <f t="shared" si="8"/>
        <v>8.986439594196886E-5</v>
      </c>
      <c r="H119" s="342">
        <f t="shared" si="12"/>
        <v>-0.84622404194158662</v>
      </c>
      <c r="I119" s="341">
        <f>(F119/B119)-1</f>
        <v>1.7305421750026264</v>
      </c>
    </row>
    <row r="120" spans="1:12" x14ac:dyDescent="0.35">
      <c r="A120" s="344" t="s">
        <v>389</v>
      </c>
      <c r="B120" s="343">
        <v>2.7634499999999998E-3</v>
      </c>
      <c r="C120" s="127">
        <f t="shared" si="6"/>
        <v>3.0989735314027851E-5</v>
      </c>
      <c r="D120" s="343">
        <v>0.22077201000000002</v>
      </c>
      <c r="E120" s="127">
        <f t="shared" si="7"/>
        <v>1.8348568144164878E-3</v>
      </c>
      <c r="F120" s="343">
        <v>8.814520000000001E-3</v>
      </c>
      <c r="G120" s="127">
        <f t="shared" si="8"/>
        <v>8.7064069399463774E-5</v>
      </c>
      <c r="H120" s="342" t="s">
        <v>316</v>
      </c>
      <c r="I120" s="341" t="s">
        <v>316</v>
      </c>
    </row>
    <row r="121" spans="1:12" x14ac:dyDescent="0.35">
      <c r="A121" s="344" t="s">
        <v>435</v>
      </c>
      <c r="B121" s="343">
        <v>0</v>
      </c>
      <c r="C121" s="127">
        <f t="shared" si="6"/>
        <v>0</v>
      </c>
      <c r="D121" s="343">
        <v>0</v>
      </c>
      <c r="E121" s="127">
        <f t="shared" si="7"/>
        <v>0</v>
      </c>
      <c r="F121" s="343">
        <v>7.3459399999999996E-3</v>
      </c>
      <c r="G121" s="127">
        <f t="shared" si="8"/>
        <v>7.2558395688511327E-5</v>
      </c>
      <c r="H121" s="342" t="s">
        <v>316</v>
      </c>
      <c r="I121" s="341" t="s">
        <v>316</v>
      </c>
    </row>
    <row r="122" spans="1:12" x14ac:dyDescent="0.35">
      <c r="A122" s="344" t="s">
        <v>468</v>
      </c>
      <c r="B122" s="343">
        <v>0</v>
      </c>
      <c r="C122" s="127">
        <f t="shared" si="6"/>
        <v>0</v>
      </c>
      <c r="D122" s="343">
        <v>0.13225239999999999</v>
      </c>
      <c r="E122" s="127">
        <f t="shared" si="7"/>
        <v>1.0991620602762782E-3</v>
      </c>
      <c r="F122" s="343">
        <v>6.54684E-3</v>
      </c>
      <c r="G122" s="127">
        <f t="shared" si="8"/>
        <v>6.4665407998074241E-5</v>
      </c>
      <c r="H122" s="342">
        <f>(F122/D122)-1</f>
        <v>-0.95049738227812874</v>
      </c>
      <c r="I122" s="341" t="s">
        <v>316</v>
      </c>
    </row>
    <row r="123" spans="1:12" x14ac:dyDescent="0.35">
      <c r="A123" s="344" t="s">
        <v>459</v>
      </c>
      <c r="B123" s="343">
        <v>3.3780499999999998E-2</v>
      </c>
      <c r="C123" s="127">
        <f t="shared" si="6"/>
        <v>3.788195023523197E-4</v>
      </c>
      <c r="D123" s="343">
        <v>0.17369063000000001</v>
      </c>
      <c r="E123" s="127">
        <f t="shared" si="7"/>
        <v>1.4435590637408829E-3</v>
      </c>
      <c r="F123" s="343">
        <v>5.8588199999999998E-3</v>
      </c>
      <c r="G123" s="127">
        <f t="shared" si="8"/>
        <v>5.786959597107571E-5</v>
      </c>
      <c r="H123" s="342" t="s">
        <v>316</v>
      </c>
      <c r="I123" s="341">
        <f t="shared" ref="I123:I126" si="13">(F123/B123)-1</f>
        <v>-0.82656206983318781</v>
      </c>
    </row>
    <row r="124" spans="1:12" x14ac:dyDescent="0.35">
      <c r="A124" s="344" t="s">
        <v>521</v>
      </c>
      <c r="B124" s="343">
        <v>0</v>
      </c>
      <c r="C124" s="127">
        <f t="shared" si="6"/>
        <v>0</v>
      </c>
      <c r="D124" s="343">
        <v>0</v>
      </c>
      <c r="E124" s="127">
        <f t="shared" si="7"/>
        <v>0</v>
      </c>
      <c r="F124" s="343">
        <v>5.4254300000000002E-3</v>
      </c>
      <c r="G124" s="127">
        <f t="shared" si="8"/>
        <v>5.3588852715965556E-5</v>
      </c>
      <c r="H124" s="342" t="s">
        <v>316</v>
      </c>
      <c r="I124" s="341" t="s">
        <v>316</v>
      </c>
    </row>
    <row r="125" spans="1:12" x14ac:dyDescent="0.35">
      <c r="A125" s="344" t="s">
        <v>553</v>
      </c>
      <c r="B125" s="343">
        <v>4.5999999999999999E-3</v>
      </c>
      <c r="C125" s="127">
        <f t="shared" si="6"/>
        <v>5.1585077509825809E-5</v>
      </c>
      <c r="D125" s="343">
        <v>0</v>
      </c>
      <c r="E125" s="127">
        <f t="shared" si="7"/>
        <v>0</v>
      </c>
      <c r="F125" s="343">
        <v>4.7867600000000001E-3</v>
      </c>
      <c r="G125" s="127">
        <f t="shared" si="8"/>
        <v>4.7280487745058969E-5</v>
      </c>
      <c r="H125" s="342" t="s">
        <v>316</v>
      </c>
      <c r="I125" s="341" t="s">
        <v>316</v>
      </c>
    </row>
    <row r="126" spans="1:12" x14ac:dyDescent="0.35">
      <c r="A126" s="344" t="s">
        <v>454</v>
      </c>
      <c r="B126" s="343">
        <v>0.16541576999999999</v>
      </c>
      <c r="C126" s="127">
        <f t="shared" si="6"/>
        <v>1.8549968079994608E-3</v>
      </c>
      <c r="D126" s="343">
        <v>4.1330000000000004E-3</v>
      </c>
      <c r="E126" s="127">
        <f t="shared" si="7"/>
        <v>3.4349749381650977E-5</v>
      </c>
      <c r="F126" s="343">
        <v>4.6648999999999996E-3</v>
      </c>
      <c r="G126" s="127">
        <f t="shared" si="8"/>
        <v>4.6076834284970539E-5</v>
      </c>
      <c r="H126" s="342">
        <f>(F126/D126)-1</f>
        <v>0.12869586256956178</v>
      </c>
      <c r="I126" s="341">
        <f t="shared" si="13"/>
        <v>-0.97179894033077985</v>
      </c>
    </row>
    <row r="127" spans="1:12" x14ac:dyDescent="0.35">
      <c r="A127" s="344" t="s">
        <v>436</v>
      </c>
      <c r="B127" s="343">
        <v>2.7483490000000003E-2</v>
      </c>
      <c r="C127" s="127">
        <f t="shared" si="6"/>
        <v>3.0820390475880933E-4</v>
      </c>
      <c r="D127" s="343">
        <v>3.4709899999999998E-3</v>
      </c>
      <c r="E127" s="127">
        <f t="shared" si="7"/>
        <v>2.884772238234133E-5</v>
      </c>
      <c r="F127" s="343">
        <v>4.3620000000000004E-3</v>
      </c>
      <c r="G127" s="127">
        <f t="shared" si="8"/>
        <v>4.308498599134848E-5</v>
      </c>
      <c r="H127" s="342" t="s">
        <v>316</v>
      </c>
      <c r="I127" s="341" t="s">
        <v>316</v>
      </c>
    </row>
    <row r="128" spans="1:12" x14ac:dyDescent="0.35">
      <c r="A128" s="344" t="s">
        <v>510</v>
      </c>
      <c r="B128" s="343">
        <v>0</v>
      </c>
      <c r="C128" s="127">
        <f t="shared" si="6"/>
        <v>0</v>
      </c>
      <c r="D128" s="343">
        <v>0</v>
      </c>
      <c r="E128" s="127">
        <f t="shared" si="7"/>
        <v>0</v>
      </c>
      <c r="F128" s="343">
        <v>4.2490000000000002E-3</v>
      </c>
      <c r="G128" s="127">
        <f t="shared" si="8"/>
        <v>4.1968845822384153E-5</v>
      </c>
      <c r="H128" s="342" t="s">
        <v>316</v>
      </c>
      <c r="I128" s="341" t="s">
        <v>316</v>
      </c>
    </row>
    <row r="129" spans="1:9" x14ac:dyDescent="0.35">
      <c r="A129" s="344" t="s">
        <v>548</v>
      </c>
      <c r="B129" s="343">
        <v>0.57401875000000002</v>
      </c>
      <c r="C129" s="127">
        <f t="shared" si="6"/>
        <v>6.4371308067050709E-3</v>
      </c>
      <c r="D129" s="343">
        <v>1.3894999999999999E-2</v>
      </c>
      <c r="E129" s="127">
        <f t="shared" si="7"/>
        <v>1.1548264400146148E-4</v>
      </c>
      <c r="F129" s="343">
        <v>4.176E-3</v>
      </c>
      <c r="G129" s="127">
        <f t="shared" si="8"/>
        <v>4.1247799518539942E-5</v>
      </c>
      <c r="H129" s="342">
        <f>(F129/D129)-1</f>
        <v>-0.6994602374955019</v>
      </c>
      <c r="I129" s="341">
        <f>(F129/B129)-1</f>
        <v>-0.99272497631828227</v>
      </c>
    </row>
    <row r="130" spans="1:9" x14ac:dyDescent="0.35">
      <c r="A130" s="344" t="s">
        <v>463</v>
      </c>
      <c r="B130" s="343">
        <v>0</v>
      </c>
      <c r="C130" s="127">
        <f t="shared" si="6"/>
        <v>0</v>
      </c>
      <c r="D130" s="343">
        <v>9.6805999999999997E-4</v>
      </c>
      <c r="E130" s="127">
        <f t="shared" si="7"/>
        <v>8.0456371609971067E-6</v>
      </c>
      <c r="F130" s="343">
        <v>3.8335800000000001E-3</v>
      </c>
      <c r="G130" s="127">
        <f t="shared" si="8"/>
        <v>3.7865598486179205E-5</v>
      </c>
      <c r="H130" s="342" t="s">
        <v>316</v>
      </c>
      <c r="I130" s="341" t="s">
        <v>316</v>
      </c>
    </row>
    <row r="131" spans="1:9" x14ac:dyDescent="0.35">
      <c r="A131" s="344" t="s">
        <v>449</v>
      </c>
      <c r="B131" s="343">
        <v>3.9468000000000003E-2</v>
      </c>
      <c r="C131" s="127">
        <f t="shared" si="6"/>
        <v>4.4259996503430551E-4</v>
      </c>
      <c r="D131" s="343">
        <v>7.4737299999999996E-3</v>
      </c>
      <c r="E131" s="127">
        <f t="shared" si="7"/>
        <v>6.211486872637947E-5</v>
      </c>
      <c r="F131" s="343">
        <v>3.7478000000000003E-3</v>
      </c>
      <c r="G131" s="127">
        <f t="shared" si="8"/>
        <v>3.7018319692429122E-5</v>
      </c>
      <c r="H131" s="342" t="s">
        <v>316</v>
      </c>
      <c r="I131" s="341">
        <f>(F131/B131)-1</f>
        <v>-0.90504205938988547</v>
      </c>
    </row>
    <row r="132" spans="1:9" x14ac:dyDescent="0.35">
      <c r="A132" s="344" t="s">
        <v>470</v>
      </c>
      <c r="B132" s="343">
        <v>2.6871700000000002E-2</v>
      </c>
      <c r="C132" s="127">
        <f t="shared" si="6"/>
        <v>3.0134320159147526E-4</v>
      </c>
      <c r="D132" s="343">
        <v>3.3437000000000001E-4</v>
      </c>
      <c r="E132" s="127">
        <f t="shared" si="7"/>
        <v>2.7789803292384801E-6</v>
      </c>
      <c r="F132" s="343">
        <v>2.0990000000000002E-3</v>
      </c>
      <c r="G132" s="127">
        <f t="shared" si="8"/>
        <v>2.0732550572178002E-5</v>
      </c>
      <c r="H132" s="342" t="s">
        <v>316</v>
      </c>
      <c r="I132" s="341" t="s">
        <v>316</v>
      </c>
    </row>
    <row r="133" spans="1:9" x14ac:dyDescent="0.35">
      <c r="A133" s="344" t="s">
        <v>440</v>
      </c>
      <c r="B133" s="343">
        <v>2.6619899999999999E-3</v>
      </c>
      <c r="C133" s="127">
        <f t="shared" ref="C133:C169" si="14">(B133/$B$174)*100</f>
        <v>2.9851947930517656E-5</v>
      </c>
      <c r="D133" s="343">
        <v>8.5744500000000008E-3</v>
      </c>
      <c r="E133" s="127">
        <f t="shared" ref="E133:E173" si="15">(D133/$D$174)*100</f>
        <v>7.1263055549358148E-5</v>
      </c>
      <c r="F133" s="343">
        <v>1.44206E-3</v>
      </c>
      <c r="G133" s="127">
        <f t="shared" ref="G133:G173" si="16">(F133/$F$174)*100</f>
        <v>1.4243726478377803E-5</v>
      </c>
      <c r="H133" s="342">
        <f>(F133/D133)-1</f>
        <v>-0.83181895048662013</v>
      </c>
      <c r="I133" s="341" t="s">
        <v>316</v>
      </c>
    </row>
    <row r="134" spans="1:9" x14ac:dyDescent="0.35">
      <c r="A134" s="344" t="s">
        <v>511</v>
      </c>
      <c r="B134" s="343">
        <v>0</v>
      </c>
      <c r="C134" s="127">
        <f t="shared" si="14"/>
        <v>0</v>
      </c>
      <c r="D134" s="343">
        <v>1.50577E-3</v>
      </c>
      <c r="E134" s="127">
        <f t="shared" si="15"/>
        <v>1.2514595239876263E-5</v>
      </c>
      <c r="F134" s="343">
        <v>1.4070199999999999E-3</v>
      </c>
      <c r="G134" s="127">
        <f t="shared" si="16"/>
        <v>1.3897624252532583E-5</v>
      </c>
      <c r="H134" s="342" t="s">
        <v>316</v>
      </c>
      <c r="I134" s="341" t="s">
        <v>316</v>
      </c>
    </row>
    <row r="135" spans="1:9" x14ac:dyDescent="0.35">
      <c r="A135" s="344" t="s">
        <v>563</v>
      </c>
      <c r="B135" s="343">
        <v>0</v>
      </c>
      <c r="C135" s="127">
        <f t="shared" si="14"/>
        <v>0</v>
      </c>
      <c r="D135" s="343">
        <v>0</v>
      </c>
      <c r="E135" s="127">
        <f t="shared" si="15"/>
        <v>0</v>
      </c>
      <c r="F135" s="343">
        <v>1.3707699999999999E-3</v>
      </c>
      <c r="G135" s="127">
        <f t="shared" si="16"/>
        <v>1.3539570437267479E-5</v>
      </c>
      <c r="H135" s="342" t="s">
        <v>316</v>
      </c>
      <c r="I135" s="341" t="s">
        <v>316</v>
      </c>
    </row>
    <row r="136" spans="1:9" x14ac:dyDescent="0.35">
      <c r="A136" s="344" t="s">
        <v>304</v>
      </c>
      <c r="B136" s="343">
        <v>0</v>
      </c>
      <c r="C136" s="127">
        <f t="shared" si="14"/>
        <v>0</v>
      </c>
      <c r="D136" s="343">
        <v>1.164632E-2</v>
      </c>
      <c r="E136" s="127">
        <f t="shared" si="15"/>
        <v>9.6793654299179622E-5</v>
      </c>
      <c r="F136" s="343">
        <v>1.25775E-3</v>
      </c>
      <c r="G136" s="127">
        <f t="shared" si="16"/>
        <v>1.2423232721370596E-5</v>
      </c>
      <c r="H136" s="342" t="s">
        <v>316</v>
      </c>
      <c r="I136" s="341" t="s">
        <v>316</v>
      </c>
    </row>
    <row r="137" spans="1:9" x14ac:dyDescent="0.35">
      <c r="A137" s="344" t="s">
        <v>530</v>
      </c>
      <c r="B137" s="343">
        <v>1.0033690000000001E-2</v>
      </c>
      <c r="C137" s="127">
        <f t="shared" si="14"/>
        <v>1.1251927746947048E-4</v>
      </c>
      <c r="D137" s="343">
        <v>2.3868380000000002E-2</v>
      </c>
      <c r="E137" s="127">
        <f t="shared" si="15"/>
        <v>1.9837233756254792E-4</v>
      </c>
      <c r="F137" s="343">
        <v>1.0845200000000001E-3</v>
      </c>
      <c r="G137" s="127">
        <f t="shared" si="16"/>
        <v>1.0712179965001662E-5</v>
      </c>
      <c r="H137" s="342" t="s">
        <v>316</v>
      </c>
      <c r="I137" s="341">
        <f>(F137/B137)-1</f>
        <v>-0.8919121479734774</v>
      </c>
    </row>
    <row r="138" spans="1:9" x14ac:dyDescent="0.35">
      <c r="A138" s="344" t="s">
        <v>442</v>
      </c>
      <c r="B138" s="343">
        <v>2.1287800000000003E-3</v>
      </c>
      <c r="C138" s="127">
        <f t="shared" si="14"/>
        <v>2.3872452456818913E-5</v>
      </c>
      <c r="D138" s="343">
        <v>1459.5233514000001</v>
      </c>
      <c r="E138" s="127">
        <f t="shared" si="15"/>
        <v>12.130235019902569</v>
      </c>
      <c r="F138" s="343">
        <v>9.4675999999999994E-4</v>
      </c>
      <c r="G138" s="127">
        <f t="shared" si="16"/>
        <v>9.3514766935279863E-6</v>
      </c>
      <c r="H138" s="342" t="s">
        <v>316</v>
      </c>
      <c r="I138" s="341" t="s">
        <v>316</v>
      </c>
    </row>
    <row r="139" spans="1:9" x14ac:dyDescent="0.35">
      <c r="A139" s="344" t="s">
        <v>545</v>
      </c>
      <c r="B139" s="343">
        <v>0</v>
      </c>
      <c r="C139" s="127">
        <f t="shared" si="14"/>
        <v>0</v>
      </c>
      <c r="D139" s="343">
        <v>3.9607999999999997E-2</v>
      </c>
      <c r="E139" s="127">
        <f t="shared" si="15"/>
        <v>3.2918579083194579E-4</v>
      </c>
      <c r="F139" s="343">
        <v>9.1509000000000002E-4</v>
      </c>
      <c r="G139" s="127">
        <f t="shared" si="16"/>
        <v>9.0386611258191366E-6</v>
      </c>
      <c r="H139" s="342">
        <f>(F139/D139)-1</f>
        <v>-0.97689633407392451</v>
      </c>
      <c r="I139" s="341" t="s">
        <v>316</v>
      </c>
    </row>
    <row r="140" spans="1:9" x14ac:dyDescent="0.35">
      <c r="A140" s="344" t="s">
        <v>370</v>
      </c>
      <c r="B140" s="343">
        <v>7.0310699999999995E-3</v>
      </c>
      <c r="C140" s="127">
        <f t="shared" si="14"/>
        <v>7.8847454549350212E-5</v>
      </c>
      <c r="D140" s="343">
        <v>0</v>
      </c>
      <c r="E140" s="127">
        <f t="shared" si="15"/>
        <v>0</v>
      </c>
      <c r="F140" s="343">
        <v>7.5557E-4</v>
      </c>
      <c r="G140" s="127">
        <f t="shared" si="16"/>
        <v>7.4630267917201201E-6</v>
      </c>
      <c r="H140" s="342" t="s">
        <v>316</v>
      </c>
      <c r="I140" s="341" t="s">
        <v>316</v>
      </c>
    </row>
    <row r="141" spans="1:9" x14ac:dyDescent="0.35">
      <c r="A141" s="344" t="s">
        <v>420</v>
      </c>
      <c r="B141" s="343">
        <v>1.5893999999999998E-2</v>
      </c>
      <c r="C141" s="127">
        <f t="shared" si="14"/>
        <v>1.782376569437329E-4</v>
      </c>
      <c r="D141" s="343">
        <v>0.17766320999999999</v>
      </c>
      <c r="E141" s="127">
        <f t="shared" si="15"/>
        <v>1.4765755475053537E-3</v>
      </c>
      <c r="F141" s="343">
        <v>5.4611000000000004E-4</v>
      </c>
      <c r="G141" s="127">
        <f t="shared" si="16"/>
        <v>5.3941177670186418E-6</v>
      </c>
      <c r="H141" s="342">
        <f>(F141/D141)-1</f>
        <v>-0.99692615032678966</v>
      </c>
      <c r="I141" s="341" t="s">
        <v>316</v>
      </c>
    </row>
    <row r="142" spans="1:9" x14ac:dyDescent="0.35">
      <c r="A142" s="344" t="s">
        <v>793</v>
      </c>
      <c r="B142" s="343">
        <v>0.80763302000000003</v>
      </c>
      <c r="C142" s="127">
        <f t="shared" si="14"/>
        <v>9.0569156383031972E-3</v>
      </c>
      <c r="D142" s="343">
        <v>0</v>
      </c>
      <c r="E142" s="127">
        <f t="shared" si="15"/>
        <v>0</v>
      </c>
      <c r="F142" s="343">
        <v>4.3100000000000001E-4</v>
      </c>
      <c r="G142" s="127">
        <f t="shared" si="16"/>
        <v>4.257136396669232E-6</v>
      </c>
      <c r="H142" s="342" t="s">
        <v>316</v>
      </c>
      <c r="I142" s="341" t="s">
        <v>316</v>
      </c>
    </row>
    <row r="143" spans="1:9" x14ac:dyDescent="0.35">
      <c r="A143" s="344" t="s">
        <v>543</v>
      </c>
      <c r="B143" s="343">
        <v>0</v>
      </c>
      <c r="C143" s="127">
        <f t="shared" si="14"/>
        <v>0</v>
      </c>
      <c r="D143" s="343">
        <v>4.0575999999999996E-4</v>
      </c>
      <c r="E143" s="127">
        <f t="shared" si="15"/>
        <v>3.3723092932733363E-6</v>
      </c>
      <c r="F143" s="343">
        <v>2.6258999999999999E-4</v>
      </c>
      <c r="G143" s="127">
        <f t="shared" si="16"/>
        <v>2.5936924510472709E-6</v>
      </c>
      <c r="H143" s="342" t="s">
        <v>316</v>
      </c>
      <c r="I143" s="341" t="s">
        <v>316</v>
      </c>
    </row>
    <row r="144" spans="1:9" x14ac:dyDescent="0.35">
      <c r="A144" s="344" t="s">
        <v>602</v>
      </c>
      <c r="B144" s="343">
        <v>0</v>
      </c>
      <c r="C144" s="127">
        <f t="shared" si="14"/>
        <v>0</v>
      </c>
      <c r="D144" s="343">
        <v>0</v>
      </c>
      <c r="E144" s="127">
        <f t="shared" si="15"/>
        <v>0</v>
      </c>
      <c r="F144" s="343">
        <v>2.0698E-4</v>
      </c>
      <c r="G144" s="127">
        <f t="shared" si="16"/>
        <v>2.0444132050640317E-6</v>
      </c>
      <c r="H144" s="342" t="s">
        <v>316</v>
      </c>
      <c r="I144" s="341" t="s">
        <v>316</v>
      </c>
    </row>
    <row r="145" spans="1:9" x14ac:dyDescent="0.35">
      <c r="A145" s="344" t="s">
        <v>465</v>
      </c>
      <c r="B145" s="343">
        <v>2.3997999999999998E-2</v>
      </c>
      <c r="C145" s="127">
        <f t="shared" si="14"/>
        <v>2.6911710653930427E-4</v>
      </c>
      <c r="D145" s="343">
        <v>9.1699999999999995E-4</v>
      </c>
      <c r="E145" s="127">
        <f t="shared" si="15"/>
        <v>7.6212727275523697E-6</v>
      </c>
      <c r="F145" s="343">
        <v>0</v>
      </c>
      <c r="G145" s="127">
        <f t="shared" si="16"/>
        <v>0</v>
      </c>
      <c r="H145" s="342" t="s">
        <v>316</v>
      </c>
      <c r="I145" s="341" t="s">
        <v>316</v>
      </c>
    </row>
    <row r="146" spans="1:9" x14ac:dyDescent="0.35">
      <c r="A146" s="344" t="s">
        <v>600</v>
      </c>
      <c r="B146" s="343">
        <v>0</v>
      </c>
      <c r="C146" s="127">
        <f t="shared" si="14"/>
        <v>0</v>
      </c>
      <c r="D146" s="343">
        <v>3.2848E-3</v>
      </c>
      <c r="E146" s="127">
        <f t="shared" si="15"/>
        <v>2.7300279886002208E-5</v>
      </c>
      <c r="F146" s="343">
        <v>0</v>
      </c>
      <c r="G146" s="127">
        <f t="shared" si="16"/>
        <v>0</v>
      </c>
      <c r="H146" s="342" t="s">
        <v>316</v>
      </c>
      <c r="I146" s="341" t="s">
        <v>316</v>
      </c>
    </row>
    <row r="147" spans="1:9" x14ac:dyDescent="0.35">
      <c r="A147" s="344" t="s">
        <v>542</v>
      </c>
      <c r="B147" s="343">
        <v>0</v>
      </c>
      <c r="C147" s="127">
        <f t="shared" si="14"/>
        <v>0</v>
      </c>
      <c r="D147" s="343">
        <v>4.4799999999999996E-3</v>
      </c>
      <c r="E147" s="127">
        <f t="shared" si="15"/>
        <v>3.7233698821629897E-5</v>
      </c>
      <c r="F147" s="343">
        <v>0</v>
      </c>
      <c r="G147" s="127">
        <f t="shared" si="16"/>
        <v>0</v>
      </c>
      <c r="H147" s="342">
        <f>(F147/D147)-1</f>
        <v>-1</v>
      </c>
      <c r="I147" s="341" t="s">
        <v>316</v>
      </c>
    </row>
    <row r="148" spans="1:9" x14ac:dyDescent="0.35">
      <c r="A148" s="344" t="s">
        <v>601</v>
      </c>
      <c r="B148" s="343">
        <v>0</v>
      </c>
      <c r="C148" s="127">
        <f t="shared" si="14"/>
        <v>0</v>
      </c>
      <c r="D148" s="343">
        <v>5.8900000000000001E-4</v>
      </c>
      <c r="E148" s="127">
        <f t="shared" si="15"/>
        <v>4.8952340638258958E-6</v>
      </c>
      <c r="F148" s="343">
        <v>0</v>
      </c>
      <c r="G148" s="127">
        <f t="shared" si="16"/>
        <v>0</v>
      </c>
      <c r="H148" s="342">
        <f>(F148/D148)-1</f>
        <v>-1</v>
      </c>
      <c r="I148" s="341" t="s">
        <v>316</v>
      </c>
    </row>
    <row r="149" spans="1:9" x14ac:dyDescent="0.35">
      <c r="A149" s="344" t="s">
        <v>475</v>
      </c>
      <c r="B149" s="343">
        <v>6.4222420000000002E-2</v>
      </c>
      <c r="C149" s="127">
        <f t="shared" si="14"/>
        <v>7.2019967686273647E-4</v>
      </c>
      <c r="D149" s="343">
        <v>0</v>
      </c>
      <c r="E149" s="127">
        <f t="shared" si="15"/>
        <v>0</v>
      </c>
      <c r="F149" s="343">
        <v>0</v>
      </c>
      <c r="G149" s="127">
        <f t="shared" si="16"/>
        <v>0</v>
      </c>
      <c r="H149" s="342" t="s">
        <v>316</v>
      </c>
      <c r="I149" s="341">
        <f>(F149/B149)-1</f>
        <v>-1</v>
      </c>
    </row>
    <row r="150" spans="1:9" x14ac:dyDescent="0.35">
      <c r="A150" s="344" t="s">
        <v>595</v>
      </c>
      <c r="B150" s="343">
        <v>0</v>
      </c>
      <c r="C150" s="127">
        <f t="shared" si="14"/>
        <v>0</v>
      </c>
      <c r="D150" s="343">
        <v>4.0000000000000003E-5</v>
      </c>
      <c r="E150" s="127">
        <f t="shared" si="15"/>
        <v>3.3244373947883841E-7</v>
      </c>
      <c r="F150" s="343">
        <v>0</v>
      </c>
      <c r="G150" s="127">
        <f t="shared" si="16"/>
        <v>0</v>
      </c>
      <c r="H150" s="342" t="s">
        <v>316</v>
      </c>
      <c r="I150" s="341" t="s">
        <v>316</v>
      </c>
    </row>
    <row r="151" spans="1:9" x14ac:dyDescent="0.35">
      <c r="A151" s="344" t="s">
        <v>541</v>
      </c>
      <c r="B151" s="343">
        <v>0</v>
      </c>
      <c r="C151" s="127">
        <f t="shared" si="14"/>
        <v>0</v>
      </c>
      <c r="D151" s="343">
        <v>0</v>
      </c>
      <c r="E151" s="127">
        <f t="shared" si="15"/>
        <v>0</v>
      </c>
      <c r="F151" s="343">
        <v>0</v>
      </c>
      <c r="G151" s="127">
        <f t="shared" si="16"/>
        <v>0</v>
      </c>
      <c r="H151" s="342" t="s">
        <v>316</v>
      </c>
      <c r="I151" s="341" t="s">
        <v>316</v>
      </c>
    </row>
    <row r="152" spans="1:9" x14ac:dyDescent="0.35">
      <c r="A152" s="344" t="s">
        <v>561</v>
      </c>
      <c r="B152" s="343">
        <v>1.6200000000000001E-4</v>
      </c>
      <c r="C152" s="127">
        <f t="shared" si="14"/>
        <v>1.8166918601286482E-6</v>
      </c>
      <c r="D152" s="343">
        <v>0</v>
      </c>
      <c r="E152" s="127">
        <f t="shared" si="15"/>
        <v>0</v>
      </c>
      <c r="F152" s="343">
        <v>0</v>
      </c>
      <c r="G152" s="127">
        <f t="shared" si="16"/>
        <v>0</v>
      </c>
      <c r="H152" s="342" t="s">
        <v>316</v>
      </c>
      <c r="I152" s="341">
        <f>(F152/B152)-1</f>
        <v>-1</v>
      </c>
    </row>
    <row r="153" spans="1:9" x14ac:dyDescent="0.35">
      <c r="A153" s="344" t="s">
        <v>546</v>
      </c>
      <c r="B153" s="343">
        <v>2.7427049999999998E-2</v>
      </c>
      <c r="C153" s="127">
        <f t="shared" si="14"/>
        <v>3.0757097828605824E-4</v>
      </c>
      <c r="D153" s="343">
        <v>4.3408700000000001E-3</v>
      </c>
      <c r="E153" s="127">
        <f t="shared" si="15"/>
        <v>3.6077376384787636E-5</v>
      </c>
      <c r="F153" s="343">
        <v>0</v>
      </c>
      <c r="G153" s="127">
        <f t="shared" si="16"/>
        <v>0</v>
      </c>
      <c r="H153" s="342" t="s">
        <v>316</v>
      </c>
      <c r="I153" s="341" t="s">
        <v>316</v>
      </c>
    </row>
    <row r="154" spans="1:9" x14ac:dyDescent="0.35">
      <c r="A154" s="344" t="s">
        <v>599</v>
      </c>
      <c r="B154" s="343">
        <v>0</v>
      </c>
      <c r="C154" s="127">
        <f t="shared" si="14"/>
        <v>0</v>
      </c>
      <c r="D154" s="343">
        <v>3.7374320000000003E-2</v>
      </c>
      <c r="E154" s="127">
        <f t="shared" si="15"/>
        <v>3.1062146753196851E-4</v>
      </c>
      <c r="F154" s="343">
        <v>0</v>
      </c>
      <c r="G154" s="127">
        <f t="shared" si="16"/>
        <v>0</v>
      </c>
      <c r="H154" s="342" t="s">
        <v>316</v>
      </c>
      <c r="I154" s="341" t="s">
        <v>316</v>
      </c>
    </row>
    <row r="155" spans="1:9" x14ac:dyDescent="0.35">
      <c r="A155" s="344" t="s">
        <v>603</v>
      </c>
      <c r="B155" s="343">
        <v>0</v>
      </c>
      <c r="C155" s="127">
        <f t="shared" si="14"/>
        <v>0</v>
      </c>
      <c r="D155" s="343">
        <v>3.9130000000000002E-4</v>
      </c>
      <c r="E155" s="127">
        <f t="shared" si="15"/>
        <v>3.2521308814517365E-6</v>
      </c>
      <c r="F155" s="343">
        <v>0</v>
      </c>
      <c r="G155" s="127">
        <f t="shared" si="16"/>
        <v>0</v>
      </c>
      <c r="H155" s="342" t="s">
        <v>316</v>
      </c>
      <c r="I155" s="341" t="s">
        <v>316</v>
      </c>
    </row>
    <row r="156" spans="1:9" x14ac:dyDescent="0.35">
      <c r="A156" s="344" t="s">
        <v>432</v>
      </c>
      <c r="B156" s="343">
        <v>1.7126009999999997E-2</v>
      </c>
      <c r="C156" s="127">
        <f t="shared" si="14"/>
        <v>1.9205359854001125E-4</v>
      </c>
      <c r="D156" s="343">
        <v>0</v>
      </c>
      <c r="E156" s="127">
        <f t="shared" si="15"/>
        <v>0</v>
      </c>
      <c r="F156" s="343">
        <v>0</v>
      </c>
      <c r="G156" s="127">
        <f t="shared" si="16"/>
        <v>0</v>
      </c>
      <c r="H156" s="342" t="s">
        <v>316</v>
      </c>
      <c r="I156" s="341" t="s">
        <v>316</v>
      </c>
    </row>
    <row r="157" spans="1:9" x14ac:dyDescent="0.35">
      <c r="A157" s="344" t="s">
        <v>555</v>
      </c>
      <c r="B157" s="343">
        <v>0</v>
      </c>
      <c r="C157" s="127">
        <f t="shared" si="14"/>
        <v>0</v>
      </c>
      <c r="D157" s="343">
        <v>2.4525200000000001E-3</v>
      </c>
      <c r="E157" s="127">
        <f t="shared" si="15"/>
        <v>2.0383122998666019E-5</v>
      </c>
      <c r="F157" s="343">
        <v>0</v>
      </c>
      <c r="G157" s="127">
        <f t="shared" si="16"/>
        <v>0</v>
      </c>
      <c r="H157" s="342">
        <f>(F157/D157)-1</f>
        <v>-1</v>
      </c>
      <c r="I157" s="341" t="s">
        <v>316</v>
      </c>
    </row>
    <row r="158" spans="1:9" x14ac:dyDescent="0.35">
      <c r="A158" s="344" t="s">
        <v>516</v>
      </c>
      <c r="B158" s="343">
        <v>0</v>
      </c>
      <c r="C158" s="127">
        <f t="shared" si="14"/>
        <v>0</v>
      </c>
      <c r="D158" s="343">
        <v>5.9890000000000004E-3</v>
      </c>
      <c r="E158" s="127">
        <f t="shared" si="15"/>
        <v>4.9775138893469077E-5</v>
      </c>
      <c r="F158" s="343">
        <v>0</v>
      </c>
      <c r="G158" s="127">
        <f t="shared" si="16"/>
        <v>0</v>
      </c>
      <c r="H158" s="342" t="s">
        <v>316</v>
      </c>
      <c r="I158" s="341" t="s">
        <v>316</v>
      </c>
    </row>
    <row r="159" spans="1:9" x14ac:dyDescent="0.35">
      <c r="A159" s="344" t="s">
        <v>533</v>
      </c>
      <c r="B159" s="343">
        <v>0</v>
      </c>
      <c r="C159" s="127">
        <f t="shared" si="14"/>
        <v>0</v>
      </c>
      <c r="D159" s="343">
        <v>4.7961999999999999E-4</v>
      </c>
      <c r="E159" s="127">
        <f t="shared" si="15"/>
        <v>3.9861666582210121E-6</v>
      </c>
      <c r="F159" s="343">
        <v>0</v>
      </c>
      <c r="G159" s="127">
        <f t="shared" si="16"/>
        <v>0</v>
      </c>
      <c r="H159" s="342" t="s">
        <v>316</v>
      </c>
      <c r="I159" s="341" t="s">
        <v>316</v>
      </c>
    </row>
    <row r="160" spans="1:9" x14ac:dyDescent="0.35">
      <c r="A160" s="344" t="s">
        <v>794</v>
      </c>
      <c r="B160" s="343">
        <v>3.6000000000000002E-4</v>
      </c>
      <c r="C160" s="127">
        <f t="shared" si="14"/>
        <v>4.0370930225081073E-6</v>
      </c>
      <c r="D160" s="343">
        <v>0</v>
      </c>
      <c r="E160" s="127">
        <f t="shared" si="15"/>
        <v>0</v>
      </c>
      <c r="F160" s="343">
        <v>0</v>
      </c>
      <c r="G160" s="127">
        <f t="shared" si="16"/>
        <v>0</v>
      </c>
      <c r="H160" s="342" t="s">
        <v>316</v>
      </c>
      <c r="I160" s="341" t="s">
        <v>316</v>
      </c>
    </row>
    <row r="161" spans="1:9" x14ac:dyDescent="0.35">
      <c r="A161" s="344" t="s">
        <v>394</v>
      </c>
      <c r="B161" s="343">
        <v>0</v>
      </c>
      <c r="C161" s="127">
        <f t="shared" si="14"/>
        <v>0</v>
      </c>
      <c r="D161" s="343">
        <v>7.7499999999999997E-4</v>
      </c>
      <c r="E161" s="127">
        <f t="shared" si="15"/>
        <v>6.4410974524024928E-6</v>
      </c>
      <c r="F161" s="343">
        <v>0</v>
      </c>
      <c r="G161" s="127">
        <f t="shared" si="16"/>
        <v>0</v>
      </c>
      <c r="H161" s="342">
        <f>(F161/D161)-1</f>
        <v>-1</v>
      </c>
      <c r="I161" s="341" t="s">
        <v>316</v>
      </c>
    </row>
    <row r="162" spans="1:9" x14ac:dyDescent="0.35">
      <c r="A162" s="344" t="s">
        <v>301</v>
      </c>
      <c r="B162" s="343">
        <v>0</v>
      </c>
      <c r="C162" s="127">
        <f t="shared" si="14"/>
        <v>0</v>
      </c>
      <c r="D162" s="343">
        <v>0</v>
      </c>
      <c r="E162" s="127">
        <f t="shared" si="15"/>
        <v>0</v>
      </c>
      <c r="F162" s="343">
        <v>0</v>
      </c>
      <c r="G162" s="127">
        <f t="shared" si="16"/>
        <v>0</v>
      </c>
      <c r="H162" s="342" t="s">
        <v>316</v>
      </c>
      <c r="I162" s="341" t="s">
        <v>316</v>
      </c>
    </row>
    <row r="163" spans="1:9" x14ac:dyDescent="0.35">
      <c r="A163" s="344" t="s">
        <v>514</v>
      </c>
      <c r="B163" s="343">
        <v>0</v>
      </c>
      <c r="C163" s="127">
        <f t="shared" si="14"/>
        <v>0</v>
      </c>
      <c r="D163" s="343">
        <v>2.3622839999999999E-2</v>
      </c>
      <c r="E163" s="127">
        <f t="shared" si="15"/>
        <v>1.9633163166775706E-4</v>
      </c>
      <c r="F163" s="343">
        <v>0</v>
      </c>
      <c r="G163" s="127">
        <f t="shared" si="16"/>
        <v>0</v>
      </c>
      <c r="H163" s="342" t="s">
        <v>316</v>
      </c>
      <c r="I163" s="341" t="s">
        <v>316</v>
      </c>
    </row>
    <row r="164" spans="1:9" x14ac:dyDescent="0.35">
      <c r="A164" s="344" t="s">
        <v>512</v>
      </c>
      <c r="B164" s="343">
        <v>0.49760202000000003</v>
      </c>
      <c r="C164" s="127">
        <f t="shared" si="14"/>
        <v>5.5801823414664987E-3</v>
      </c>
      <c r="D164" s="343">
        <v>0</v>
      </c>
      <c r="E164" s="127">
        <f t="shared" si="15"/>
        <v>0</v>
      </c>
      <c r="F164" s="343">
        <v>0</v>
      </c>
      <c r="G164" s="127">
        <f t="shared" si="16"/>
        <v>0</v>
      </c>
      <c r="H164" s="342" t="s">
        <v>316</v>
      </c>
      <c r="I164" s="341">
        <f>(F164/B164)-1</f>
        <v>-1</v>
      </c>
    </row>
    <row r="165" spans="1:9" x14ac:dyDescent="0.35">
      <c r="A165" s="344" t="s">
        <v>823</v>
      </c>
      <c r="B165" s="343">
        <v>0</v>
      </c>
      <c r="C165" s="127">
        <f t="shared" si="14"/>
        <v>0</v>
      </c>
      <c r="D165" s="343">
        <v>0</v>
      </c>
      <c r="E165" s="127">
        <f t="shared" si="15"/>
        <v>0</v>
      </c>
      <c r="F165" s="343">
        <v>0</v>
      </c>
      <c r="G165" s="127">
        <f t="shared" si="16"/>
        <v>0</v>
      </c>
      <c r="H165" s="342" t="s">
        <v>316</v>
      </c>
      <c r="I165" s="341" t="s">
        <v>316</v>
      </c>
    </row>
    <row r="166" spans="1:9" x14ac:dyDescent="0.35">
      <c r="A166" s="344" t="s">
        <v>469</v>
      </c>
      <c r="B166" s="343">
        <v>9.2946000000000001E-3</v>
      </c>
      <c r="C166" s="127">
        <f t="shared" si="14"/>
        <v>1.0423101335278846E-4</v>
      </c>
      <c r="D166" s="343">
        <v>0</v>
      </c>
      <c r="E166" s="127">
        <f t="shared" si="15"/>
        <v>0</v>
      </c>
      <c r="F166" s="343">
        <v>0</v>
      </c>
      <c r="G166" s="127">
        <f t="shared" si="16"/>
        <v>0</v>
      </c>
      <c r="H166" s="342" t="s">
        <v>316</v>
      </c>
      <c r="I166" s="341" t="s">
        <v>316</v>
      </c>
    </row>
    <row r="167" spans="1:9" x14ac:dyDescent="0.35">
      <c r="A167" s="344" t="s">
        <v>672</v>
      </c>
      <c r="B167" s="343">
        <v>2.4815700000000002E-3</v>
      </c>
      <c r="C167" s="127">
        <f t="shared" si="14"/>
        <v>2.7828691477404011E-5</v>
      </c>
      <c r="D167" s="343">
        <v>0</v>
      </c>
      <c r="E167" s="127">
        <f t="shared" si="15"/>
        <v>0</v>
      </c>
      <c r="F167" s="343">
        <v>0</v>
      </c>
      <c r="G167" s="127">
        <f t="shared" si="16"/>
        <v>0</v>
      </c>
      <c r="H167" s="342" t="s">
        <v>316</v>
      </c>
      <c r="I167" s="341" t="s">
        <v>316</v>
      </c>
    </row>
    <row r="168" spans="1:9" x14ac:dyDescent="0.35">
      <c r="A168" s="344" t="s">
        <v>311</v>
      </c>
      <c r="B168" s="343">
        <v>0.19020000000000001</v>
      </c>
      <c r="C168" s="127">
        <f t="shared" si="14"/>
        <v>2.1329308135584501E-3</v>
      </c>
      <c r="D168" s="343">
        <v>530.41635059999999</v>
      </c>
      <c r="E168" s="127">
        <f t="shared" si="15"/>
        <v>4.4083398768545656</v>
      </c>
      <c r="F168" s="343">
        <v>0</v>
      </c>
      <c r="G168" s="127">
        <f t="shared" si="16"/>
        <v>0</v>
      </c>
      <c r="H168" s="342" t="s">
        <v>316</v>
      </c>
      <c r="I168" s="341" t="s">
        <v>316</v>
      </c>
    </row>
    <row r="169" spans="1:9" s="4" customFormat="1" x14ac:dyDescent="0.35">
      <c r="A169" s="344" t="s">
        <v>824</v>
      </c>
      <c r="B169" s="343">
        <v>0</v>
      </c>
      <c r="C169" s="127">
        <f t="shared" si="14"/>
        <v>0</v>
      </c>
      <c r="D169" s="343">
        <v>0</v>
      </c>
      <c r="E169" s="127">
        <f t="shared" si="15"/>
        <v>0</v>
      </c>
      <c r="F169" s="343">
        <v>0</v>
      </c>
      <c r="G169" s="127">
        <f t="shared" si="16"/>
        <v>0</v>
      </c>
      <c r="H169" s="127" t="s">
        <v>316</v>
      </c>
      <c r="I169" s="138" t="s">
        <v>316</v>
      </c>
    </row>
    <row r="170" spans="1:9" x14ac:dyDescent="0.35">
      <c r="A170" s="344" t="s">
        <v>795</v>
      </c>
      <c r="B170" s="343">
        <v>3.8273990000000001E-2</v>
      </c>
      <c r="C170" s="127">
        <f>(B170/$B$174)*100</f>
        <v>4.2921016103484742E-4</v>
      </c>
      <c r="D170" s="343">
        <v>0</v>
      </c>
      <c r="E170" s="127">
        <f t="shared" si="15"/>
        <v>0</v>
      </c>
      <c r="F170" s="343">
        <v>0</v>
      </c>
      <c r="G170" s="127">
        <f t="shared" si="16"/>
        <v>0</v>
      </c>
      <c r="H170" s="64"/>
      <c r="I170" s="345"/>
    </row>
    <row r="171" spans="1:9" x14ac:dyDescent="0.35">
      <c r="A171" s="344" t="s">
        <v>405</v>
      </c>
      <c r="B171" s="343">
        <v>0.61009236</v>
      </c>
      <c r="C171" s="127">
        <f t="shared" ref="C171:C173" si="17">(B171/$B$174)*100</f>
        <v>6.8416655823375118E-3</v>
      </c>
      <c r="D171" s="343">
        <v>0.22031220999999998</v>
      </c>
      <c r="E171" s="127">
        <f t="shared" si="15"/>
        <v>1.8310353736311783E-3</v>
      </c>
      <c r="F171" s="343">
        <v>0</v>
      </c>
      <c r="G171" s="127">
        <f t="shared" si="16"/>
        <v>0</v>
      </c>
      <c r="H171" s="64"/>
      <c r="I171" s="345"/>
    </row>
    <row r="172" spans="1:9" x14ac:dyDescent="0.35">
      <c r="A172" s="344" t="s">
        <v>594</v>
      </c>
      <c r="B172" s="343">
        <v>0</v>
      </c>
      <c r="C172" s="127">
        <f t="shared" si="17"/>
        <v>0</v>
      </c>
      <c r="D172" s="343">
        <v>2.1565000000000001E-4</v>
      </c>
      <c r="E172" s="127">
        <f t="shared" si="15"/>
        <v>1.7922873104652876E-6</v>
      </c>
      <c r="F172" s="343">
        <v>0</v>
      </c>
      <c r="G172" s="127">
        <f t="shared" si="16"/>
        <v>0</v>
      </c>
      <c r="H172" s="64"/>
      <c r="I172" s="345"/>
    </row>
    <row r="173" spans="1:9" x14ac:dyDescent="0.35">
      <c r="A173" s="344" t="s">
        <v>401</v>
      </c>
      <c r="B173" s="343">
        <v>0</v>
      </c>
      <c r="C173" s="127">
        <f t="shared" si="17"/>
        <v>0</v>
      </c>
      <c r="D173" s="343">
        <v>0</v>
      </c>
      <c r="E173" s="127">
        <f t="shared" si="15"/>
        <v>0</v>
      </c>
      <c r="F173" s="343">
        <v>0</v>
      </c>
      <c r="G173" s="127">
        <f t="shared" si="16"/>
        <v>0</v>
      </c>
      <c r="H173" s="64"/>
      <c r="I173" s="345"/>
    </row>
    <row r="174" spans="1:9" x14ac:dyDescent="0.35">
      <c r="A174" s="230" t="s">
        <v>263</v>
      </c>
      <c r="B174" s="231">
        <f>SUM(B4:B173)</f>
        <v>8917.3075277899934</v>
      </c>
      <c r="C174" s="231">
        <f t="shared" ref="C174:G174" si="18">SUM(C4:C173)</f>
        <v>100.00000000000001</v>
      </c>
      <c r="D174" s="231">
        <f t="shared" si="18"/>
        <v>12032.111076209991</v>
      </c>
      <c r="E174" s="231">
        <f t="shared" si="18"/>
        <v>100.0000000000001</v>
      </c>
      <c r="F174" s="231">
        <f t="shared" si="18"/>
        <v>10124.176437879998</v>
      </c>
      <c r="G174" s="231">
        <f t="shared" si="18"/>
        <v>100.00000000000003</v>
      </c>
      <c r="H174" s="139">
        <f>((F174/D174)-1)*100</f>
        <v>-15.857023146190697</v>
      </c>
      <c r="I174" s="140">
        <f>((F174/B174)-1)*100</f>
        <v>13.53400571112866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topLeftCell="C1" zoomScale="80" zoomScaleNormal="80" workbookViewId="0">
      <selection activeCell="G154" sqref="G154"/>
    </sheetView>
  </sheetViews>
  <sheetFormatPr defaultColWidth="9.1796875" defaultRowHeight="15.5" x14ac:dyDescent="0.35"/>
  <cols>
    <col min="1" max="1" width="45.81640625" style="1" customWidth="1"/>
    <col min="2" max="2" width="15.453125" style="1" bestFit="1" customWidth="1"/>
    <col min="3" max="3" width="10.1796875" style="1" bestFit="1" customWidth="1"/>
    <col min="4" max="4" width="15.90625" style="1" customWidth="1"/>
    <col min="5" max="5" width="10.54296875" style="14" bestFit="1" customWidth="1"/>
    <col min="6" max="6" width="29.36328125" style="14" bestFit="1" customWidth="1"/>
    <col min="7" max="7" width="21.81640625" style="14" customWidth="1"/>
    <col min="8" max="8" width="15.6328125" style="1" bestFit="1" customWidth="1"/>
    <col min="9" max="9" width="22.81640625" style="1" bestFit="1" customWidth="1"/>
    <col min="10" max="10" width="22.36328125" style="1" bestFit="1" customWidth="1"/>
    <col min="11" max="11" width="10.08984375" style="1" bestFit="1" customWidth="1"/>
    <col min="12" max="12" width="11.453125" style="1" bestFit="1" customWidth="1"/>
    <col min="13" max="13" width="8.1796875" style="1" customWidth="1"/>
    <col min="14" max="16384" width="9.1796875" style="1"/>
  </cols>
  <sheetData>
    <row r="1" spans="1:17" x14ac:dyDescent="0.35">
      <c r="A1" s="4" t="s">
        <v>482</v>
      </c>
      <c r="E1" s="1"/>
      <c r="F1" s="1"/>
      <c r="G1" s="1"/>
      <c r="N1" s="366" t="s">
        <v>315</v>
      </c>
      <c r="O1" s="366"/>
    </row>
    <row r="2" spans="1:17" ht="14" customHeight="1" x14ac:dyDescent="0.35">
      <c r="A2" s="378" t="s">
        <v>517</v>
      </c>
      <c r="B2" s="380">
        <v>44713</v>
      </c>
      <c r="C2" s="381"/>
      <c r="D2" s="380">
        <v>45047</v>
      </c>
      <c r="E2" s="381"/>
      <c r="F2" s="185"/>
      <c r="G2" s="185"/>
      <c r="H2" s="382">
        <v>45100</v>
      </c>
      <c r="I2" s="382"/>
      <c r="J2" s="188"/>
      <c r="K2" s="378" t="s">
        <v>295</v>
      </c>
      <c r="L2" s="378" t="s">
        <v>519</v>
      </c>
    </row>
    <row r="3" spans="1:17" ht="37.75" customHeight="1" x14ac:dyDescent="0.35">
      <c r="A3" s="379"/>
      <c r="B3" s="180" t="s">
        <v>296</v>
      </c>
      <c r="C3" s="181" t="s">
        <v>297</v>
      </c>
      <c r="D3" s="182" t="s">
        <v>296</v>
      </c>
      <c r="E3" s="181" t="s">
        <v>297</v>
      </c>
      <c r="F3" s="182" t="s">
        <v>624</v>
      </c>
      <c r="G3" s="182" t="s">
        <v>622</v>
      </c>
      <c r="H3" s="182" t="s">
        <v>623</v>
      </c>
      <c r="I3" s="182" t="s">
        <v>621</v>
      </c>
      <c r="J3" s="182" t="s">
        <v>620</v>
      </c>
      <c r="K3" s="379"/>
      <c r="L3" s="379"/>
      <c r="M3" s="184"/>
      <c r="N3" s="26"/>
    </row>
    <row r="4" spans="1:17" x14ac:dyDescent="0.35">
      <c r="A4" s="132" t="s">
        <v>535</v>
      </c>
      <c r="B4" s="205">
        <v>2094.3510000000001</v>
      </c>
      <c r="C4" s="165">
        <f t="shared" ref="C4:C67" si="0">(B4/$B$268)*100</f>
        <v>23.83133383946517</v>
      </c>
      <c r="D4" s="205">
        <v>1911.3530000000001</v>
      </c>
      <c r="E4" s="165">
        <f t="shared" ref="E4:E67" si="1">(D4/$D$268)*100</f>
        <v>20.698918093772718</v>
      </c>
      <c r="F4" s="205">
        <v>1550.4939999999999</v>
      </c>
      <c r="G4" s="205">
        <v>809.03</v>
      </c>
      <c r="H4" s="205">
        <v>2359.5239999999999</v>
      </c>
      <c r="I4" s="165">
        <f>(F4/$H$268)*100</f>
        <v>17.834475641382216</v>
      </c>
      <c r="J4" s="165">
        <f>(G4/$H$268)*100</f>
        <v>9.3058250003853313</v>
      </c>
      <c r="K4" s="165">
        <f t="shared" ref="K4:K42" si="2">((H4/D4)-1)*100</f>
        <v>23.447840351834536</v>
      </c>
      <c r="L4" s="237">
        <f t="shared" ref="L4:L60" si="3">((H4/B4)-1)*100</f>
        <v>12.661344731613733</v>
      </c>
      <c r="M4" s="74"/>
      <c r="N4" s="151"/>
      <c r="P4" s="326"/>
    </row>
    <row r="5" spans="1:17" x14ac:dyDescent="0.35">
      <c r="A5" s="132" t="s">
        <v>262</v>
      </c>
      <c r="B5" s="205">
        <v>1083.271</v>
      </c>
      <c r="C5" s="165">
        <f t="shared" si="0"/>
        <v>12.326392681843336</v>
      </c>
      <c r="D5" s="205">
        <v>1116.335</v>
      </c>
      <c r="E5" s="165">
        <f t="shared" si="1"/>
        <v>12.089303613833639</v>
      </c>
      <c r="F5" s="205">
        <v>1474.5740000000001</v>
      </c>
      <c r="G5" s="205">
        <v>10.965999999999999</v>
      </c>
      <c r="H5" s="205">
        <v>1485.54</v>
      </c>
      <c r="I5" s="165">
        <f>(F5/$H$268)*100</f>
        <v>16.961209836616938</v>
      </c>
      <c r="J5" s="165">
        <f>(G5/$H$268)*100</f>
        <v>0.12613583792223471</v>
      </c>
      <c r="K5" s="165">
        <f t="shared" si="2"/>
        <v>33.07295749035908</v>
      </c>
      <c r="L5" s="237">
        <f t="shared" si="3"/>
        <v>37.134659748114743</v>
      </c>
      <c r="M5" s="74"/>
      <c r="N5" s="151"/>
    </row>
    <row r="6" spans="1:17" x14ac:dyDescent="0.35">
      <c r="A6" s="132" t="s">
        <v>472</v>
      </c>
      <c r="B6" s="205">
        <v>519.68299999999999</v>
      </c>
      <c r="C6" s="165">
        <f t="shared" si="0"/>
        <v>5.9134018431937996</v>
      </c>
      <c r="D6" s="205">
        <v>913.46100000000001</v>
      </c>
      <c r="E6" s="165">
        <f t="shared" si="1"/>
        <v>9.8922880393395261</v>
      </c>
      <c r="F6" s="205">
        <v>803.28899999999999</v>
      </c>
      <c r="G6" s="205">
        <v>0</v>
      </c>
      <c r="H6" s="205">
        <v>803.28899999999999</v>
      </c>
      <c r="I6" s="165">
        <f t="shared" ref="I6:J69" si="4">(F6/$H$268)*100</f>
        <v>9.2397894500012772</v>
      </c>
      <c r="J6" s="165">
        <v>0</v>
      </c>
      <c r="K6" s="165">
        <f t="shared" si="2"/>
        <v>-12.060941846449936</v>
      </c>
      <c r="L6" s="237">
        <f t="shared" si="3"/>
        <v>54.572883854195723</v>
      </c>
      <c r="M6" s="74"/>
      <c r="N6" s="151"/>
      <c r="Q6" s="151"/>
    </row>
    <row r="7" spans="1:17" x14ac:dyDescent="0.35">
      <c r="A7" s="132" t="s">
        <v>534</v>
      </c>
      <c r="B7" s="205">
        <v>1199.952</v>
      </c>
      <c r="C7" s="165">
        <f t="shared" si="0"/>
        <v>13.654089836581312</v>
      </c>
      <c r="D7" s="205">
        <v>1991.4829999999999</v>
      </c>
      <c r="E7" s="165">
        <f t="shared" si="1"/>
        <v>21.566682607629662</v>
      </c>
      <c r="F7" s="205">
        <v>630.51099999999997</v>
      </c>
      <c r="G7" s="205">
        <v>0</v>
      </c>
      <c r="H7" s="205">
        <v>630.51099999999997</v>
      </c>
      <c r="I7" s="165">
        <f t="shared" si="4"/>
        <v>7.2524195973177203</v>
      </c>
      <c r="J7" s="165">
        <v>0</v>
      </c>
      <c r="K7" s="165">
        <f t="shared" si="2"/>
        <v>-68.339624290039126</v>
      </c>
      <c r="L7" s="237">
        <f t="shared" si="3"/>
        <v>-47.455314879261849</v>
      </c>
      <c r="M7" s="74"/>
      <c r="N7" s="151"/>
    </row>
    <row r="8" spans="1:17" x14ac:dyDescent="0.35">
      <c r="A8" s="132" t="s">
        <v>631</v>
      </c>
      <c r="B8" s="205">
        <v>1.1830000000000001</v>
      </c>
      <c r="C8" s="165">
        <f t="shared" si="0"/>
        <v>1.3461195345043546E-2</v>
      </c>
      <c r="D8" s="205">
        <v>511.61</v>
      </c>
      <c r="E8" s="165">
        <f t="shared" si="1"/>
        <v>5.5404592903325867</v>
      </c>
      <c r="F8" s="205">
        <v>2.6419999999999999</v>
      </c>
      <c r="G8" s="205">
        <v>470.65600000000001</v>
      </c>
      <c r="H8" s="205">
        <v>473.298</v>
      </c>
      <c r="I8" s="165">
        <f>(F8/$H$268)*100</f>
        <v>3.0389465966673728E-2</v>
      </c>
      <c r="J8" s="165">
        <f t="shared" si="4"/>
        <v>5.4136958720707007</v>
      </c>
      <c r="K8" s="165">
        <f t="shared" si="2"/>
        <v>-7.4885166435370687</v>
      </c>
      <c r="L8" s="237">
        <f>((H8/B8)-1)*100</f>
        <v>39908.284023668639</v>
      </c>
      <c r="M8" s="74"/>
      <c r="N8" s="151"/>
    </row>
    <row r="9" spans="1:17" x14ac:dyDescent="0.35">
      <c r="A9" s="132" t="s">
        <v>80</v>
      </c>
      <c r="B9" s="205">
        <v>727.71600000000001</v>
      </c>
      <c r="C9" s="165">
        <f t="shared" si="0"/>
        <v>8.2805809228349201</v>
      </c>
      <c r="D9" s="205">
        <v>448.44499999999999</v>
      </c>
      <c r="E9" s="165">
        <f t="shared" si="1"/>
        <v>4.8564165408283593</v>
      </c>
      <c r="F9" s="205">
        <v>111.95399999999999</v>
      </c>
      <c r="G9" s="205">
        <v>304.14699999999999</v>
      </c>
      <c r="H9" s="205">
        <v>416.10199999999998</v>
      </c>
      <c r="I9" s="165">
        <f t="shared" si="4"/>
        <v>1.2877449935022676</v>
      </c>
      <c r="J9" s="165">
        <f t="shared" si="4"/>
        <v>3.4984348619855847</v>
      </c>
      <c r="K9" s="165">
        <f t="shared" si="2"/>
        <v>-7.212255683528646</v>
      </c>
      <c r="L9" s="237">
        <f t="shared" si="3"/>
        <v>-42.820825706731746</v>
      </c>
      <c r="M9" s="74"/>
      <c r="N9" s="151"/>
    </row>
    <row r="10" spans="1:17" x14ac:dyDescent="0.35">
      <c r="A10" s="132" t="s">
        <v>249</v>
      </c>
      <c r="B10" s="205">
        <v>110.42400000000001</v>
      </c>
      <c r="C10" s="165">
        <f t="shared" si="0"/>
        <v>1.2564996067464824</v>
      </c>
      <c r="D10" s="205">
        <v>83.314999999999998</v>
      </c>
      <c r="E10" s="165">
        <f t="shared" si="1"/>
        <v>0.90225633934844807</v>
      </c>
      <c r="F10" s="205">
        <v>40.22</v>
      </c>
      <c r="G10" s="205">
        <v>283.125</v>
      </c>
      <c r="H10" s="205">
        <v>323.34500000000003</v>
      </c>
      <c r="I10" s="165">
        <f t="shared" si="4"/>
        <v>0.46262843345178556</v>
      </c>
      <c r="J10" s="165">
        <f t="shared" si="4"/>
        <v>3.2566304132530282</v>
      </c>
      <c r="K10" s="165">
        <f t="shared" si="2"/>
        <v>288.09938186401013</v>
      </c>
      <c r="L10" s="237">
        <f t="shared" si="3"/>
        <v>192.8213069622546</v>
      </c>
      <c r="M10" s="74"/>
      <c r="N10" s="151"/>
    </row>
    <row r="11" spans="1:17" x14ac:dyDescent="0.35">
      <c r="A11" s="132" t="s">
        <v>0</v>
      </c>
      <c r="B11" s="205">
        <v>217.209</v>
      </c>
      <c r="C11" s="165">
        <f t="shared" si="0"/>
        <v>2.4715915297561826</v>
      </c>
      <c r="D11" s="205">
        <v>183.57499999999999</v>
      </c>
      <c r="E11" s="165">
        <f t="shared" si="1"/>
        <v>1.9880178538785491</v>
      </c>
      <c r="F11" s="205">
        <v>194.54599999999999</v>
      </c>
      <c r="G11" s="205">
        <v>0.77800000000000002</v>
      </c>
      <c r="H11" s="205">
        <v>195.32400000000001</v>
      </c>
      <c r="I11" s="165">
        <f t="shared" si="4"/>
        <v>2.2377551271584055</v>
      </c>
      <c r="J11" s="165">
        <f t="shared" si="4"/>
        <v>8.9489040583164894E-3</v>
      </c>
      <c r="K11" s="165">
        <f t="shared" si="2"/>
        <v>6.4001089472967676</v>
      </c>
      <c r="L11" s="237">
        <f t="shared" si="3"/>
        <v>-10.075549355689672</v>
      </c>
      <c r="M11" s="74"/>
      <c r="N11" s="151"/>
    </row>
    <row r="12" spans="1:17" x14ac:dyDescent="0.35">
      <c r="A12" s="132" t="s">
        <v>47</v>
      </c>
      <c r="B12" s="205">
        <v>131.90799999999999</v>
      </c>
      <c r="C12" s="165">
        <f t="shared" si="0"/>
        <v>1.5009631069940861</v>
      </c>
      <c r="D12" s="205">
        <v>129.23699999999999</v>
      </c>
      <c r="E12" s="165">
        <f t="shared" si="1"/>
        <v>1.3995667350222092</v>
      </c>
      <c r="F12" s="205">
        <v>133.517</v>
      </c>
      <c r="G12" s="205">
        <v>1E-3</v>
      </c>
      <c r="H12" s="205">
        <v>133.518</v>
      </c>
      <c r="I12" s="165">
        <f t="shared" si="4"/>
        <v>1.5357722662650932</v>
      </c>
      <c r="J12" s="165">
        <f t="shared" si="4"/>
        <v>1.1502447375728134E-5</v>
      </c>
      <c r="K12" s="165">
        <f t="shared" si="2"/>
        <v>3.3125188606977884</v>
      </c>
      <c r="L12" s="237">
        <f t="shared" si="3"/>
        <v>1.2205476544258298</v>
      </c>
      <c r="M12" s="74"/>
      <c r="N12" s="151"/>
    </row>
    <row r="13" spans="1:17" x14ac:dyDescent="0.35">
      <c r="A13" s="132" t="s">
        <v>64</v>
      </c>
      <c r="B13" s="205">
        <v>67.914000000000001</v>
      </c>
      <c r="C13" s="165">
        <f t="shared" si="0"/>
        <v>0.77278412566634602</v>
      </c>
      <c r="D13" s="205">
        <v>87.278000000000006</v>
      </c>
      <c r="E13" s="165">
        <f t="shared" si="1"/>
        <v>0.94517348359423692</v>
      </c>
      <c r="F13" s="205">
        <v>98.582999999999998</v>
      </c>
      <c r="G13" s="205">
        <v>29.481000000000002</v>
      </c>
      <c r="H13" s="205">
        <v>128.06399999999999</v>
      </c>
      <c r="I13" s="165">
        <f t="shared" si="4"/>
        <v>1.1339457696414066</v>
      </c>
      <c r="J13" s="165">
        <f t="shared" si="4"/>
        <v>0.33910365108384116</v>
      </c>
      <c r="K13" s="165">
        <f t="shared" si="2"/>
        <v>46.731134993927427</v>
      </c>
      <c r="L13" s="237">
        <f t="shared" si="3"/>
        <v>88.56789469034365</v>
      </c>
      <c r="M13" s="74"/>
      <c r="N13" s="151"/>
    </row>
    <row r="14" spans="1:17" x14ac:dyDescent="0.35">
      <c r="A14" s="132" t="s">
        <v>1</v>
      </c>
      <c r="B14" s="205">
        <v>67.313999999999993</v>
      </c>
      <c r="C14" s="165">
        <f t="shared" si="0"/>
        <v>0.76595680765533491</v>
      </c>
      <c r="D14" s="205">
        <v>110.17700000000001</v>
      </c>
      <c r="E14" s="165">
        <f t="shared" si="1"/>
        <v>1.1931572550008276</v>
      </c>
      <c r="F14" s="205">
        <v>126.07599999999999</v>
      </c>
      <c r="G14" s="205">
        <v>0</v>
      </c>
      <c r="H14" s="205">
        <v>126.07599999999999</v>
      </c>
      <c r="I14" s="165">
        <f t="shared" si="4"/>
        <v>1.4501825553423002</v>
      </c>
      <c r="J14" s="165">
        <f t="shared" si="4"/>
        <v>0</v>
      </c>
      <c r="K14" s="165">
        <f t="shared" si="2"/>
        <v>14.430416511613121</v>
      </c>
      <c r="L14" s="237">
        <f t="shared" si="3"/>
        <v>87.295362034643631</v>
      </c>
      <c r="M14" s="74"/>
      <c r="N14" s="26"/>
    </row>
    <row r="15" spans="1:17" x14ac:dyDescent="0.35">
      <c r="A15" s="132" t="s">
        <v>157</v>
      </c>
      <c r="B15" s="205">
        <v>36.387</v>
      </c>
      <c r="C15" s="165">
        <f t="shared" si="0"/>
        <v>0.414042700777768</v>
      </c>
      <c r="D15" s="205">
        <v>121.075</v>
      </c>
      <c r="E15" s="165">
        <f t="shared" si="1"/>
        <v>1.3111766943121086</v>
      </c>
      <c r="F15" s="205">
        <v>1.0920000000000001</v>
      </c>
      <c r="G15" s="205">
        <v>122.33</v>
      </c>
      <c r="H15" s="205">
        <v>123.42100000000001</v>
      </c>
      <c r="I15" s="165">
        <f t="shared" si="4"/>
        <v>1.2560672534295124E-2</v>
      </c>
      <c r="J15" s="165">
        <f t="shared" si="4"/>
        <v>1.4070943874728226</v>
      </c>
      <c r="K15" s="165">
        <f t="shared" si="2"/>
        <v>1.9376419574643755</v>
      </c>
      <c r="L15" s="237">
        <f t="shared" si="3"/>
        <v>239.18982054030286</v>
      </c>
      <c r="M15" s="74"/>
      <c r="N15" s="26"/>
    </row>
    <row r="16" spans="1:17" x14ac:dyDescent="0.35">
      <c r="A16" s="132" t="s">
        <v>536</v>
      </c>
      <c r="B16" s="205">
        <v>59.930999999999997</v>
      </c>
      <c r="C16" s="165">
        <f t="shared" si="0"/>
        <v>0.68194665952984335</v>
      </c>
      <c r="D16" s="205">
        <v>127.53100000000001</v>
      </c>
      <c r="E16" s="165">
        <f t="shared" si="1"/>
        <v>1.3810916787306839</v>
      </c>
      <c r="F16" s="205">
        <v>0</v>
      </c>
      <c r="G16" s="205">
        <v>93.423000000000002</v>
      </c>
      <c r="H16" s="205">
        <v>93.423000000000002</v>
      </c>
      <c r="I16" s="165">
        <f t="shared" si="4"/>
        <v>0</v>
      </c>
      <c r="J16" s="165">
        <f t="shared" si="4"/>
        <v>1.0745931411826495</v>
      </c>
      <c r="K16" s="165">
        <f t="shared" si="2"/>
        <v>-26.744869874775546</v>
      </c>
      <c r="L16" s="237">
        <f t="shared" si="3"/>
        <v>55.88426690694299</v>
      </c>
      <c r="M16" s="74"/>
      <c r="N16" s="26"/>
    </row>
    <row r="17" spans="1:14" x14ac:dyDescent="0.35">
      <c r="A17" s="132" t="s">
        <v>11</v>
      </c>
      <c r="B17" s="205">
        <v>52.470999999999997</v>
      </c>
      <c r="C17" s="165">
        <f t="shared" si="0"/>
        <v>0.59706033892627208</v>
      </c>
      <c r="D17" s="205">
        <v>58.691000000000003</v>
      </c>
      <c r="E17" s="165">
        <f t="shared" si="1"/>
        <v>0.63559175193782347</v>
      </c>
      <c r="F17" s="205">
        <v>81.447000000000003</v>
      </c>
      <c r="G17" s="205">
        <v>5.3330000000000002</v>
      </c>
      <c r="H17" s="205">
        <v>86.78</v>
      </c>
      <c r="I17" s="165">
        <f t="shared" si="4"/>
        <v>0.93683983141092941</v>
      </c>
      <c r="J17" s="165">
        <f t="shared" si="4"/>
        <v>6.1342551854758141E-2</v>
      </c>
      <c r="K17" s="165">
        <f t="shared" si="2"/>
        <v>47.85912661225742</v>
      </c>
      <c r="L17" s="237">
        <f t="shared" si="3"/>
        <v>65.386594499818955</v>
      </c>
      <c r="M17" s="74"/>
      <c r="N17" s="26"/>
    </row>
    <row r="18" spans="1:14" x14ac:dyDescent="0.35">
      <c r="A18" s="132" t="s">
        <v>821</v>
      </c>
      <c r="B18" s="205">
        <v>31.1</v>
      </c>
      <c r="C18" s="165">
        <f t="shared" si="0"/>
        <v>0.35388265023740856</v>
      </c>
      <c r="D18" s="205">
        <v>138.46899999999999</v>
      </c>
      <c r="E18" s="165">
        <f t="shared" si="1"/>
        <v>1.4995442963840873</v>
      </c>
      <c r="F18" s="205">
        <v>0</v>
      </c>
      <c r="G18" s="205">
        <v>85.588999999999999</v>
      </c>
      <c r="H18" s="205">
        <v>85.588999999999999</v>
      </c>
      <c r="I18" s="165">
        <f t="shared" si="4"/>
        <v>0</v>
      </c>
      <c r="J18" s="165">
        <f t="shared" si="4"/>
        <v>0.98448296844119521</v>
      </c>
      <c r="K18" s="165">
        <f t="shared" si="2"/>
        <v>-38.189053145469373</v>
      </c>
      <c r="L18" s="237">
        <f t="shared" si="3"/>
        <v>175.20578778135047</v>
      </c>
      <c r="M18" s="74"/>
      <c r="N18" s="26"/>
    </row>
    <row r="19" spans="1:14" x14ac:dyDescent="0.35">
      <c r="A19" s="132" t="s">
        <v>37</v>
      </c>
      <c r="B19" s="205">
        <v>205.24600000000001</v>
      </c>
      <c r="C19" s="165">
        <f t="shared" si="0"/>
        <v>2.3354661874799727</v>
      </c>
      <c r="D19" s="205">
        <v>69.861000000000004</v>
      </c>
      <c r="E19" s="165">
        <f t="shared" si="1"/>
        <v>0.75655680397553782</v>
      </c>
      <c r="F19" s="205">
        <v>54.756</v>
      </c>
      <c r="G19" s="205">
        <v>17.861000000000001</v>
      </c>
      <c r="H19" s="205">
        <v>72.617000000000004</v>
      </c>
      <c r="I19" s="165">
        <f t="shared" si="4"/>
        <v>0.6298280085053698</v>
      </c>
      <c r="J19" s="165">
        <f t="shared" si="4"/>
        <v>0.20544521257788023</v>
      </c>
      <c r="K19" s="165">
        <f t="shared" si="2"/>
        <v>3.9449764532428766</v>
      </c>
      <c r="L19" s="237">
        <f t="shared" si="3"/>
        <v>-64.619529735049653</v>
      </c>
      <c r="M19" s="74"/>
      <c r="N19" s="26"/>
    </row>
    <row r="20" spans="1:14" x14ac:dyDescent="0.35">
      <c r="A20" s="132" t="s">
        <v>129</v>
      </c>
      <c r="B20" s="205">
        <v>36.656999999999996</v>
      </c>
      <c r="C20" s="165">
        <f t="shared" si="0"/>
        <v>0.41711499388272294</v>
      </c>
      <c r="D20" s="205">
        <v>38.286000000000001</v>
      </c>
      <c r="E20" s="165">
        <f t="shared" si="1"/>
        <v>0.41461665016257188</v>
      </c>
      <c r="F20" s="205">
        <v>2.9000000000000001E-2</v>
      </c>
      <c r="G20" s="205">
        <v>71.046999999999997</v>
      </c>
      <c r="H20" s="205">
        <v>71.076999999999998</v>
      </c>
      <c r="I20" s="165">
        <f t="shared" si="4"/>
        <v>3.3357097389611593E-4</v>
      </c>
      <c r="J20" s="165">
        <f t="shared" si="4"/>
        <v>0.81721437870335667</v>
      </c>
      <c r="K20" s="165">
        <f t="shared" si="2"/>
        <v>85.647495167946502</v>
      </c>
      <c r="L20" s="237">
        <f t="shared" si="3"/>
        <v>93.897482063453097</v>
      </c>
      <c r="M20" s="74"/>
      <c r="N20" s="26"/>
    </row>
    <row r="21" spans="1:14" x14ac:dyDescent="0.35">
      <c r="A21" s="132" t="s">
        <v>21</v>
      </c>
      <c r="B21" s="205">
        <v>20.241</v>
      </c>
      <c r="C21" s="165">
        <f t="shared" si="0"/>
        <v>0.23031957310145934</v>
      </c>
      <c r="D21" s="205">
        <v>28.079000000000001</v>
      </c>
      <c r="E21" s="165">
        <f t="shared" si="1"/>
        <v>0.30408036671145733</v>
      </c>
      <c r="F21" s="205">
        <v>67.686999999999998</v>
      </c>
      <c r="G21" s="205">
        <v>0.45200000000000001</v>
      </c>
      <c r="H21" s="205">
        <v>68.138999999999996</v>
      </c>
      <c r="I21" s="165">
        <f t="shared" si="4"/>
        <v>0.77856615552091024</v>
      </c>
      <c r="J21" s="165">
        <f t="shared" si="4"/>
        <v>5.199106213829117E-3</v>
      </c>
      <c r="K21" s="165">
        <f t="shared" si="2"/>
        <v>142.66889846504506</v>
      </c>
      <c r="L21" s="237">
        <f t="shared" si="3"/>
        <v>236.63850600266784</v>
      </c>
      <c r="M21" s="74"/>
      <c r="N21" s="26"/>
    </row>
    <row r="22" spans="1:14" x14ac:dyDescent="0.35">
      <c r="A22" s="132" t="s">
        <v>71</v>
      </c>
      <c r="B22" s="205">
        <v>191.34200000000001</v>
      </c>
      <c r="C22" s="165">
        <f t="shared" si="0"/>
        <v>2.1772544714381423</v>
      </c>
      <c r="D22" s="205">
        <v>328.41899999999998</v>
      </c>
      <c r="E22" s="165">
        <f t="shared" si="1"/>
        <v>3.5565999485384134</v>
      </c>
      <c r="F22" s="205">
        <v>62.521000000000001</v>
      </c>
      <c r="G22" s="205">
        <v>0</v>
      </c>
      <c r="H22" s="205">
        <v>62.521000000000001</v>
      </c>
      <c r="I22" s="165">
        <f t="shared" si="4"/>
        <v>0.71914451237789867</v>
      </c>
      <c r="J22" s="165">
        <f t="shared" si="4"/>
        <v>0</v>
      </c>
      <c r="K22" s="165">
        <f t="shared" si="2"/>
        <v>-80.963038070269988</v>
      </c>
      <c r="L22" s="237">
        <f t="shared" si="3"/>
        <v>-67.324999216063389</v>
      </c>
      <c r="M22" s="74"/>
      <c r="N22" s="26"/>
    </row>
    <row r="23" spans="1:14" x14ac:dyDescent="0.35">
      <c r="A23" s="132" t="s">
        <v>123</v>
      </c>
      <c r="B23" s="205">
        <v>116.19499999999999</v>
      </c>
      <c r="C23" s="165">
        <f t="shared" si="0"/>
        <v>1.3221670271490573</v>
      </c>
      <c r="D23" s="205">
        <v>50.884</v>
      </c>
      <c r="E23" s="165">
        <f t="shared" si="1"/>
        <v>0.55104616901406023</v>
      </c>
      <c r="F23" s="205">
        <v>0.375</v>
      </c>
      <c r="G23" s="205">
        <v>53.412999999999997</v>
      </c>
      <c r="H23" s="205">
        <v>53.787999999999997</v>
      </c>
      <c r="I23" s="165">
        <f t="shared" si="4"/>
        <v>4.3134177658980498E-3</v>
      </c>
      <c r="J23" s="165">
        <f t="shared" si="4"/>
        <v>0.6143802216797668</v>
      </c>
      <c r="K23" s="165">
        <f t="shared" si="2"/>
        <v>5.7070984985457152</v>
      </c>
      <c r="L23" s="237">
        <f t="shared" si="3"/>
        <v>-53.708851499634235</v>
      </c>
      <c r="M23" s="74"/>
      <c r="N23" s="26"/>
    </row>
    <row r="24" spans="1:14" x14ac:dyDescent="0.35">
      <c r="A24" s="132" t="s">
        <v>108</v>
      </c>
      <c r="B24" s="205">
        <v>21.948</v>
      </c>
      <c r="C24" s="165">
        <f t="shared" si="0"/>
        <v>0.24974329284278593</v>
      </c>
      <c r="D24" s="205">
        <v>1.2509999999999999</v>
      </c>
      <c r="E24" s="165">
        <f t="shared" si="1"/>
        <v>1.3547652649881873E-2</v>
      </c>
      <c r="F24" s="205">
        <v>0.223</v>
      </c>
      <c r="G24" s="205">
        <v>51.07</v>
      </c>
      <c r="H24" s="205">
        <v>51.292999999999999</v>
      </c>
      <c r="I24" s="165">
        <f t="shared" si="4"/>
        <v>2.5650457647873738E-3</v>
      </c>
      <c r="J24" s="165">
        <f t="shared" si="4"/>
        <v>0.58742998747843578</v>
      </c>
      <c r="K24" s="165">
        <f t="shared" si="2"/>
        <v>4000.1598721023183</v>
      </c>
      <c r="L24" s="237">
        <f t="shared" si="3"/>
        <v>133.70238746127208</v>
      </c>
      <c r="M24" s="74"/>
      <c r="N24" s="26"/>
    </row>
    <row r="25" spans="1:14" x14ac:dyDescent="0.35">
      <c r="A25" s="132" t="s">
        <v>2</v>
      </c>
      <c r="B25" s="205">
        <v>85.694000000000003</v>
      </c>
      <c r="C25" s="165">
        <f t="shared" si="0"/>
        <v>0.97510031605930836</v>
      </c>
      <c r="D25" s="205">
        <v>39.222000000000001</v>
      </c>
      <c r="E25" s="165">
        <f t="shared" si="1"/>
        <v>0.42475302336823895</v>
      </c>
      <c r="F25" s="205">
        <v>16.257999999999999</v>
      </c>
      <c r="G25" s="205">
        <v>27.867000000000001</v>
      </c>
      <c r="H25" s="205">
        <v>44.125999999999998</v>
      </c>
      <c r="I25" s="165">
        <f t="shared" si="4"/>
        <v>0.18700678943458798</v>
      </c>
      <c r="J25" s="165">
        <f t="shared" si="4"/>
        <v>0.32053870101941595</v>
      </c>
      <c r="K25" s="165">
        <f t="shared" si="2"/>
        <v>12.503186986895098</v>
      </c>
      <c r="L25" s="237">
        <f t="shared" si="3"/>
        <v>-48.50748010362453</v>
      </c>
      <c r="M25" s="74"/>
      <c r="N25" s="26"/>
    </row>
    <row r="26" spans="1:14" x14ac:dyDescent="0.35">
      <c r="A26" s="132" t="s">
        <v>109</v>
      </c>
      <c r="B26" s="205">
        <v>15.191000000000001</v>
      </c>
      <c r="C26" s="165">
        <f t="shared" si="0"/>
        <v>0.17285631317544931</v>
      </c>
      <c r="D26" s="205">
        <v>29.158000000000001</v>
      </c>
      <c r="E26" s="165">
        <f t="shared" si="1"/>
        <v>0.31576535249021243</v>
      </c>
      <c r="F26" s="205">
        <v>9.9000000000000005E-2</v>
      </c>
      <c r="G26" s="205">
        <v>44.026000000000003</v>
      </c>
      <c r="H26" s="205">
        <v>44.125</v>
      </c>
      <c r="I26" s="165">
        <f t="shared" si="4"/>
        <v>1.1387422901970852E-3</v>
      </c>
      <c r="J26" s="165">
        <f t="shared" si="4"/>
        <v>0.50640674816380693</v>
      </c>
      <c r="K26" s="165">
        <f t="shared" si="2"/>
        <v>51.330681116674668</v>
      </c>
      <c r="L26" s="237">
        <f t="shared" si="3"/>
        <v>190.46804028701203</v>
      </c>
      <c r="M26" s="74"/>
      <c r="N26" s="26"/>
    </row>
    <row r="27" spans="1:14" x14ac:dyDescent="0.35">
      <c r="A27" s="132" t="s">
        <v>242</v>
      </c>
      <c r="B27" s="205">
        <v>3.5350000000000001</v>
      </c>
      <c r="C27" s="165">
        <f t="shared" si="0"/>
        <v>4.0224281948207048E-2</v>
      </c>
      <c r="D27" s="205">
        <v>6.76</v>
      </c>
      <c r="E27" s="165">
        <f t="shared" si="1"/>
        <v>7.3207139818706218E-2</v>
      </c>
      <c r="F27" s="205">
        <v>0</v>
      </c>
      <c r="G27" s="205">
        <v>43.462000000000003</v>
      </c>
      <c r="H27" s="205">
        <v>43.462000000000003</v>
      </c>
      <c r="I27" s="165">
        <f t="shared" si="4"/>
        <v>0</v>
      </c>
      <c r="J27" s="165">
        <f t="shared" si="4"/>
        <v>0.49991936784389618</v>
      </c>
      <c r="K27" s="165">
        <f t="shared" si="2"/>
        <v>542.92899408284029</v>
      </c>
      <c r="L27" s="237">
        <f t="shared" si="3"/>
        <v>1129.4766619519096</v>
      </c>
      <c r="M27" s="74"/>
      <c r="N27" s="26"/>
    </row>
    <row r="28" spans="1:14" x14ac:dyDescent="0.35">
      <c r="A28" s="132" t="s">
        <v>145</v>
      </c>
      <c r="B28" s="205">
        <v>29.73</v>
      </c>
      <c r="C28" s="165">
        <f t="shared" si="0"/>
        <v>0.33829360744559989</v>
      </c>
      <c r="D28" s="205">
        <v>47.918999999999997</v>
      </c>
      <c r="E28" s="165">
        <f t="shared" si="1"/>
        <v>0.51893682440422828</v>
      </c>
      <c r="F28" s="205">
        <v>42.024999999999999</v>
      </c>
      <c r="G28" s="205">
        <v>2.3E-2</v>
      </c>
      <c r="H28" s="205">
        <v>42.048000000000002</v>
      </c>
      <c r="I28" s="165">
        <f t="shared" si="4"/>
        <v>0.48339035096497485</v>
      </c>
      <c r="J28" s="165">
        <f t="shared" si="4"/>
        <v>2.645562896417471E-4</v>
      </c>
      <c r="K28" s="165">
        <f t="shared" si="2"/>
        <v>-12.251925123646146</v>
      </c>
      <c r="L28" s="237">
        <f t="shared" si="3"/>
        <v>41.432896064581229</v>
      </c>
      <c r="M28" s="74"/>
      <c r="N28" s="26"/>
    </row>
    <row r="29" spans="1:14" x14ac:dyDescent="0.35">
      <c r="A29" s="132" t="s">
        <v>66</v>
      </c>
      <c r="B29" s="205">
        <v>30.181000000000001</v>
      </c>
      <c r="C29" s="165">
        <f t="shared" si="0"/>
        <v>0.34342547481720986</v>
      </c>
      <c r="D29" s="205">
        <v>35.103000000000002</v>
      </c>
      <c r="E29" s="165">
        <f t="shared" si="1"/>
        <v>0.38014648358817227</v>
      </c>
      <c r="F29" s="205">
        <v>41.648000000000003</v>
      </c>
      <c r="G29" s="205">
        <v>9.5000000000000001E-2</v>
      </c>
      <c r="H29" s="205">
        <v>41.743000000000002</v>
      </c>
      <c r="I29" s="165">
        <f t="shared" si="4"/>
        <v>0.47905392830432536</v>
      </c>
      <c r="J29" s="165">
        <f t="shared" si="4"/>
        <v>1.0927325006941727E-3</v>
      </c>
      <c r="K29" s="165">
        <f t="shared" si="2"/>
        <v>18.915762185568184</v>
      </c>
      <c r="L29" s="237">
        <f t="shared" si="3"/>
        <v>38.308869818760158</v>
      </c>
      <c r="M29" s="74"/>
      <c r="N29" s="26"/>
    </row>
    <row r="30" spans="1:14" x14ac:dyDescent="0.35">
      <c r="A30" s="132" t="s">
        <v>61</v>
      </c>
      <c r="B30" s="205">
        <v>74.691000000000003</v>
      </c>
      <c r="C30" s="165">
        <f t="shared" si="0"/>
        <v>0.84989868260071633</v>
      </c>
      <c r="D30" s="205">
        <v>34.844999999999999</v>
      </c>
      <c r="E30" s="165">
        <f t="shared" si="1"/>
        <v>0.37735248328148197</v>
      </c>
      <c r="F30" s="205">
        <v>38.695999999999998</v>
      </c>
      <c r="G30" s="205">
        <v>4.0000000000000001E-3</v>
      </c>
      <c r="H30" s="205">
        <v>38.700000000000003</v>
      </c>
      <c r="I30" s="165">
        <f t="shared" si="4"/>
        <v>0.44509870365117588</v>
      </c>
      <c r="J30" s="165">
        <f t="shared" si="4"/>
        <v>4.6009789502912535E-5</v>
      </c>
      <c r="K30" s="165">
        <f t="shared" si="2"/>
        <v>11.063280241067597</v>
      </c>
      <c r="L30" s="237">
        <f t="shared" si="3"/>
        <v>-48.18652849740932</v>
      </c>
      <c r="M30" s="74"/>
      <c r="N30" s="26"/>
    </row>
    <row r="31" spans="1:14" x14ac:dyDescent="0.35">
      <c r="A31" s="132" t="s">
        <v>184</v>
      </c>
      <c r="B31" s="205">
        <v>73.662000000000006</v>
      </c>
      <c r="C31" s="165">
        <f t="shared" si="0"/>
        <v>0.83818983221183241</v>
      </c>
      <c r="D31" s="205">
        <v>16.492999999999999</v>
      </c>
      <c r="E31" s="165">
        <f t="shared" si="1"/>
        <v>0.17861025991566887</v>
      </c>
      <c r="F31" s="205">
        <v>0</v>
      </c>
      <c r="G31" s="205">
        <v>34.896000000000001</v>
      </c>
      <c r="H31" s="205">
        <v>34.896000000000001</v>
      </c>
      <c r="I31" s="165">
        <f t="shared" si="4"/>
        <v>0</v>
      </c>
      <c r="J31" s="165">
        <f t="shared" si="4"/>
        <v>0.40138940362340902</v>
      </c>
      <c r="K31" s="165">
        <f t="shared" si="2"/>
        <v>111.58067058752201</v>
      </c>
      <c r="L31" s="237">
        <f t="shared" si="3"/>
        <v>-52.626863240205267</v>
      </c>
      <c r="M31" s="74"/>
      <c r="N31" s="26"/>
    </row>
    <row r="32" spans="1:14" x14ac:dyDescent="0.35">
      <c r="A32" s="132" t="s">
        <v>178</v>
      </c>
      <c r="B32" s="205">
        <v>23.151</v>
      </c>
      <c r="C32" s="165">
        <f t="shared" si="0"/>
        <v>0.2634320654548632</v>
      </c>
      <c r="D32" s="205">
        <v>23.626999999999999</v>
      </c>
      <c r="E32" s="165">
        <f t="shared" si="1"/>
        <v>0.25586761723322066</v>
      </c>
      <c r="F32" s="205">
        <v>0</v>
      </c>
      <c r="G32" s="205">
        <v>34.317999999999998</v>
      </c>
      <c r="H32" s="205">
        <v>34.317999999999998</v>
      </c>
      <c r="I32" s="165">
        <f t="shared" si="4"/>
        <v>0</v>
      </c>
      <c r="J32" s="165">
        <f t="shared" si="4"/>
        <v>0.39474098904023808</v>
      </c>
      <c r="K32" s="165">
        <f t="shared" si="2"/>
        <v>45.24907944301011</v>
      </c>
      <c r="L32" s="237">
        <f t="shared" si="3"/>
        <v>48.235497386721946</v>
      </c>
      <c r="M32" s="74"/>
      <c r="N32" s="26"/>
    </row>
    <row r="33" spans="1:14" x14ac:dyDescent="0.35">
      <c r="A33" s="132" t="s">
        <v>62</v>
      </c>
      <c r="B33" s="205">
        <v>58.2</v>
      </c>
      <c r="C33" s="165">
        <f t="shared" si="0"/>
        <v>0.66224984706807644</v>
      </c>
      <c r="D33" s="205">
        <v>60.481999999999999</v>
      </c>
      <c r="E33" s="165">
        <f t="shared" si="1"/>
        <v>0.65498731220635931</v>
      </c>
      <c r="F33" s="205">
        <v>0</v>
      </c>
      <c r="G33" s="205">
        <v>33.085000000000001</v>
      </c>
      <c r="H33" s="205">
        <v>33.085000000000001</v>
      </c>
      <c r="I33" s="165">
        <f t="shared" si="4"/>
        <v>0</v>
      </c>
      <c r="J33" s="165">
        <f t="shared" si="4"/>
        <v>0.38055847142596533</v>
      </c>
      <c r="K33" s="165">
        <f t="shared" si="2"/>
        <v>-45.297774544492576</v>
      </c>
      <c r="L33" s="237">
        <f t="shared" si="3"/>
        <v>-43.152920962199318</v>
      </c>
      <c r="M33" s="74"/>
      <c r="N33" s="26"/>
    </row>
    <row r="34" spans="1:14" x14ac:dyDescent="0.35">
      <c r="A34" s="132" t="s">
        <v>35</v>
      </c>
      <c r="B34" s="205">
        <v>32.917000000000002</v>
      </c>
      <c r="C34" s="165">
        <f t="shared" si="0"/>
        <v>0.37455804494742051</v>
      </c>
      <c r="D34" s="205">
        <v>24.189</v>
      </c>
      <c r="E34" s="165">
        <f t="shared" si="1"/>
        <v>0.26195377294004213</v>
      </c>
      <c r="F34" s="205">
        <v>30.388999999999999</v>
      </c>
      <c r="G34" s="205">
        <v>7.1999999999999995E-2</v>
      </c>
      <c r="H34" s="205">
        <v>30.460999999999999</v>
      </c>
      <c r="I34" s="165">
        <f t="shared" si="4"/>
        <v>0.34954787330100229</v>
      </c>
      <c r="J34" s="165">
        <f t="shared" si="4"/>
        <v>8.2817621105242556E-4</v>
      </c>
      <c r="K34" s="165">
        <f t="shared" si="2"/>
        <v>25.929141345239557</v>
      </c>
      <c r="L34" s="237">
        <f t="shared" si="3"/>
        <v>-7.4611902664276863</v>
      </c>
      <c r="M34" s="74"/>
      <c r="N34" s="26"/>
    </row>
    <row r="35" spans="1:14" x14ac:dyDescent="0.35">
      <c r="A35" s="132" t="s">
        <v>20</v>
      </c>
      <c r="B35" s="205">
        <v>30.129000000000001</v>
      </c>
      <c r="C35" s="165">
        <f t="shared" si="0"/>
        <v>0.34283377392292225</v>
      </c>
      <c r="D35" s="205">
        <v>33.148000000000003</v>
      </c>
      <c r="E35" s="165">
        <f t="shared" si="1"/>
        <v>0.35897489211693401</v>
      </c>
      <c r="F35" s="205">
        <v>21.158000000000001</v>
      </c>
      <c r="G35" s="205">
        <v>6.7930000000000001</v>
      </c>
      <c r="H35" s="205">
        <v>27.95</v>
      </c>
      <c r="I35" s="165">
        <f t="shared" si="4"/>
        <v>0.24336878157565586</v>
      </c>
      <c r="J35" s="165">
        <f t="shared" si="4"/>
        <v>7.8136125023321207E-2</v>
      </c>
      <c r="K35" s="165">
        <f t="shared" si="2"/>
        <v>-15.681187401954876</v>
      </c>
      <c r="L35" s="237">
        <f t="shared" si="3"/>
        <v>-7.2322347240200591</v>
      </c>
      <c r="M35" s="74"/>
      <c r="N35" s="26"/>
    </row>
    <row r="36" spans="1:14" x14ac:dyDescent="0.35">
      <c r="A36" s="132" t="s">
        <v>33</v>
      </c>
      <c r="B36" s="205">
        <v>21.614000000000001</v>
      </c>
      <c r="C36" s="165">
        <f t="shared" si="0"/>
        <v>0.24594275248332309</v>
      </c>
      <c r="D36" s="205">
        <v>28.472000000000001</v>
      </c>
      <c r="E36" s="165">
        <f t="shared" si="1"/>
        <v>0.30833634392281117</v>
      </c>
      <c r="F36" s="205">
        <v>26.648</v>
      </c>
      <c r="G36" s="205">
        <v>0.254</v>
      </c>
      <c r="H36" s="205">
        <v>26.901</v>
      </c>
      <c r="I36" s="165">
        <f t="shared" si="4"/>
        <v>0.30651721766840329</v>
      </c>
      <c r="J36" s="165">
        <f t="shared" si="4"/>
        <v>2.9216216334349461E-3</v>
      </c>
      <c r="K36" s="165">
        <f t="shared" si="2"/>
        <v>-5.517701601573477</v>
      </c>
      <c r="L36" s="237">
        <f t="shared" si="3"/>
        <v>24.460997501619318</v>
      </c>
      <c r="M36" s="74"/>
      <c r="N36" s="26"/>
    </row>
    <row r="37" spans="1:14" x14ac:dyDescent="0.35">
      <c r="A37" s="132" t="s">
        <v>81</v>
      </c>
      <c r="B37" s="205">
        <v>8.65</v>
      </c>
      <c r="C37" s="165">
        <f t="shared" si="0"/>
        <v>9.8427167992076653E-2</v>
      </c>
      <c r="D37" s="205">
        <v>24.51</v>
      </c>
      <c r="E37" s="165">
        <f t="shared" si="1"/>
        <v>0.26543002913557534</v>
      </c>
      <c r="F37" s="205">
        <v>1E-3</v>
      </c>
      <c r="G37" s="205">
        <v>24.922000000000001</v>
      </c>
      <c r="H37" s="205">
        <v>24.922999999999998</v>
      </c>
      <c r="I37" s="165">
        <f t="shared" si="4"/>
        <v>1.1502447375728134E-5</v>
      </c>
      <c r="J37" s="165">
        <f t="shared" si="4"/>
        <v>0.28666399349789656</v>
      </c>
      <c r="K37" s="165">
        <f t="shared" si="2"/>
        <v>1.6850265197878356</v>
      </c>
      <c r="L37" s="237">
        <f t="shared" si="3"/>
        <v>188.12716763005776</v>
      </c>
      <c r="M37" s="74"/>
      <c r="N37" s="26"/>
    </row>
    <row r="38" spans="1:14" x14ac:dyDescent="0.35">
      <c r="A38" s="132" t="s">
        <v>72</v>
      </c>
      <c r="B38" s="205">
        <v>21.827000000000002</v>
      </c>
      <c r="C38" s="165">
        <f t="shared" si="0"/>
        <v>0.24836645037723204</v>
      </c>
      <c r="D38" s="205">
        <v>23.02</v>
      </c>
      <c r="E38" s="165">
        <f t="shared" si="1"/>
        <v>0.24929413589151139</v>
      </c>
      <c r="F38" s="205">
        <v>20.321000000000002</v>
      </c>
      <c r="G38" s="205">
        <v>0.95199999999999996</v>
      </c>
      <c r="H38" s="205">
        <v>21.273</v>
      </c>
      <c r="I38" s="165">
        <f t="shared" si="4"/>
        <v>0.23374123312217143</v>
      </c>
      <c r="J38" s="165">
        <f t="shared" si="4"/>
        <v>1.0950329901693184E-2</v>
      </c>
      <c r="K38" s="165">
        <f t="shared" si="2"/>
        <v>-7.5890529973935745</v>
      </c>
      <c r="L38" s="237">
        <f t="shared" si="3"/>
        <v>-2.5381408347459611</v>
      </c>
      <c r="M38" s="74"/>
      <c r="N38" s="26"/>
    </row>
    <row r="39" spans="1:14" x14ac:dyDescent="0.35">
      <c r="A39" s="132" t="s">
        <v>253</v>
      </c>
      <c r="B39" s="205">
        <v>20.451000000000001</v>
      </c>
      <c r="C39" s="165">
        <f t="shared" si="0"/>
        <v>0.23270913440531327</v>
      </c>
      <c r="D39" s="205">
        <v>15.196</v>
      </c>
      <c r="E39" s="165">
        <f t="shared" si="1"/>
        <v>0.16456445217234611</v>
      </c>
      <c r="F39" s="205">
        <v>18.440999999999999</v>
      </c>
      <c r="G39" s="205">
        <v>0.442</v>
      </c>
      <c r="H39" s="205">
        <v>18.882999999999999</v>
      </c>
      <c r="I39" s="165">
        <f t="shared" si="4"/>
        <v>0.21211663205580253</v>
      </c>
      <c r="J39" s="165">
        <f t="shared" si="4"/>
        <v>5.0840817400718353E-3</v>
      </c>
      <c r="K39" s="165">
        <f t="shared" si="2"/>
        <v>24.262963937878389</v>
      </c>
      <c r="L39" s="237">
        <f t="shared" si="3"/>
        <v>-7.6671067429465616</v>
      </c>
      <c r="M39" s="74"/>
      <c r="N39" s="26"/>
    </row>
    <row r="40" spans="1:14" x14ac:dyDescent="0.35">
      <c r="A40" s="132" t="s">
        <v>26</v>
      </c>
      <c r="B40" s="205">
        <v>31.048999999999999</v>
      </c>
      <c r="C40" s="165">
        <f t="shared" si="0"/>
        <v>0.35330232820647262</v>
      </c>
      <c r="D40" s="205">
        <v>9.77</v>
      </c>
      <c r="E40" s="165">
        <f t="shared" si="1"/>
        <v>0.10580381006342598</v>
      </c>
      <c r="F40" s="205">
        <v>0.157</v>
      </c>
      <c r="G40" s="205">
        <v>17.795999999999999</v>
      </c>
      <c r="H40" s="205">
        <v>17.954000000000001</v>
      </c>
      <c r="I40" s="165">
        <f t="shared" si="4"/>
        <v>1.8058842379893171E-3</v>
      </c>
      <c r="J40" s="165">
        <f t="shared" si="4"/>
        <v>0.20469755349845786</v>
      </c>
      <c r="K40" s="165">
        <f t="shared" si="2"/>
        <v>83.766632548618219</v>
      </c>
      <c r="L40" s="237">
        <f t="shared" si="3"/>
        <v>-42.17527134529292</v>
      </c>
      <c r="M40" s="74"/>
      <c r="N40" s="26"/>
    </row>
    <row r="41" spans="1:14" x14ac:dyDescent="0.35">
      <c r="A41" s="132" t="s">
        <v>23</v>
      </c>
      <c r="B41" s="205">
        <v>5.8170000000000002</v>
      </c>
      <c r="C41" s="165">
        <f t="shared" si="0"/>
        <v>6.619084811675259E-2</v>
      </c>
      <c r="D41" s="205">
        <v>21.82</v>
      </c>
      <c r="E41" s="165">
        <f t="shared" si="1"/>
        <v>0.23629878562783571</v>
      </c>
      <c r="F41" s="205">
        <v>17.34</v>
      </c>
      <c r="G41" s="205">
        <v>0.47399999999999998</v>
      </c>
      <c r="H41" s="205">
        <v>17.814</v>
      </c>
      <c r="I41" s="165">
        <f t="shared" si="4"/>
        <v>0.19945243749512587</v>
      </c>
      <c r="J41" s="165">
        <f t="shared" si="4"/>
        <v>5.4521600560951356E-3</v>
      </c>
      <c r="K41" s="165">
        <f t="shared" si="2"/>
        <v>-18.359303391384053</v>
      </c>
      <c r="L41" s="237">
        <f t="shared" si="3"/>
        <v>206.24033006704488</v>
      </c>
      <c r="M41" s="74"/>
      <c r="N41" s="26"/>
    </row>
    <row r="42" spans="1:14" x14ac:dyDescent="0.35">
      <c r="A42" s="132" t="s">
        <v>189</v>
      </c>
      <c r="B42" s="205">
        <v>17.416</v>
      </c>
      <c r="C42" s="165">
        <f t="shared" si="0"/>
        <v>0.19817428413294877</v>
      </c>
      <c r="D42" s="205">
        <v>11.631</v>
      </c>
      <c r="E42" s="165">
        <f t="shared" si="1"/>
        <v>0.12595743243067634</v>
      </c>
      <c r="F42" s="205">
        <v>0</v>
      </c>
      <c r="G42" s="205">
        <v>14.608000000000001</v>
      </c>
      <c r="H42" s="205">
        <v>14.608000000000001</v>
      </c>
      <c r="I42" s="165">
        <f t="shared" si="4"/>
        <v>0</v>
      </c>
      <c r="J42" s="165">
        <f t="shared" si="4"/>
        <v>0.16802775126463659</v>
      </c>
      <c r="K42" s="165">
        <f t="shared" si="2"/>
        <v>25.595391625827535</v>
      </c>
      <c r="L42" s="237">
        <f t="shared" si="3"/>
        <v>-16.123105190629307</v>
      </c>
      <c r="M42" s="74"/>
      <c r="N42" s="26"/>
    </row>
    <row r="43" spans="1:14" x14ac:dyDescent="0.35">
      <c r="A43" s="132" t="s">
        <v>76</v>
      </c>
      <c r="B43" s="205">
        <v>36.44</v>
      </c>
      <c r="C43" s="165">
        <f t="shared" si="0"/>
        <v>0.41464578053540724</v>
      </c>
      <c r="D43" s="205">
        <v>0</v>
      </c>
      <c r="E43" s="165">
        <f t="shared" si="1"/>
        <v>0</v>
      </c>
      <c r="F43" s="205">
        <v>0</v>
      </c>
      <c r="G43" s="205">
        <v>14.448</v>
      </c>
      <c r="H43" s="205">
        <v>14.448</v>
      </c>
      <c r="I43" s="165">
        <f t="shared" si="4"/>
        <v>0</v>
      </c>
      <c r="J43" s="165">
        <f t="shared" si="4"/>
        <v>0.16618735968452009</v>
      </c>
      <c r="K43" s="165" t="s">
        <v>316</v>
      </c>
      <c r="L43" s="237">
        <f t="shared" si="3"/>
        <v>-60.351262349066957</v>
      </c>
      <c r="M43" s="74"/>
      <c r="N43" s="26"/>
    </row>
    <row r="44" spans="1:14" x14ac:dyDescent="0.35">
      <c r="A44" s="132" t="s">
        <v>250</v>
      </c>
      <c r="B44" s="205">
        <v>9.375</v>
      </c>
      <c r="C44" s="165">
        <f t="shared" si="0"/>
        <v>0.10667684392204838</v>
      </c>
      <c r="D44" s="205">
        <v>19.693999999999999</v>
      </c>
      <c r="E44" s="165">
        <f t="shared" si="1"/>
        <v>0.2132753567440237</v>
      </c>
      <c r="F44" s="205">
        <v>9.8629999999999995</v>
      </c>
      <c r="G44" s="205">
        <v>4.4930000000000003</v>
      </c>
      <c r="H44" s="205">
        <v>14.356</v>
      </c>
      <c r="I44" s="165">
        <f t="shared" si="4"/>
        <v>0.11344863846680657</v>
      </c>
      <c r="J44" s="165">
        <f t="shared" si="4"/>
        <v>5.1680496059146513E-2</v>
      </c>
      <c r="K44" s="165">
        <f t="shared" ref="K44:K60" si="5">((H44/D44)-1)*100</f>
        <v>-27.104701939677057</v>
      </c>
      <c r="L44" s="237">
        <f t="shared" si="3"/>
        <v>53.130666666666656</v>
      </c>
      <c r="M44" s="74"/>
      <c r="N44" s="26"/>
    </row>
    <row r="45" spans="1:14" x14ac:dyDescent="0.35">
      <c r="A45" s="132" t="s">
        <v>219</v>
      </c>
      <c r="B45" s="205">
        <v>1.079</v>
      </c>
      <c r="C45" s="165">
        <f t="shared" si="0"/>
        <v>1.227779355646829E-2</v>
      </c>
      <c r="D45" s="205">
        <v>5.65</v>
      </c>
      <c r="E45" s="165">
        <f t="shared" si="1"/>
        <v>6.1186440824806239E-2</v>
      </c>
      <c r="F45" s="205">
        <v>0</v>
      </c>
      <c r="G45" s="205">
        <v>14.071</v>
      </c>
      <c r="H45" s="205">
        <v>14.071</v>
      </c>
      <c r="I45" s="165">
        <f t="shared" si="4"/>
        <v>0</v>
      </c>
      <c r="J45" s="165">
        <f t="shared" si="4"/>
        <v>0.16185093702387057</v>
      </c>
      <c r="K45" s="165">
        <f t="shared" si="5"/>
        <v>149.0442477876106</v>
      </c>
      <c r="L45" s="237">
        <f t="shared" si="3"/>
        <v>1204.0778498609825</v>
      </c>
      <c r="M45" s="74"/>
      <c r="N45" s="26"/>
    </row>
    <row r="46" spans="1:14" x14ac:dyDescent="0.35">
      <c r="A46" s="132" t="s">
        <v>125</v>
      </c>
      <c r="B46" s="205">
        <v>17.106999999999999</v>
      </c>
      <c r="C46" s="165">
        <f t="shared" si="0"/>
        <v>0.19465821535727804</v>
      </c>
      <c r="D46" s="205">
        <v>12.776999999999999</v>
      </c>
      <c r="E46" s="165">
        <f t="shared" si="1"/>
        <v>0.13836799193248656</v>
      </c>
      <c r="F46" s="205">
        <v>13.808</v>
      </c>
      <c r="G46" s="205">
        <v>0</v>
      </c>
      <c r="H46" s="205">
        <v>13.808</v>
      </c>
      <c r="I46" s="165">
        <f t="shared" si="4"/>
        <v>0.15882579336405409</v>
      </c>
      <c r="J46" s="165">
        <f t="shared" si="4"/>
        <v>0</v>
      </c>
      <c r="K46" s="165">
        <f t="shared" si="5"/>
        <v>8.0691868200673191</v>
      </c>
      <c r="L46" s="237">
        <f t="shared" si="3"/>
        <v>-19.284503419652776</v>
      </c>
      <c r="M46" s="74"/>
      <c r="N46" s="26"/>
    </row>
    <row r="47" spans="1:14" x14ac:dyDescent="0.35">
      <c r="A47" s="132" t="s">
        <v>10</v>
      </c>
      <c r="B47" s="205">
        <v>6.1929999999999996</v>
      </c>
      <c r="C47" s="165">
        <f t="shared" si="0"/>
        <v>7.0469300736986207E-2</v>
      </c>
      <c r="D47" s="205">
        <v>7.0730000000000004</v>
      </c>
      <c r="E47" s="165">
        <f t="shared" si="1"/>
        <v>7.659676034581496E-2</v>
      </c>
      <c r="F47" s="205">
        <v>13.435</v>
      </c>
      <c r="G47" s="205">
        <v>0</v>
      </c>
      <c r="H47" s="205">
        <v>13.435</v>
      </c>
      <c r="I47" s="165">
        <f t="shared" si="4"/>
        <v>0.15453538049290749</v>
      </c>
      <c r="J47" s="165">
        <f t="shared" si="4"/>
        <v>0</v>
      </c>
      <c r="K47" s="165">
        <f t="shared" si="5"/>
        <v>89.94768839247844</v>
      </c>
      <c r="L47" s="237">
        <f t="shared" si="3"/>
        <v>116.93847892782175</v>
      </c>
      <c r="M47" s="74"/>
      <c r="N47" s="26"/>
    </row>
    <row r="48" spans="1:14" x14ac:dyDescent="0.35">
      <c r="A48" s="132" t="s">
        <v>197</v>
      </c>
      <c r="B48" s="205">
        <v>3.177</v>
      </c>
      <c r="C48" s="165">
        <f t="shared" si="0"/>
        <v>3.6150648868303763E-2</v>
      </c>
      <c r="D48" s="205">
        <v>3.835</v>
      </c>
      <c r="E48" s="165">
        <f t="shared" si="1"/>
        <v>4.1530973550996789E-2</v>
      </c>
      <c r="F48" s="205">
        <v>0</v>
      </c>
      <c r="G48" s="205">
        <v>11.743</v>
      </c>
      <c r="H48" s="205">
        <v>11.743</v>
      </c>
      <c r="I48" s="165">
        <f t="shared" si="4"/>
        <v>0</v>
      </c>
      <c r="J48" s="165">
        <f t="shared" si="4"/>
        <v>0.13507323953317549</v>
      </c>
      <c r="K48" s="165">
        <f t="shared" si="5"/>
        <v>206.20599739243806</v>
      </c>
      <c r="L48" s="237">
        <f t="shared" si="3"/>
        <v>269.62543279823734</v>
      </c>
      <c r="M48" s="74"/>
      <c r="N48" s="26"/>
    </row>
    <row r="49" spans="1:14" x14ac:dyDescent="0.35">
      <c r="A49" s="132" t="s">
        <v>195</v>
      </c>
      <c r="B49" s="205">
        <v>6.7990000000000004</v>
      </c>
      <c r="C49" s="165">
        <f t="shared" si="0"/>
        <v>7.7364891928107415E-2</v>
      </c>
      <c r="D49" s="205">
        <v>13.206</v>
      </c>
      <c r="E49" s="165">
        <f t="shared" si="1"/>
        <v>0.14301382965175061</v>
      </c>
      <c r="F49" s="205">
        <v>0</v>
      </c>
      <c r="G49" s="205">
        <v>11.19</v>
      </c>
      <c r="H49" s="205">
        <v>11.19</v>
      </c>
      <c r="I49" s="165">
        <f t="shared" si="4"/>
        <v>0</v>
      </c>
      <c r="J49" s="165">
        <f t="shared" si="4"/>
        <v>0.12871238613439781</v>
      </c>
      <c r="K49" s="165">
        <f t="shared" si="5"/>
        <v>-15.265788278055425</v>
      </c>
      <c r="L49" s="237">
        <f t="shared" si="3"/>
        <v>64.583026915722883</v>
      </c>
      <c r="M49" s="74"/>
      <c r="N49" s="26"/>
    </row>
    <row r="50" spans="1:14" x14ac:dyDescent="0.35">
      <c r="A50" s="132" t="s">
        <v>146</v>
      </c>
      <c r="B50" s="205">
        <v>2.089</v>
      </c>
      <c r="C50" s="165">
        <f t="shared" si="0"/>
        <v>2.3770445541670304E-2</v>
      </c>
      <c r="D50" s="205">
        <v>0.16800000000000001</v>
      </c>
      <c r="E50" s="165">
        <f t="shared" si="1"/>
        <v>1.8193490369145923E-3</v>
      </c>
      <c r="F50" s="205">
        <v>5.8999999999999997E-2</v>
      </c>
      <c r="G50" s="205">
        <v>11.093</v>
      </c>
      <c r="H50" s="205">
        <v>11.151999999999999</v>
      </c>
      <c r="I50" s="165">
        <f t="shared" si="4"/>
        <v>6.7864439516795994E-4</v>
      </c>
      <c r="J50" s="165">
        <f t="shared" si="4"/>
        <v>0.12759664873895218</v>
      </c>
      <c r="K50" s="165">
        <f t="shared" si="5"/>
        <v>6538.0952380952367</v>
      </c>
      <c r="L50" s="237">
        <f t="shared" si="3"/>
        <v>433.84394447103875</v>
      </c>
      <c r="M50" s="74"/>
      <c r="N50" s="26"/>
    </row>
    <row r="51" spans="1:14" x14ac:dyDescent="0.35">
      <c r="A51" s="132" t="s">
        <v>200</v>
      </c>
      <c r="B51" s="205">
        <v>1.542</v>
      </c>
      <c r="C51" s="165">
        <f t="shared" si="0"/>
        <v>1.7546207288298518E-2</v>
      </c>
      <c r="D51" s="205">
        <v>4.1470000000000002</v>
      </c>
      <c r="E51" s="165">
        <f t="shared" si="1"/>
        <v>4.490976461955247E-2</v>
      </c>
      <c r="F51" s="205">
        <v>0</v>
      </c>
      <c r="G51" s="205">
        <v>10.807</v>
      </c>
      <c r="H51" s="205">
        <v>10.807</v>
      </c>
      <c r="I51" s="165">
        <f t="shared" si="4"/>
        <v>0</v>
      </c>
      <c r="J51" s="165">
        <f t="shared" si="4"/>
        <v>0.12430694878949396</v>
      </c>
      <c r="K51" s="165">
        <f t="shared" si="5"/>
        <v>160.59802266698819</v>
      </c>
      <c r="L51" s="237">
        <f t="shared" si="3"/>
        <v>600.84306095979252</v>
      </c>
      <c r="M51" s="74"/>
      <c r="N51" s="26"/>
    </row>
    <row r="52" spans="1:14" x14ac:dyDescent="0.35">
      <c r="A52" s="132" t="s">
        <v>12</v>
      </c>
      <c r="B52" s="205">
        <v>31.137</v>
      </c>
      <c r="C52" s="165">
        <f t="shared" si="0"/>
        <v>0.35430366818142089</v>
      </c>
      <c r="D52" s="205">
        <v>7.1689999999999996</v>
      </c>
      <c r="E52" s="165">
        <f t="shared" si="1"/>
        <v>7.7636388366909004E-2</v>
      </c>
      <c r="F52" s="205">
        <v>2.1219999999999999</v>
      </c>
      <c r="G52" s="205">
        <v>8.4740000000000002</v>
      </c>
      <c r="H52" s="205">
        <v>10.596</v>
      </c>
      <c r="I52" s="165">
        <f t="shared" si="4"/>
        <v>2.4408193331295097E-2</v>
      </c>
      <c r="J52" s="165">
        <f t="shared" si="4"/>
        <v>9.7471739061920207E-2</v>
      </c>
      <c r="K52" s="165">
        <f t="shared" si="5"/>
        <v>47.803040870414293</v>
      </c>
      <c r="L52" s="237">
        <f t="shared" si="3"/>
        <v>-65.969746603719045</v>
      </c>
      <c r="M52" s="74"/>
      <c r="N52" s="26"/>
    </row>
    <row r="53" spans="1:14" x14ac:dyDescent="0.35">
      <c r="A53" s="132" t="s">
        <v>98</v>
      </c>
      <c r="B53" s="205">
        <v>12.206</v>
      </c>
      <c r="C53" s="165">
        <f t="shared" si="0"/>
        <v>0.13889040607066908</v>
      </c>
      <c r="D53" s="205">
        <v>7.7060000000000004</v>
      </c>
      <c r="E53" s="165">
        <f t="shared" si="1"/>
        <v>8.3451807609903866E-2</v>
      </c>
      <c r="F53" s="205">
        <v>0</v>
      </c>
      <c r="G53" s="205">
        <v>6.9050000000000002</v>
      </c>
      <c r="H53" s="205">
        <v>6.9050000000000002</v>
      </c>
      <c r="I53" s="165">
        <f t="shared" si="4"/>
        <v>0</v>
      </c>
      <c r="J53" s="165">
        <f t="shared" si="4"/>
        <v>7.9424399129402773E-2</v>
      </c>
      <c r="K53" s="165">
        <f t="shared" si="5"/>
        <v>-10.394497793926815</v>
      </c>
      <c r="L53" s="237">
        <f t="shared" si="3"/>
        <v>-43.429460920858588</v>
      </c>
      <c r="M53" s="74"/>
      <c r="N53" s="26"/>
    </row>
    <row r="54" spans="1:14" x14ac:dyDescent="0.35">
      <c r="A54" s="132" t="s">
        <v>604</v>
      </c>
      <c r="B54" s="205">
        <v>6.7450000000000001</v>
      </c>
      <c r="C54" s="165">
        <f t="shared" si="0"/>
        <v>7.6750433307116422E-2</v>
      </c>
      <c r="D54" s="205">
        <v>6.4059999999999997</v>
      </c>
      <c r="E54" s="165">
        <f t="shared" si="1"/>
        <v>6.9373511490921885E-2</v>
      </c>
      <c r="F54" s="205">
        <v>0</v>
      </c>
      <c r="G54" s="205">
        <v>6.7240000000000002</v>
      </c>
      <c r="H54" s="205">
        <v>6.7240000000000002</v>
      </c>
      <c r="I54" s="165">
        <f t="shared" si="4"/>
        <v>0</v>
      </c>
      <c r="J54" s="165">
        <f t="shared" si="4"/>
        <v>7.7342456154395972E-2</v>
      </c>
      <c r="K54" s="165">
        <f t="shared" si="5"/>
        <v>4.9640961598501399</v>
      </c>
      <c r="L54" s="237">
        <f t="shared" si="3"/>
        <v>-0.31134173461823123</v>
      </c>
      <c r="M54" s="74"/>
      <c r="N54" s="26"/>
    </row>
    <row r="55" spans="1:14" x14ac:dyDescent="0.35">
      <c r="A55" s="132" t="s">
        <v>220</v>
      </c>
      <c r="B55" s="205">
        <v>8.5820000000000007</v>
      </c>
      <c r="C55" s="165">
        <f t="shared" si="0"/>
        <v>9.7653405284162068E-2</v>
      </c>
      <c r="D55" s="205">
        <v>4.5910000000000002</v>
      </c>
      <c r="E55" s="165">
        <f t="shared" si="1"/>
        <v>4.9718044217112463E-2</v>
      </c>
      <c r="F55" s="205">
        <v>0</v>
      </c>
      <c r="G55" s="205">
        <v>6.7030000000000003</v>
      </c>
      <c r="H55" s="205">
        <v>6.7030000000000003</v>
      </c>
      <c r="I55" s="165">
        <f t="shared" si="4"/>
        <v>0</v>
      </c>
      <c r="J55" s="165">
        <f t="shared" si="4"/>
        <v>7.7100904759505678E-2</v>
      </c>
      <c r="K55" s="165">
        <f t="shared" si="5"/>
        <v>46.003049444565455</v>
      </c>
      <c r="L55" s="237">
        <f t="shared" si="3"/>
        <v>-21.894663248659985</v>
      </c>
      <c r="M55" s="74"/>
      <c r="N55" s="26"/>
    </row>
    <row r="56" spans="1:14" x14ac:dyDescent="0.35">
      <c r="A56" s="132" t="s">
        <v>229</v>
      </c>
      <c r="B56" s="205">
        <v>6.9770000000000003</v>
      </c>
      <c r="C56" s="165">
        <f t="shared" si="0"/>
        <v>7.9390329604707377E-2</v>
      </c>
      <c r="D56" s="205">
        <v>10.791</v>
      </c>
      <c r="E56" s="165">
        <f t="shared" si="1"/>
        <v>0.11686068724610338</v>
      </c>
      <c r="F56" s="205">
        <v>0.64400000000000002</v>
      </c>
      <c r="G56" s="205">
        <v>5.4139999999999997</v>
      </c>
      <c r="H56" s="205">
        <v>6.0570000000000004</v>
      </c>
      <c r="I56" s="165">
        <f t="shared" si="4"/>
        <v>7.4075761099689184E-3</v>
      </c>
      <c r="J56" s="165">
        <f t="shared" si="4"/>
        <v>6.2274250092192118E-2</v>
      </c>
      <c r="K56" s="165">
        <f t="shared" si="5"/>
        <v>-43.869891576313591</v>
      </c>
      <c r="L56" s="237">
        <f t="shared" si="3"/>
        <v>-13.18618317328365</v>
      </c>
      <c r="M56" s="74"/>
      <c r="N56" s="26"/>
    </row>
    <row r="57" spans="1:14" x14ac:dyDescent="0.35">
      <c r="A57" s="132" t="s">
        <v>75</v>
      </c>
      <c r="B57" s="205">
        <v>7.7320000000000002</v>
      </c>
      <c r="C57" s="165">
        <f t="shared" si="0"/>
        <v>8.7981371435229674E-2</v>
      </c>
      <c r="D57" s="205">
        <v>6.5449999999999999</v>
      </c>
      <c r="E57" s="165">
        <f t="shared" si="1"/>
        <v>7.0878806229797656E-2</v>
      </c>
      <c r="F57" s="205">
        <v>4.0380000000000003</v>
      </c>
      <c r="G57" s="205">
        <v>1.9350000000000001</v>
      </c>
      <c r="H57" s="205">
        <v>5.9729999999999999</v>
      </c>
      <c r="I57" s="165">
        <f t="shared" si="4"/>
        <v>4.6446882503190207E-2</v>
      </c>
      <c r="J57" s="165">
        <f t="shared" si="4"/>
        <v>2.2257235672033939E-2</v>
      </c>
      <c r="K57" s="165">
        <f t="shared" si="5"/>
        <v>-8.7394957983193304</v>
      </c>
      <c r="L57" s="237">
        <f t="shared" si="3"/>
        <v>-22.74961200206933</v>
      </c>
      <c r="M57" s="74"/>
      <c r="N57" s="26"/>
    </row>
    <row r="58" spans="1:14" x14ac:dyDescent="0.35">
      <c r="A58" s="132" t="s">
        <v>152</v>
      </c>
      <c r="B58" s="205">
        <v>8.1769999999999996</v>
      </c>
      <c r="C58" s="165">
        <f t="shared" si="0"/>
        <v>9.3044965626729564E-2</v>
      </c>
      <c r="D58" s="205">
        <v>4.8170000000000002</v>
      </c>
      <c r="E58" s="165">
        <f t="shared" si="1"/>
        <v>5.2165501850104712E-2</v>
      </c>
      <c r="F58" s="205">
        <v>0</v>
      </c>
      <c r="G58" s="205">
        <v>4.6349999999999998</v>
      </c>
      <c r="H58" s="205">
        <v>4.6349999999999998</v>
      </c>
      <c r="I58" s="165">
        <f t="shared" si="4"/>
        <v>0</v>
      </c>
      <c r="J58" s="165">
        <f t="shared" si="4"/>
        <v>5.3313843586499897E-2</v>
      </c>
      <c r="K58" s="165">
        <f t="shared" si="5"/>
        <v>-3.7782852397758027</v>
      </c>
      <c r="L58" s="237">
        <f t="shared" si="3"/>
        <v>-43.316619787208019</v>
      </c>
      <c r="M58" s="74"/>
      <c r="N58" s="26"/>
    </row>
    <row r="59" spans="1:14" x14ac:dyDescent="0.35">
      <c r="A59" s="132" t="s">
        <v>133</v>
      </c>
      <c r="B59" s="205">
        <v>7.2519999999999998</v>
      </c>
      <c r="C59" s="165">
        <f t="shared" si="0"/>
        <v>8.2519517026420797E-2</v>
      </c>
      <c r="D59" s="205">
        <v>3.7360000000000002</v>
      </c>
      <c r="E59" s="165">
        <f t="shared" si="1"/>
        <v>4.0458857154243556E-2</v>
      </c>
      <c r="F59" s="205">
        <v>3.3420000000000001</v>
      </c>
      <c r="G59" s="205">
        <v>1.1779999999999999</v>
      </c>
      <c r="H59" s="205">
        <v>4.5199999999999996</v>
      </c>
      <c r="I59" s="165">
        <f t="shared" si="4"/>
        <v>3.8441179129683423E-2</v>
      </c>
      <c r="J59" s="165">
        <f t="shared" si="4"/>
        <v>1.3549883008607742E-2</v>
      </c>
      <c r="K59" s="165">
        <f t="shared" si="5"/>
        <v>20.985010706638096</v>
      </c>
      <c r="L59" s="237">
        <f t="shared" si="3"/>
        <v>-37.672366243794819</v>
      </c>
      <c r="M59" s="74"/>
      <c r="N59" s="26"/>
    </row>
    <row r="60" spans="1:14" x14ac:dyDescent="0.35">
      <c r="A60" s="132" t="s">
        <v>49</v>
      </c>
      <c r="B60" s="205">
        <v>6.6159999999999997</v>
      </c>
      <c r="C60" s="165">
        <f t="shared" si="0"/>
        <v>7.5282559934749027E-2</v>
      </c>
      <c r="D60" s="205">
        <v>3.3359999999999999</v>
      </c>
      <c r="E60" s="165">
        <f t="shared" si="1"/>
        <v>3.6127073733018329E-2</v>
      </c>
      <c r="F60" s="205">
        <v>3.8210000000000002</v>
      </c>
      <c r="G60" s="205">
        <v>0.49</v>
      </c>
      <c r="H60" s="205">
        <v>4.3109999999999999</v>
      </c>
      <c r="I60" s="165">
        <f t="shared" si="4"/>
        <v>4.3950851422657207E-2</v>
      </c>
      <c r="J60" s="165">
        <f t="shared" si="4"/>
        <v>5.636199214106785E-3</v>
      </c>
      <c r="K60" s="165">
        <f t="shared" si="5"/>
        <v>29.226618705035978</v>
      </c>
      <c r="L60" s="237">
        <f t="shared" si="3"/>
        <v>-34.839782345828297</v>
      </c>
      <c r="M60" s="74"/>
      <c r="N60" s="26"/>
    </row>
    <row r="61" spans="1:14" x14ac:dyDescent="0.35">
      <c r="A61" s="132" t="s">
        <v>50</v>
      </c>
      <c r="B61" s="205">
        <v>7.5049999999999999</v>
      </c>
      <c r="C61" s="165">
        <f t="shared" si="0"/>
        <v>8.5398369454397133E-2</v>
      </c>
      <c r="D61" s="205">
        <v>3.81</v>
      </c>
      <c r="E61" s="165">
        <f t="shared" si="1"/>
        <v>4.1260237087170221E-2</v>
      </c>
      <c r="F61" s="205">
        <v>1.357</v>
      </c>
      <c r="G61" s="205">
        <v>2.9359999999999999</v>
      </c>
      <c r="H61" s="205">
        <v>4.2930000000000001</v>
      </c>
      <c r="I61" s="165">
        <f t="shared" si="4"/>
        <v>1.5608821088863079E-2</v>
      </c>
      <c r="J61" s="165">
        <f t="shared" si="4"/>
        <v>3.3771185495137801E-2</v>
      </c>
      <c r="K61" s="165" t="s">
        <v>316</v>
      </c>
      <c r="L61" s="237" t="s">
        <v>316</v>
      </c>
      <c r="M61" s="74"/>
      <c r="N61" s="26"/>
    </row>
    <row r="62" spans="1:14" x14ac:dyDescent="0.35">
      <c r="A62" s="132" t="s">
        <v>143</v>
      </c>
      <c r="B62" s="205">
        <v>1.732</v>
      </c>
      <c r="C62" s="165">
        <f t="shared" si="0"/>
        <v>1.9708191325118699E-2</v>
      </c>
      <c r="D62" s="205">
        <v>4.0039999999999996</v>
      </c>
      <c r="E62" s="165">
        <f t="shared" si="1"/>
        <v>4.3361152046464443E-2</v>
      </c>
      <c r="F62" s="205">
        <v>0.41499999999999998</v>
      </c>
      <c r="G62" s="205">
        <v>3.5720000000000001</v>
      </c>
      <c r="H62" s="205">
        <v>3.988</v>
      </c>
      <c r="I62" s="165">
        <f t="shared" si="4"/>
        <v>4.7735156609271757E-3</v>
      </c>
      <c r="J62" s="165">
        <f t="shared" si="4"/>
        <v>4.1086742026100895E-2</v>
      </c>
      <c r="K62" s="165">
        <f t="shared" ref="K62:K118" si="6">((H62/D62)-1)*100</f>
        <v>-0.39960039960038607</v>
      </c>
      <c r="L62" s="237">
        <f t="shared" ref="L62:L87" si="7">((H62/B62)-1)*100</f>
        <v>130.25404157043877</v>
      </c>
      <c r="M62" s="74"/>
      <c r="N62" s="26"/>
    </row>
    <row r="63" spans="1:14" x14ac:dyDescent="0.35">
      <c r="A63" s="132" t="s">
        <v>160</v>
      </c>
      <c r="B63" s="205">
        <v>19.533000000000001</v>
      </c>
      <c r="C63" s="165">
        <f t="shared" si="0"/>
        <v>0.22226333784846627</v>
      </c>
      <c r="D63" s="205">
        <v>1.4910000000000001</v>
      </c>
      <c r="E63" s="165">
        <f t="shared" si="1"/>
        <v>1.6146722702617008E-2</v>
      </c>
      <c r="F63" s="205">
        <v>0.49099999999999999</v>
      </c>
      <c r="G63" s="205">
        <v>3.4580000000000002</v>
      </c>
      <c r="H63" s="205">
        <v>3.948</v>
      </c>
      <c r="I63" s="165">
        <f t="shared" si="4"/>
        <v>5.6477016614825135E-3</v>
      </c>
      <c r="J63" s="165">
        <f t="shared" si="4"/>
        <v>3.9775463025267889E-2</v>
      </c>
      <c r="K63" s="165">
        <f t="shared" si="6"/>
        <v>164.78873239436615</v>
      </c>
      <c r="L63" s="237">
        <f t="shared" si="7"/>
        <v>-79.788050990631248</v>
      </c>
      <c r="M63" s="74"/>
      <c r="N63" s="26"/>
    </row>
    <row r="64" spans="1:14" x14ac:dyDescent="0.35">
      <c r="A64" s="132" t="s">
        <v>210</v>
      </c>
      <c r="B64" s="205">
        <v>7.3209999999999997</v>
      </c>
      <c r="C64" s="165">
        <f t="shared" si="0"/>
        <v>8.330465859768707E-2</v>
      </c>
      <c r="D64" s="205">
        <v>0.56299999999999994</v>
      </c>
      <c r="E64" s="165">
        <f t="shared" si="1"/>
        <v>6.0969851653744963E-3</v>
      </c>
      <c r="F64" s="205">
        <v>0</v>
      </c>
      <c r="G64" s="205">
        <v>3.875</v>
      </c>
      <c r="H64" s="205">
        <v>3.875</v>
      </c>
      <c r="I64" s="165">
        <f t="shared" si="4"/>
        <v>0</v>
      </c>
      <c r="J64" s="165">
        <f t="shared" si="4"/>
        <v>4.4571983580946516E-2</v>
      </c>
      <c r="K64" s="165">
        <f t="shared" si="6"/>
        <v>588.27708703374788</v>
      </c>
      <c r="L64" s="237">
        <f t="shared" si="7"/>
        <v>-47.07007239448162</v>
      </c>
      <c r="M64" s="74"/>
      <c r="N64" s="26"/>
    </row>
    <row r="65" spans="1:14" x14ac:dyDescent="0.35">
      <c r="A65" s="132" t="s">
        <v>168</v>
      </c>
      <c r="B65" s="205">
        <v>15.071</v>
      </c>
      <c r="C65" s="165">
        <f t="shared" si="0"/>
        <v>0.17149084957324706</v>
      </c>
      <c r="D65" s="205">
        <v>3.2570000000000001</v>
      </c>
      <c r="E65" s="165">
        <f t="shared" si="1"/>
        <v>3.5271546507326348E-2</v>
      </c>
      <c r="F65" s="205">
        <v>2.42</v>
      </c>
      <c r="G65" s="205">
        <v>1.4330000000000001</v>
      </c>
      <c r="H65" s="205">
        <v>3.8530000000000002</v>
      </c>
      <c r="I65" s="165">
        <f t="shared" si="4"/>
        <v>2.7835922649262081E-2</v>
      </c>
      <c r="J65" s="165">
        <f t="shared" si="4"/>
        <v>1.6483007089418418E-2</v>
      </c>
      <c r="K65" s="165">
        <f t="shared" si="6"/>
        <v>18.299048203868583</v>
      </c>
      <c r="L65" s="237">
        <f t="shared" si="7"/>
        <v>-74.434344104571693</v>
      </c>
      <c r="M65" s="74"/>
      <c r="N65" s="26"/>
    </row>
    <row r="66" spans="1:14" x14ac:dyDescent="0.35">
      <c r="A66" s="132" t="s">
        <v>104</v>
      </c>
      <c r="B66" s="205">
        <v>14.372</v>
      </c>
      <c r="C66" s="165">
        <f t="shared" si="0"/>
        <v>0.16353702409041915</v>
      </c>
      <c r="D66" s="205">
        <v>3.9169999999999998</v>
      </c>
      <c r="E66" s="165">
        <f t="shared" si="1"/>
        <v>4.2418989152347958E-2</v>
      </c>
      <c r="F66" s="205">
        <v>2.875</v>
      </c>
      <c r="G66" s="205">
        <v>0.85199999999999998</v>
      </c>
      <c r="H66" s="205">
        <v>3.7269999999999999</v>
      </c>
      <c r="I66" s="165">
        <f t="shared" si="4"/>
        <v>3.3069536205218387E-2</v>
      </c>
      <c r="J66" s="165">
        <f t="shared" si="4"/>
        <v>9.8000851641203701E-3</v>
      </c>
      <c r="K66" s="165">
        <f t="shared" si="6"/>
        <v>-4.8506510084248111</v>
      </c>
      <c r="L66" s="237">
        <f t="shared" si="7"/>
        <v>-74.067631505705549</v>
      </c>
      <c r="M66" s="74"/>
      <c r="N66" s="26"/>
    </row>
    <row r="67" spans="1:14" x14ac:dyDescent="0.35">
      <c r="A67" s="132" t="s">
        <v>175</v>
      </c>
      <c r="B67" s="205">
        <v>23.149000000000001</v>
      </c>
      <c r="C67" s="165">
        <f t="shared" si="0"/>
        <v>0.26340930772815985</v>
      </c>
      <c r="D67" s="205">
        <v>21.948</v>
      </c>
      <c r="E67" s="165">
        <f t="shared" si="1"/>
        <v>0.23768495632262779</v>
      </c>
      <c r="F67" s="205">
        <v>1.3819999999999999</v>
      </c>
      <c r="G67" s="205">
        <v>2.331</v>
      </c>
      <c r="H67" s="205">
        <v>3.7130000000000001</v>
      </c>
      <c r="I67" s="165">
        <f t="shared" si="4"/>
        <v>1.5896382273256279E-2</v>
      </c>
      <c r="J67" s="165">
        <f t="shared" si="4"/>
        <v>2.6812204832822279E-2</v>
      </c>
      <c r="K67" s="165">
        <f t="shared" si="6"/>
        <v>-83.082741024239112</v>
      </c>
      <c r="L67" s="237">
        <f t="shared" si="7"/>
        <v>-83.960430256166575</v>
      </c>
      <c r="M67" s="74"/>
      <c r="N67" s="26"/>
    </row>
    <row r="68" spans="1:14" x14ac:dyDescent="0.35">
      <c r="A68" s="132" t="s">
        <v>42</v>
      </c>
      <c r="B68" s="205">
        <v>5.0330000000000004</v>
      </c>
      <c r="C68" s="165">
        <f t="shared" ref="C68:C131" si="8">(B68/$B$268)*100</f>
        <v>5.726981924903142E-2</v>
      </c>
      <c r="D68" s="205">
        <v>5.4459999999999997</v>
      </c>
      <c r="E68" s="165">
        <f t="shared" ref="E68:E131" si="9">(D68/$D$268)*100</f>
        <v>5.8977231279981362E-2</v>
      </c>
      <c r="F68" s="205">
        <v>3.25</v>
      </c>
      <c r="G68" s="205">
        <v>0</v>
      </c>
      <c r="H68" s="205">
        <v>3.25</v>
      </c>
      <c r="I68" s="165">
        <f t="shared" si="4"/>
        <v>3.7382953971116441E-2</v>
      </c>
      <c r="J68" s="165">
        <f t="shared" si="4"/>
        <v>0</v>
      </c>
      <c r="K68" s="165">
        <f t="shared" si="6"/>
        <v>-40.323172970987876</v>
      </c>
      <c r="L68" s="237">
        <f t="shared" si="7"/>
        <v>-35.4261871647129</v>
      </c>
      <c r="M68" s="74"/>
      <c r="N68" s="26"/>
    </row>
    <row r="69" spans="1:14" x14ac:dyDescent="0.35">
      <c r="A69" s="132" t="s">
        <v>222</v>
      </c>
      <c r="B69" s="205">
        <v>1.6479999999999999</v>
      </c>
      <c r="C69" s="165">
        <f t="shared" si="8"/>
        <v>1.8752366803577145E-2</v>
      </c>
      <c r="D69" s="205">
        <v>2.0539999999999998</v>
      </c>
      <c r="E69" s="165">
        <f t="shared" si="9"/>
        <v>2.22437078679915E-2</v>
      </c>
      <c r="F69" s="205">
        <v>0</v>
      </c>
      <c r="G69" s="205">
        <v>3.0459999999999998</v>
      </c>
      <c r="H69" s="205">
        <v>3.0459999999999998</v>
      </c>
      <c r="I69" s="165">
        <f t="shared" si="4"/>
        <v>0</v>
      </c>
      <c r="J69" s="165">
        <f t="shared" si="4"/>
        <v>3.50364547064679E-2</v>
      </c>
      <c r="K69" s="165">
        <f t="shared" si="6"/>
        <v>48.296007789678683</v>
      </c>
      <c r="L69" s="237">
        <f t="shared" si="7"/>
        <v>84.830097087378633</v>
      </c>
      <c r="M69" s="74"/>
      <c r="N69" s="26"/>
    </row>
    <row r="70" spans="1:14" x14ac:dyDescent="0.35">
      <c r="A70" s="132" t="s">
        <v>223</v>
      </c>
      <c r="B70" s="205">
        <v>2E-3</v>
      </c>
      <c r="C70" s="165">
        <f t="shared" si="8"/>
        <v>2.2757726703370323E-5</v>
      </c>
      <c r="D70" s="205">
        <v>2.9000000000000001E-2</v>
      </c>
      <c r="E70" s="165">
        <f t="shared" si="9"/>
        <v>3.1405429803882845E-4</v>
      </c>
      <c r="F70" s="205">
        <v>0</v>
      </c>
      <c r="G70" s="205">
        <v>3.0169999999999999</v>
      </c>
      <c r="H70" s="205">
        <v>3.0169999999999999</v>
      </c>
      <c r="I70" s="165">
        <f t="shared" ref="I70:J133" si="10">(F70/$H$268)*100</f>
        <v>0</v>
      </c>
      <c r="J70" s="165">
        <f t="shared" si="10"/>
        <v>3.4702883732571778E-2</v>
      </c>
      <c r="K70" s="165">
        <f t="shared" si="6"/>
        <v>10303.448275862069</v>
      </c>
      <c r="L70" s="237">
        <f t="shared" si="7"/>
        <v>150750</v>
      </c>
      <c r="M70" s="74"/>
      <c r="N70" s="26"/>
    </row>
    <row r="71" spans="1:14" x14ac:dyDescent="0.35">
      <c r="A71" s="132" t="s">
        <v>240</v>
      </c>
      <c r="B71" s="205">
        <v>1.4370000000000001</v>
      </c>
      <c r="C71" s="165">
        <f t="shared" si="8"/>
        <v>1.6351426636371576E-2</v>
      </c>
      <c r="D71" s="205">
        <v>4.0460000000000003</v>
      </c>
      <c r="E71" s="165">
        <f t="shared" si="9"/>
        <v>4.3815989305693102E-2</v>
      </c>
      <c r="F71" s="205">
        <v>0</v>
      </c>
      <c r="G71" s="205">
        <v>2.81</v>
      </c>
      <c r="H71" s="205">
        <v>2.81</v>
      </c>
      <c r="I71" s="165">
        <f t="shared" si="10"/>
        <v>0</v>
      </c>
      <c r="J71" s="165">
        <f t="shared" si="10"/>
        <v>3.2321877125796053E-2</v>
      </c>
      <c r="K71" s="165">
        <f t="shared" si="6"/>
        <v>-30.548690064260995</v>
      </c>
      <c r="L71" s="237">
        <f t="shared" si="7"/>
        <v>95.546276965901185</v>
      </c>
      <c r="M71" s="74"/>
      <c r="N71" s="26"/>
    </row>
    <row r="72" spans="1:14" x14ac:dyDescent="0.35">
      <c r="A72" s="132" t="s">
        <v>172</v>
      </c>
      <c r="B72" s="205">
        <v>1.4059999999999999</v>
      </c>
      <c r="C72" s="165">
        <f t="shared" si="8"/>
        <v>1.5998681872469337E-2</v>
      </c>
      <c r="D72" s="205">
        <v>2.6240000000000001</v>
      </c>
      <c r="E72" s="165">
        <f t="shared" si="9"/>
        <v>2.8416499243237445E-2</v>
      </c>
      <c r="F72" s="205">
        <v>8.1000000000000003E-2</v>
      </c>
      <c r="G72" s="205">
        <v>2.6120000000000001</v>
      </c>
      <c r="H72" s="205">
        <v>2.6930000000000001</v>
      </c>
      <c r="I72" s="165">
        <f t="shared" si="10"/>
        <v>9.3169823743397885E-4</v>
      </c>
      <c r="J72" s="165">
        <f t="shared" si="10"/>
        <v>3.0044392545401886E-2</v>
      </c>
      <c r="K72" s="165">
        <f t="shared" si="6"/>
        <v>2.6295731707317138</v>
      </c>
      <c r="L72" s="237">
        <f t="shared" si="7"/>
        <v>91.536273115220496</v>
      </c>
      <c r="M72" s="74"/>
      <c r="N72" s="26"/>
    </row>
    <row r="73" spans="1:14" x14ac:dyDescent="0.35">
      <c r="A73" s="132" t="s">
        <v>4</v>
      </c>
      <c r="B73" s="205">
        <v>1.3140000000000001</v>
      </c>
      <c r="C73" s="165">
        <f t="shared" si="8"/>
        <v>1.4951826444114304E-2</v>
      </c>
      <c r="D73" s="205">
        <v>0.90100000000000002</v>
      </c>
      <c r="E73" s="165">
        <f t="shared" si="9"/>
        <v>9.7573421563098076E-3</v>
      </c>
      <c r="F73" s="205">
        <v>1.3520000000000001</v>
      </c>
      <c r="G73" s="205">
        <v>1.2929999999999999</v>
      </c>
      <c r="H73" s="205">
        <v>2.6440000000000001</v>
      </c>
      <c r="I73" s="165">
        <f t="shared" si="10"/>
        <v>1.5551308851984439E-2</v>
      </c>
      <c r="J73" s="165">
        <f t="shared" si="10"/>
        <v>1.4872664456816478E-2</v>
      </c>
      <c r="K73" s="165">
        <f t="shared" si="6"/>
        <v>193.45172031076584</v>
      </c>
      <c r="L73" s="237">
        <f t="shared" si="7"/>
        <v>101.21765601217656</v>
      </c>
      <c r="M73" s="74"/>
      <c r="N73" s="26"/>
    </row>
    <row r="74" spans="1:14" x14ac:dyDescent="0.35">
      <c r="A74" s="132" t="s">
        <v>170</v>
      </c>
      <c r="B74" s="205">
        <v>1.159</v>
      </c>
      <c r="C74" s="165">
        <f t="shared" si="8"/>
        <v>1.3188102624603102E-2</v>
      </c>
      <c r="D74" s="205">
        <v>1.3220000000000001</v>
      </c>
      <c r="E74" s="165">
        <f t="shared" si="9"/>
        <v>1.431654420714935E-2</v>
      </c>
      <c r="F74" s="205">
        <v>1.86</v>
      </c>
      <c r="G74" s="205">
        <v>0.76100000000000001</v>
      </c>
      <c r="H74" s="205">
        <v>2.621</v>
      </c>
      <c r="I74" s="165">
        <f t="shared" si="10"/>
        <v>2.139455211885433E-2</v>
      </c>
      <c r="J74" s="165">
        <f t="shared" si="10"/>
        <v>8.7533624529291098E-3</v>
      </c>
      <c r="K74" s="165">
        <f t="shared" si="6"/>
        <v>98.260211800302557</v>
      </c>
      <c r="L74" s="237">
        <f t="shared" si="7"/>
        <v>126.14322691975839</v>
      </c>
      <c r="M74" s="74"/>
      <c r="N74" s="26"/>
    </row>
    <row r="75" spans="1:14" x14ac:dyDescent="0.35">
      <c r="A75" s="132" t="s">
        <v>149</v>
      </c>
      <c r="B75" s="205">
        <v>4.1609999999999996</v>
      </c>
      <c r="C75" s="165">
        <f t="shared" si="8"/>
        <v>4.7347450406361957E-2</v>
      </c>
      <c r="D75" s="205">
        <v>2.9380000000000002</v>
      </c>
      <c r="E75" s="165">
        <f t="shared" si="9"/>
        <v>3.1816949228899244E-2</v>
      </c>
      <c r="F75" s="205">
        <v>7.4999999999999997E-2</v>
      </c>
      <c r="G75" s="205">
        <v>2.5409999999999999</v>
      </c>
      <c r="H75" s="205">
        <v>2.617</v>
      </c>
      <c r="I75" s="165">
        <f t="shared" si="10"/>
        <v>8.6268355317960991E-4</v>
      </c>
      <c r="J75" s="165">
        <f t="shared" si="10"/>
        <v>2.9227718781725191E-2</v>
      </c>
      <c r="K75" s="165">
        <f t="shared" si="6"/>
        <v>-10.925799863852969</v>
      </c>
      <c r="L75" s="237">
        <f t="shared" si="7"/>
        <v>-37.106464792117279</v>
      </c>
      <c r="M75" s="74"/>
      <c r="N75" s="26"/>
    </row>
    <row r="76" spans="1:14" x14ac:dyDescent="0.35">
      <c r="A76" s="132" t="s">
        <v>224</v>
      </c>
      <c r="B76" s="205">
        <v>47.997999999999998</v>
      </c>
      <c r="C76" s="165">
        <f t="shared" si="8"/>
        <v>0.54616268315418437</v>
      </c>
      <c r="D76" s="205">
        <v>0.27600000000000002</v>
      </c>
      <c r="E76" s="165">
        <f t="shared" si="9"/>
        <v>2.988930560645402E-3</v>
      </c>
      <c r="F76" s="205">
        <v>0</v>
      </c>
      <c r="G76" s="205">
        <v>2.411</v>
      </c>
      <c r="H76" s="205">
        <v>2.411</v>
      </c>
      <c r="I76" s="165">
        <f t="shared" si="10"/>
        <v>0</v>
      </c>
      <c r="J76" s="165">
        <f t="shared" si="10"/>
        <v>2.7732400622880529E-2</v>
      </c>
      <c r="K76" s="165">
        <f t="shared" si="6"/>
        <v>773.55072463768101</v>
      </c>
      <c r="L76" s="237">
        <f t="shared" si="7"/>
        <v>-94.976874036418181</v>
      </c>
      <c r="M76" s="74"/>
      <c r="N76" s="26"/>
    </row>
    <row r="77" spans="1:14" x14ac:dyDescent="0.35">
      <c r="A77" s="132" t="s">
        <v>196</v>
      </c>
      <c r="B77" s="205">
        <v>9.8239999999999998</v>
      </c>
      <c r="C77" s="165">
        <f t="shared" si="8"/>
        <v>0.11178595356695503</v>
      </c>
      <c r="D77" s="205">
        <v>4.085</v>
      </c>
      <c r="E77" s="165">
        <f t="shared" si="9"/>
        <v>4.4238338189262559E-2</v>
      </c>
      <c r="F77" s="205">
        <v>0</v>
      </c>
      <c r="G77" s="205">
        <v>2.3439999999999999</v>
      </c>
      <c r="H77" s="205">
        <v>2.3439999999999999</v>
      </c>
      <c r="I77" s="165">
        <f t="shared" si="10"/>
        <v>0</v>
      </c>
      <c r="J77" s="165">
        <f t="shared" si="10"/>
        <v>2.6961736648706748E-2</v>
      </c>
      <c r="K77" s="165">
        <f t="shared" si="6"/>
        <v>-42.619339045287639</v>
      </c>
      <c r="L77" s="237">
        <f t="shared" si="7"/>
        <v>-76.140065146579801</v>
      </c>
      <c r="M77" s="74"/>
      <c r="N77" s="26"/>
    </row>
    <row r="78" spans="1:14" x14ac:dyDescent="0.35">
      <c r="A78" s="132" t="s">
        <v>74</v>
      </c>
      <c r="B78" s="205">
        <v>0.58599999999999997</v>
      </c>
      <c r="C78" s="165">
        <f t="shared" si="8"/>
        <v>6.6680139240875048E-3</v>
      </c>
      <c r="D78" s="205">
        <v>2.2290000000000001</v>
      </c>
      <c r="E78" s="165">
        <f t="shared" si="9"/>
        <v>2.4138863114777538E-2</v>
      </c>
      <c r="F78" s="205">
        <v>2.2130000000000001</v>
      </c>
      <c r="G78" s="205">
        <v>0</v>
      </c>
      <c r="H78" s="205">
        <v>2.2130000000000001</v>
      </c>
      <c r="I78" s="165">
        <f t="shared" si="10"/>
        <v>2.5454916042486363E-2</v>
      </c>
      <c r="J78" s="165">
        <f t="shared" si="10"/>
        <v>0</v>
      </c>
      <c r="K78" s="165">
        <f t="shared" si="6"/>
        <v>-0.71781067743382776</v>
      </c>
      <c r="L78" s="237">
        <f t="shared" si="7"/>
        <v>277.64505119453929</v>
      </c>
      <c r="M78" s="74"/>
      <c r="N78" s="26"/>
    </row>
    <row r="79" spans="1:14" x14ac:dyDescent="0.35">
      <c r="A79" s="132" t="s">
        <v>51</v>
      </c>
      <c r="B79" s="205">
        <v>3.6019999999999999</v>
      </c>
      <c r="C79" s="165">
        <f t="shared" si="8"/>
        <v>4.0986665792769952E-2</v>
      </c>
      <c r="D79" s="205">
        <v>2.117</v>
      </c>
      <c r="E79" s="165">
        <f t="shared" si="9"/>
        <v>2.2925963756834478E-2</v>
      </c>
      <c r="F79" s="205">
        <v>2.1419999999999999</v>
      </c>
      <c r="G79" s="205">
        <v>0</v>
      </c>
      <c r="H79" s="205">
        <v>2.1419999999999999</v>
      </c>
      <c r="I79" s="165">
        <f t="shared" si="10"/>
        <v>2.4638242278809664E-2</v>
      </c>
      <c r="J79" s="165">
        <f t="shared" si="10"/>
        <v>0</v>
      </c>
      <c r="K79" s="165">
        <f t="shared" si="6"/>
        <v>1.180916391119502</v>
      </c>
      <c r="L79" s="237">
        <f t="shared" si="7"/>
        <v>-40.533037201554691</v>
      </c>
      <c r="M79" s="74"/>
      <c r="N79" s="26"/>
    </row>
    <row r="80" spans="1:14" x14ac:dyDescent="0.35">
      <c r="A80" s="132" t="s">
        <v>214</v>
      </c>
      <c r="B80" s="205">
        <v>1.9790000000000001</v>
      </c>
      <c r="C80" s="165">
        <f t="shared" si="8"/>
        <v>2.2518770572984934E-2</v>
      </c>
      <c r="D80" s="205">
        <v>1.448</v>
      </c>
      <c r="E80" s="165">
        <f t="shared" si="9"/>
        <v>1.5681055984835292E-2</v>
      </c>
      <c r="F80" s="205">
        <v>0</v>
      </c>
      <c r="G80" s="205">
        <v>2.1259999999999999</v>
      </c>
      <c r="H80" s="205">
        <v>2.1259999999999999</v>
      </c>
      <c r="I80" s="165">
        <f t="shared" si="10"/>
        <v>0</v>
      </c>
      <c r="J80" s="165">
        <f t="shared" si="10"/>
        <v>2.4454203120798008E-2</v>
      </c>
      <c r="K80" s="165">
        <f t="shared" si="6"/>
        <v>46.8232044198895</v>
      </c>
      <c r="L80" s="237">
        <f t="shared" si="7"/>
        <v>7.4279939363314673</v>
      </c>
      <c r="M80" s="74"/>
      <c r="N80" s="26"/>
    </row>
    <row r="81" spans="1:14" x14ac:dyDescent="0.35">
      <c r="A81" s="132" t="s">
        <v>105</v>
      </c>
      <c r="B81" s="205">
        <v>0.23300000000000001</v>
      </c>
      <c r="C81" s="165">
        <f t="shared" si="8"/>
        <v>2.6512751609426427E-3</v>
      </c>
      <c r="D81" s="205">
        <v>5.3920000000000003</v>
      </c>
      <c r="E81" s="165">
        <f t="shared" si="9"/>
        <v>5.8392440518115964E-2</v>
      </c>
      <c r="F81" s="205">
        <v>1.3140000000000001</v>
      </c>
      <c r="G81" s="205">
        <v>0.745</v>
      </c>
      <c r="H81" s="205">
        <v>2.0590000000000002</v>
      </c>
      <c r="I81" s="165">
        <f t="shared" si="10"/>
        <v>1.5114215851706768E-2</v>
      </c>
      <c r="J81" s="165">
        <f t="shared" si="10"/>
        <v>8.5693232949174587E-3</v>
      </c>
      <c r="K81" s="165">
        <f t="shared" si="6"/>
        <v>-61.813798219584569</v>
      </c>
      <c r="L81" s="237">
        <f t="shared" si="7"/>
        <v>783.69098712446362</v>
      </c>
      <c r="M81" s="74"/>
      <c r="N81" s="26"/>
    </row>
    <row r="82" spans="1:14" x14ac:dyDescent="0.35">
      <c r="A82" s="132" t="s">
        <v>211</v>
      </c>
      <c r="B82" s="205">
        <v>4.923</v>
      </c>
      <c r="C82" s="165">
        <f t="shared" si="8"/>
        <v>5.6018144280346058E-2</v>
      </c>
      <c r="D82" s="205">
        <v>1.984</v>
      </c>
      <c r="E82" s="165">
        <f t="shared" si="9"/>
        <v>2.1485645769277091E-2</v>
      </c>
      <c r="F82" s="205">
        <v>0</v>
      </c>
      <c r="G82" s="205">
        <v>1.911</v>
      </c>
      <c r="H82" s="205">
        <v>1.911</v>
      </c>
      <c r="I82" s="165">
        <f t="shared" si="10"/>
        <v>0</v>
      </c>
      <c r="J82" s="165">
        <f t="shared" si="10"/>
        <v>2.1981176935016465E-2</v>
      </c>
      <c r="K82" s="165">
        <f t="shared" si="6"/>
        <v>-3.6794354838709631</v>
      </c>
      <c r="L82" s="237">
        <f t="shared" si="7"/>
        <v>-61.182205971968308</v>
      </c>
      <c r="M82" s="74"/>
      <c r="N82" s="26"/>
    </row>
    <row r="83" spans="1:14" x14ac:dyDescent="0.35">
      <c r="A83" s="132" t="s">
        <v>190</v>
      </c>
      <c r="B83" s="205">
        <v>8.0000000000000002E-3</v>
      </c>
      <c r="C83" s="165">
        <f t="shared" si="8"/>
        <v>9.1030906813481294E-5</v>
      </c>
      <c r="D83" s="205">
        <v>4.8000000000000001E-2</v>
      </c>
      <c r="E83" s="165">
        <f t="shared" si="9"/>
        <v>5.1981401054702642E-4</v>
      </c>
      <c r="F83" s="205">
        <v>0</v>
      </c>
      <c r="G83" s="205">
        <v>1.8460000000000001</v>
      </c>
      <c r="H83" s="205">
        <v>1.8460000000000001</v>
      </c>
      <c r="I83" s="165">
        <f t="shared" si="10"/>
        <v>0</v>
      </c>
      <c r="J83" s="165">
        <f t="shared" si="10"/>
        <v>2.1233517855594138E-2</v>
      </c>
      <c r="K83" s="165">
        <f t="shared" si="6"/>
        <v>3745.8333333333335</v>
      </c>
      <c r="L83" s="237">
        <f t="shared" si="7"/>
        <v>22975</v>
      </c>
      <c r="M83" s="74"/>
      <c r="N83" s="26"/>
    </row>
    <row r="84" spans="1:14" x14ac:dyDescent="0.35">
      <c r="A84" s="132" t="s">
        <v>256</v>
      </c>
      <c r="B84" s="205">
        <v>0.40799999999999997</v>
      </c>
      <c r="C84" s="165">
        <f t="shared" si="8"/>
        <v>4.6425762474875459E-3</v>
      </c>
      <c r="D84" s="205">
        <v>0.33600000000000002</v>
      </c>
      <c r="E84" s="165">
        <f t="shared" si="9"/>
        <v>3.6386980738291846E-3</v>
      </c>
      <c r="F84" s="205">
        <v>0.105</v>
      </c>
      <c r="G84" s="205">
        <v>1.69</v>
      </c>
      <c r="H84" s="205">
        <v>1.7949999999999999</v>
      </c>
      <c r="I84" s="165">
        <f t="shared" si="10"/>
        <v>1.2077569744514539E-3</v>
      </c>
      <c r="J84" s="165">
        <f t="shared" si="10"/>
        <v>1.9439136064980544E-2</v>
      </c>
      <c r="K84" s="165">
        <f t="shared" si="6"/>
        <v>434.22619047619042</v>
      </c>
      <c r="L84" s="237">
        <f t="shared" si="7"/>
        <v>339.95098039215685</v>
      </c>
      <c r="M84" s="74"/>
      <c r="N84" s="26"/>
    </row>
    <row r="85" spans="1:14" x14ac:dyDescent="0.35">
      <c r="A85" s="132" t="s">
        <v>228</v>
      </c>
      <c r="B85" s="205">
        <v>0.50600000000000001</v>
      </c>
      <c r="C85" s="165">
        <f t="shared" si="8"/>
        <v>5.7577048559526922E-3</v>
      </c>
      <c r="D85" s="205">
        <v>1.5409999999999999</v>
      </c>
      <c r="E85" s="165">
        <f t="shared" si="9"/>
        <v>1.6688195630270158E-2</v>
      </c>
      <c r="F85" s="205">
        <v>1.6679999999999999</v>
      </c>
      <c r="G85" s="205">
        <v>7.3999999999999996E-2</v>
      </c>
      <c r="H85" s="205">
        <v>1.742</v>
      </c>
      <c r="I85" s="165">
        <f t="shared" si="10"/>
        <v>1.9186082222714528E-2</v>
      </c>
      <c r="J85" s="165">
        <f t="shared" si="10"/>
        <v>8.5118110580388183E-4</v>
      </c>
      <c r="K85" s="165">
        <f t="shared" si="6"/>
        <v>13.043478260869579</v>
      </c>
      <c r="L85" s="237">
        <f t="shared" si="7"/>
        <v>244.26877470355731</v>
      </c>
      <c r="M85" s="74"/>
      <c r="N85" s="26"/>
    </row>
    <row r="86" spans="1:14" x14ac:dyDescent="0.35">
      <c r="A86" s="132" t="s">
        <v>122</v>
      </c>
      <c r="B86" s="205">
        <v>1.083</v>
      </c>
      <c r="C86" s="165">
        <f t="shared" si="8"/>
        <v>1.2323309009875029E-2</v>
      </c>
      <c r="D86" s="205">
        <v>0.373</v>
      </c>
      <c r="E86" s="165">
        <f t="shared" si="9"/>
        <v>4.0393880402925172E-3</v>
      </c>
      <c r="F86" s="205">
        <v>0.19</v>
      </c>
      <c r="G86" s="205">
        <v>1.4810000000000001</v>
      </c>
      <c r="H86" s="205">
        <v>1.671</v>
      </c>
      <c r="I86" s="165">
        <f t="shared" si="10"/>
        <v>2.1854650013883453E-3</v>
      </c>
      <c r="J86" s="165">
        <f t="shared" si="10"/>
        <v>1.7035124563453366E-2</v>
      </c>
      <c r="K86" s="165">
        <f t="shared" si="6"/>
        <v>347.98927613941021</v>
      </c>
      <c r="L86" s="237">
        <f t="shared" si="7"/>
        <v>54.293628808864284</v>
      </c>
      <c r="M86" s="74"/>
      <c r="N86" s="26"/>
    </row>
    <row r="87" spans="1:14" x14ac:dyDescent="0.35">
      <c r="A87" s="132" t="s">
        <v>39</v>
      </c>
      <c r="B87" s="205">
        <v>0.94599999999999995</v>
      </c>
      <c r="C87" s="165">
        <f t="shared" si="8"/>
        <v>1.0764404730694163E-2</v>
      </c>
      <c r="D87" s="205">
        <v>0.32200000000000001</v>
      </c>
      <c r="E87" s="165">
        <f t="shared" si="9"/>
        <v>3.4870856540863021E-3</v>
      </c>
      <c r="F87" s="205">
        <v>0.04</v>
      </c>
      <c r="G87" s="205">
        <v>1.5940000000000001</v>
      </c>
      <c r="H87" s="205">
        <v>1.6339999999999999</v>
      </c>
      <c r="I87" s="165">
        <f t="shared" si="10"/>
        <v>4.6009789502912538E-4</v>
      </c>
      <c r="J87" s="165">
        <f t="shared" si="10"/>
        <v>1.8334901116910645E-2</v>
      </c>
      <c r="K87" s="165">
        <f t="shared" si="6"/>
        <v>407.45341614906829</v>
      </c>
      <c r="L87" s="237">
        <f t="shared" si="7"/>
        <v>72.727272727272734</v>
      </c>
      <c r="M87" s="74"/>
      <c r="N87" s="26"/>
    </row>
    <row r="88" spans="1:14" x14ac:dyDescent="0.35">
      <c r="A88" s="132" t="s">
        <v>110</v>
      </c>
      <c r="B88" s="205">
        <v>0</v>
      </c>
      <c r="C88" s="165">
        <f t="shared" si="8"/>
        <v>0</v>
      </c>
      <c r="D88" s="205">
        <v>0.71399999999999997</v>
      </c>
      <c r="E88" s="165">
        <f t="shared" si="9"/>
        <v>7.7322334068870169E-3</v>
      </c>
      <c r="F88" s="205">
        <v>1.51</v>
      </c>
      <c r="G88" s="205">
        <v>5.0999999999999997E-2</v>
      </c>
      <c r="H88" s="205">
        <v>1.56</v>
      </c>
      <c r="I88" s="165">
        <f t="shared" si="10"/>
        <v>1.7368695537349481E-2</v>
      </c>
      <c r="J88" s="165">
        <f t="shared" si="10"/>
        <v>5.8662481616213484E-4</v>
      </c>
      <c r="K88" s="165">
        <f t="shared" si="6"/>
        <v>118.48739495798321</v>
      </c>
      <c r="L88" s="237" t="s">
        <v>316</v>
      </c>
      <c r="M88" s="74"/>
      <c r="N88" s="26"/>
    </row>
    <row r="89" spans="1:14" x14ac:dyDescent="0.35">
      <c r="A89" s="132" t="s">
        <v>209</v>
      </c>
      <c r="B89" s="205">
        <v>50.098999999999997</v>
      </c>
      <c r="C89" s="165">
        <f t="shared" si="8"/>
        <v>0.57006967505607486</v>
      </c>
      <c r="D89" s="205">
        <v>2.2669999999999999</v>
      </c>
      <c r="E89" s="165">
        <f t="shared" si="9"/>
        <v>2.4550382539793934E-2</v>
      </c>
      <c r="F89" s="205">
        <v>0</v>
      </c>
      <c r="G89" s="205">
        <v>1.554</v>
      </c>
      <c r="H89" s="205">
        <v>1.554</v>
      </c>
      <c r="I89" s="165">
        <f t="shared" si="10"/>
        <v>0</v>
      </c>
      <c r="J89" s="165">
        <f t="shared" si="10"/>
        <v>1.7874803221881522E-2</v>
      </c>
      <c r="K89" s="165">
        <f t="shared" si="6"/>
        <v>-31.451257168063517</v>
      </c>
      <c r="L89" s="237">
        <f t="shared" ref="L89:L104" si="11">((H89/B89)-1)*100</f>
        <v>-96.898141679474634</v>
      </c>
      <c r="M89" s="74"/>
      <c r="N89" s="26"/>
    </row>
    <row r="90" spans="1:14" x14ac:dyDescent="0.35">
      <c r="A90" s="132" t="s">
        <v>106</v>
      </c>
      <c r="B90" s="205">
        <v>4.3339999999999996</v>
      </c>
      <c r="C90" s="165">
        <f t="shared" si="8"/>
        <v>4.9315993766203492E-2</v>
      </c>
      <c r="D90" s="205">
        <v>3.8540000000000001</v>
      </c>
      <c r="E90" s="165">
        <f t="shared" si="9"/>
        <v>4.1736733263504994E-2</v>
      </c>
      <c r="F90" s="205">
        <v>1.49</v>
      </c>
      <c r="G90" s="205">
        <v>0</v>
      </c>
      <c r="H90" s="205">
        <v>1.49</v>
      </c>
      <c r="I90" s="165">
        <f t="shared" si="10"/>
        <v>1.7138646589834917E-2</v>
      </c>
      <c r="J90" s="165">
        <f t="shared" si="10"/>
        <v>0</v>
      </c>
      <c r="K90" s="165">
        <f t="shared" si="6"/>
        <v>-61.338868707836014</v>
      </c>
      <c r="L90" s="237">
        <f t="shared" si="11"/>
        <v>-65.620673742501154</v>
      </c>
      <c r="M90" s="74"/>
      <c r="N90" s="26"/>
    </row>
    <row r="91" spans="1:14" x14ac:dyDescent="0.35">
      <c r="A91" s="132" t="s">
        <v>87</v>
      </c>
      <c r="B91" s="205">
        <v>1.0609999999999999</v>
      </c>
      <c r="C91" s="165">
        <f t="shared" si="8"/>
        <v>1.2072974016137956E-2</v>
      </c>
      <c r="D91" s="205">
        <v>6.0000000000000001E-3</v>
      </c>
      <c r="E91" s="165">
        <f t="shared" si="9"/>
        <v>6.4976751318378303E-5</v>
      </c>
      <c r="F91" s="205">
        <v>1.429</v>
      </c>
      <c r="G91" s="205">
        <v>0</v>
      </c>
      <c r="H91" s="205">
        <v>1.429</v>
      </c>
      <c r="I91" s="165">
        <f t="shared" si="10"/>
        <v>1.6436997299915504E-2</v>
      </c>
      <c r="J91" s="165">
        <f t="shared" si="10"/>
        <v>0</v>
      </c>
      <c r="K91" s="165">
        <f t="shared" si="6"/>
        <v>23716.666666666664</v>
      </c>
      <c r="L91" s="237">
        <f t="shared" si="11"/>
        <v>34.684260131951007</v>
      </c>
      <c r="M91" s="74"/>
      <c r="N91" s="26"/>
    </row>
    <row r="92" spans="1:14" x14ac:dyDescent="0.35">
      <c r="A92" s="132" t="s">
        <v>19</v>
      </c>
      <c r="B92" s="205">
        <v>0.52300000000000002</v>
      </c>
      <c r="C92" s="165">
        <f t="shared" si="8"/>
        <v>5.9511455329313394E-3</v>
      </c>
      <c r="D92" s="205">
        <v>0.30299999999999999</v>
      </c>
      <c r="E92" s="165">
        <f t="shared" si="9"/>
        <v>3.2813259415781035E-3</v>
      </c>
      <c r="F92" s="205">
        <v>1.3440000000000001</v>
      </c>
      <c r="G92" s="205">
        <v>0</v>
      </c>
      <c r="H92" s="205">
        <v>1.3440000000000001</v>
      </c>
      <c r="I92" s="165">
        <f t="shared" si="10"/>
        <v>1.5459289272978615E-2</v>
      </c>
      <c r="J92" s="165">
        <f t="shared" si="10"/>
        <v>0</v>
      </c>
      <c r="K92" s="165">
        <f t="shared" si="6"/>
        <v>343.56435643564362</v>
      </c>
      <c r="L92" s="237">
        <f t="shared" si="11"/>
        <v>156.97896749521991</v>
      </c>
      <c r="M92" s="74"/>
      <c r="N92" s="26"/>
    </row>
    <row r="93" spans="1:14" x14ac:dyDescent="0.35">
      <c r="A93" s="132" t="s">
        <v>3</v>
      </c>
      <c r="B93" s="205">
        <v>0.58899999999999997</v>
      </c>
      <c r="C93" s="165">
        <f t="shared" si="8"/>
        <v>6.7021505141425606E-3</v>
      </c>
      <c r="D93" s="205">
        <v>0.81299999999999994</v>
      </c>
      <c r="E93" s="165">
        <f t="shared" si="9"/>
        <v>8.804349803640258E-3</v>
      </c>
      <c r="F93" s="205">
        <v>1.343</v>
      </c>
      <c r="G93" s="205">
        <v>0</v>
      </c>
      <c r="H93" s="205">
        <v>1.343</v>
      </c>
      <c r="I93" s="165">
        <f t="shared" si="10"/>
        <v>1.5447786825602884E-2</v>
      </c>
      <c r="J93" s="165">
        <f t="shared" si="10"/>
        <v>0</v>
      </c>
      <c r="K93" s="165">
        <f t="shared" si="6"/>
        <v>65.190651906519065</v>
      </c>
      <c r="L93" s="237">
        <f t="shared" si="11"/>
        <v>128.01358234295415</v>
      </c>
      <c r="M93" s="74"/>
      <c r="N93" s="26"/>
    </row>
    <row r="94" spans="1:14" x14ac:dyDescent="0.35">
      <c r="A94" s="132" t="s">
        <v>130</v>
      </c>
      <c r="B94" s="205">
        <v>3.2810000000000001</v>
      </c>
      <c r="C94" s="165">
        <f t="shared" si="8"/>
        <v>3.7334050656879017E-2</v>
      </c>
      <c r="D94" s="205">
        <v>2.5840000000000001</v>
      </c>
      <c r="E94" s="165">
        <f t="shared" si="9"/>
        <v>2.7983320901114921E-2</v>
      </c>
      <c r="F94" s="205">
        <v>0.432</v>
      </c>
      <c r="G94" s="205">
        <v>0.90400000000000003</v>
      </c>
      <c r="H94" s="205">
        <v>1.3360000000000001</v>
      </c>
      <c r="I94" s="165">
        <f t="shared" si="10"/>
        <v>4.9690572663145544E-3</v>
      </c>
      <c r="J94" s="165">
        <f t="shared" si="10"/>
        <v>1.0398212427658234E-2</v>
      </c>
      <c r="K94" s="165">
        <f t="shared" si="6"/>
        <v>-48.297213622291025</v>
      </c>
      <c r="L94" s="237">
        <f t="shared" si="11"/>
        <v>-59.280707101493448</v>
      </c>
      <c r="M94" s="74"/>
      <c r="N94" s="26"/>
    </row>
    <row r="95" spans="1:14" x14ac:dyDescent="0.35">
      <c r="A95" s="132" t="s">
        <v>40</v>
      </c>
      <c r="B95" s="205">
        <v>8.5000000000000006E-2</v>
      </c>
      <c r="C95" s="165">
        <f t="shared" si="8"/>
        <v>9.6720338489323884E-4</v>
      </c>
      <c r="D95" s="205">
        <v>0.08</v>
      </c>
      <c r="E95" s="165">
        <f t="shared" si="9"/>
        <v>8.6635668424504396E-4</v>
      </c>
      <c r="F95" s="205">
        <v>1.3169999999999999</v>
      </c>
      <c r="G95" s="205">
        <v>0</v>
      </c>
      <c r="H95" s="205">
        <v>1.3169999999999999</v>
      </c>
      <c r="I95" s="165">
        <f t="shared" si="10"/>
        <v>1.5148723193833953E-2</v>
      </c>
      <c r="J95" s="165">
        <f t="shared" si="10"/>
        <v>0</v>
      </c>
      <c r="K95" s="165">
        <f t="shared" si="6"/>
        <v>1546.2499999999998</v>
      </c>
      <c r="L95" s="237">
        <f t="shared" si="11"/>
        <v>1449.4117647058822</v>
      </c>
      <c r="M95" s="74"/>
      <c r="N95" s="26"/>
    </row>
    <row r="96" spans="1:14" x14ac:dyDescent="0.35">
      <c r="A96" s="132" t="s">
        <v>216</v>
      </c>
      <c r="B96" s="205">
        <v>1.4650000000000001</v>
      </c>
      <c r="C96" s="165">
        <f t="shared" si="8"/>
        <v>1.6670034810218764E-2</v>
      </c>
      <c r="D96" s="205">
        <v>4.3419999999999996</v>
      </c>
      <c r="E96" s="165">
        <f t="shared" si="9"/>
        <v>4.702150903739976E-2</v>
      </c>
      <c r="F96" s="205">
        <v>0</v>
      </c>
      <c r="G96" s="205">
        <v>1.2829999999999999</v>
      </c>
      <c r="H96" s="205">
        <v>1.2829999999999999</v>
      </c>
      <c r="I96" s="165">
        <f t="shared" si="10"/>
        <v>0</v>
      </c>
      <c r="J96" s="165">
        <f t="shared" si="10"/>
        <v>1.4757639983059196E-2</v>
      </c>
      <c r="K96" s="165">
        <f t="shared" si="6"/>
        <v>-70.451404882542604</v>
      </c>
      <c r="L96" s="237">
        <f t="shared" si="11"/>
        <v>-12.423208191126289</v>
      </c>
      <c r="M96" s="74"/>
      <c r="N96" s="26"/>
    </row>
    <row r="97" spans="1:14" x14ac:dyDescent="0.35">
      <c r="A97" s="132" t="s">
        <v>201</v>
      </c>
      <c r="B97" s="205">
        <v>9.0839999999999996</v>
      </c>
      <c r="C97" s="165">
        <f t="shared" si="8"/>
        <v>0.103365594686708</v>
      </c>
      <c r="D97" s="205">
        <v>1.137</v>
      </c>
      <c r="E97" s="165">
        <f t="shared" si="9"/>
        <v>1.2313094374832688E-2</v>
      </c>
      <c r="F97" s="205">
        <v>0</v>
      </c>
      <c r="G97" s="205">
        <v>1.268</v>
      </c>
      <c r="H97" s="205">
        <v>1.268</v>
      </c>
      <c r="I97" s="165">
        <f t="shared" si="10"/>
        <v>0</v>
      </c>
      <c r="J97" s="165">
        <f t="shared" si="10"/>
        <v>1.4585103272423273E-2</v>
      </c>
      <c r="K97" s="165">
        <f t="shared" si="6"/>
        <v>11.521547933157429</v>
      </c>
      <c r="L97" s="237">
        <f t="shared" si="11"/>
        <v>-86.041391457507714</v>
      </c>
      <c r="M97" s="74"/>
      <c r="N97" s="26"/>
    </row>
    <row r="98" spans="1:14" x14ac:dyDescent="0.35">
      <c r="A98" s="132" t="s">
        <v>103</v>
      </c>
      <c r="B98" s="205">
        <v>0.92300000000000004</v>
      </c>
      <c r="C98" s="165">
        <f t="shared" si="8"/>
        <v>1.0502690873605405E-2</v>
      </c>
      <c r="D98" s="205">
        <v>1.323</v>
      </c>
      <c r="E98" s="165">
        <f t="shared" si="9"/>
        <v>1.4327373665702414E-2</v>
      </c>
      <c r="F98" s="205">
        <v>0.33700000000000002</v>
      </c>
      <c r="G98" s="205">
        <v>0.91900000000000004</v>
      </c>
      <c r="H98" s="205">
        <v>1.2569999999999999</v>
      </c>
      <c r="I98" s="165">
        <f t="shared" si="10"/>
        <v>3.8763247656203813E-3</v>
      </c>
      <c r="J98" s="165">
        <f t="shared" si="10"/>
        <v>1.0570749138294156E-2</v>
      </c>
      <c r="K98" s="165">
        <f t="shared" si="6"/>
        <v>-4.9886621315192841</v>
      </c>
      <c r="L98" s="237">
        <f t="shared" si="11"/>
        <v>36.186348862405197</v>
      </c>
      <c r="M98" s="74"/>
      <c r="N98" s="26"/>
    </row>
    <row r="99" spans="1:14" x14ac:dyDescent="0.35">
      <c r="A99" s="132" t="s">
        <v>127</v>
      </c>
      <c r="B99" s="205">
        <v>0.32100000000000001</v>
      </c>
      <c r="C99" s="165">
        <f t="shared" si="8"/>
        <v>3.6526151358909371E-3</v>
      </c>
      <c r="D99" s="205">
        <v>1.125</v>
      </c>
      <c r="E99" s="165">
        <f t="shared" si="9"/>
        <v>1.218314087219593E-2</v>
      </c>
      <c r="F99" s="205">
        <v>1.2470000000000001</v>
      </c>
      <c r="G99" s="205">
        <v>0</v>
      </c>
      <c r="H99" s="205">
        <v>1.2470000000000001</v>
      </c>
      <c r="I99" s="165">
        <f t="shared" si="10"/>
        <v>1.4343551877532985E-2</v>
      </c>
      <c r="J99" s="165">
        <f t="shared" si="10"/>
        <v>0</v>
      </c>
      <c r="K99" s="165">
        <f t="shared" si="6"/>
        <v>10.844444444444456</v>
      </c>
      <c r="L99" s="237">
        <f t="shared" si="11"/>
        <v>288.47352024922117</v>
      </c>
      <c r="M99" s="74"/>
      <c r="N99" s="26"/>
    </row>
    <row r="100" spans="1:14" x14ac:dyDescent="0.35">
      <c r="A100" s="132" t="s">
        <v>180</v>
      </c>
      <c r="B100" s="205">
        <v>6.492</v>
      </c>
      <c r="C100" s="165">
        <f t="shared" si="8"/>
        <v>7.3871580879140059E-2</v>
      </c>
      <c r="D100" s="205">
        <v>5.1509999999999998</v>
      </c>
      <c r="E100" s="165">
        <f t="shared" si="9"/>
        <v>5.5782541006827772E-2</v>
      </c>
      <c r="F100" s="205">
        <v>0</v>
      </c>
      <c r="G100" s="205">
        <v>1.2150000000000001</v>
      </c>
      <c r="H100" s="205">
        <v>1.2150000000000001</v>
      </c>
      <c r="I100" s="165">
        <f t="shared" si="10"/>
        <v>0</v>
      </c>
      <c r="J100" s="165">
        <f t="shared" si="10"/>
        <v>1.3975473561509685E-2</v>
      </c>
      <c r="K100" s="165">
        <f t="shared" si="6"/>
        <v>-76.412347117064641</v>
      </c>
      <c r="L100" s="237">
        <f t="shared" si="11"/>
        <v>-81.284658040665434</v>
      </c>
      <c r="M100" s="74"/>
      <c r="N100" s="26"/>
    </row>
    <row r="101" spans="1:14" x14ac:dyDescent="0.35">
      <c r="A101" s="132" t="s">
        <v>251</v>
      </c>
      <c r="B101" s="205">
        <v>0.76800000000000002</v>
      </c>
      <c r="C101" s="165">
        <f t="shared" si="8"/>
        <v>8.7389670540942033E-3</v>
      </c>
      <c r="D101" s="205">
        <v>0.93</v>
      </c>
      <c r="E101" s="165">
        <f t="shared" si="9"/>
        <v>1.0071396454348637E-2</v>
      </c>
      <c r="F101" s="205">
        <v>2.1999999999999999E-2</v>
      </c>
      <c r="G101" s="205">
        <v>1.1379999999999999</v>
      </c>
      <c r="H101" s="205">
        <v>1.1599999999999999</v>
      </c>
      <c r="I101" s="165">
        <f t="shared" si="10"/>
        <v>2.5305384226601891E-4</v>
      </c>
      <c r="J101" s="165">
        <f t="shared" si="10"/>
        <v>1.3089785113578617E-2</v>
      </c>
      <c r="K101" s="165">
        <f t="shared" si="6"/>
        <v>24.731182795698903</v>
      </c>
      <c r="L101" s="237">
        <f t="shared" si="11"/>
        <v>51.04166666666665</v>
      </c>
      <c r="M101" s="74"/>
      <c r="N101" s="26"/>
    </row>
    <row r="102" spans="1:14" x14ac:dyDescent="0.35">
      <c r="A102" s="132" t="s">
        <v>99</v>
      </c>
      <c r="B102" s="205">
        <v>0.46100000000000002</v>
      </c>
      <c r="C102" s="165">
        <f t="shared" si="8"/>
        <v>5.2456560051268603E-3</v>
      </c>
      <c r="D102" s="205">
        <v>1.6</v>
      </c>
      <c r="E102" s="165">
        <f t="shared" si="9"/>
        <v>1.7327133684900881E-2</v>
      </c>
      <c r="F102" s="205">
        <v>0.11899999999999999</v>
      </c>
      <c r="G102" s="205">
        <v>1.012</v>
      </c>
      <c r="H102" s="205">
        <v>1.1319999999999999</v>
      </c>
      <c r="I102" s="165">
        <f t="shared" si="10"/>
        <v>1.368791237711648E-3</v>
      </c>
      <c r="J102" s="165">
        <f t="shared" si="10"/>
        <v>1.1640476744236872E-2</v>
      </c>
      <c r="K102" s="165">
        <f t="shared" si="6"/>
        <v>-29.250000000000011</v>
      </c>
      <c r="L102" s="237">
        <f t="shared" si="11"/>
        <v>145.55314533622555</v>
      </c>
      <c r="M102" s="74"/>
      <c r="N102" s="26"/>
    </row>
    <row r="103" spans="1:14" x14ac:dyDescent="0.35">
      <c r="A103" s="132" t="s">
        <v>171</v>
      </c>
      <c r="B103" s="205">
        <v>0.83199999999999996</v>
      </c>
      <c r="C103" s="165">
        <f t="shared" si="8"/>
        <v>9.4672143086020535E-3</v>
      </c>
      <c r="D103" s="205">
        <v>1.339</v>
      </c>
      <c r="E103" s="165">
        <f t="shared" si="9"/>
        <v>1.4500645002551424E-2</v>
      </c>
      <c r="F103" s="205">
        <v>0.192</v>
      </c>
      <c r="G103" s="205">
        <v>0.84399999999999997</v>
      </c>
      <c r="H103" s="205">
        <v>1.036</v>
      </c>
      <c r="I103" s="165">
        <f t="shared" si="10"/>
        <v>2.2084698961398019E-3</v>
      </c>
      <c r="J103" s="165">
        <f t="shared" si="10"/>
        <v>9.7080655851145437E-3</v>
      </c>
      <c r="K103" s="165">
        <f t="shared" si="6"/>
        <v>-22.62882748319641</v>
      </c>
      <c r="L103" s="237">
        <f t="shared" si="11"/>
        <v>24.51923076923077</v>
      </c>
      <c r="M103" s="74"/>
      <c r="N103" s="26"/>
    </row>
    <row r="104" spans="1:14" x14ac:dyDescent="0.35">
      <c r="A104" s="132" t="s">
        <v>36</v>
      </c>
      <c r="B104" s="205">
        <v>0.89500000000000002</v>
      </c>
      <c r="C104" s="165">
        <f t="shared" si="8"/>
        <v>1.0184082699758219E-2</v>
      </c>
      <c r="D104" s="205">
        <v>0.73</v>
      </c>
      <c r="E104" s="165">
        <f t="shared" si="9"/>
        <v>7.9055047437360249E-3</v>
      </c>
      <c r="F104" s="205">
        <v>0.61</v>
      </c>
      <c r="G104" s="205">
        <v>0.34699999999999998</v>
      </c>
      <c r="H104" s="205">
        <v>0.95699999999999996</v>
      </c>
      <c r="I104" s="165">
        <f t="shared" si="10"/>
        <v>7.0164928991941619E-3</v>
      </c>
      <c r="J104" s="165">
        <f t="shared" si="10"/>
        <v>3.9913492393776617E-3</v>
      </c>
      <c r="K104" s="165">
        <f t="shared" si="6"/>
        <v>31.095890410958905</v>
      </c>
      <c r="L104" s="237">
        <f t="shared" si="11"/>
        <v>6.9273743016759814</v>
      </c>
      <c r="M104" s="74"/>
      <c r="N104" s="26"/>
    </row>
    <row r="105" spans="1:14" x14ac:dyDescent="0.35">
      <c r="A105" s="132" t="s">
        <v>163</v>
      </c>
      <c r="B105" s="205">
        <v>2.3730000000000002</v>
      </c>
      <c r="C105" s="165">
        <f t="shared" si="8"/>
        <v>2.7002042733548892E-2</v>
      </c>
      <c r="D105" s="205">
        <v>4.2000000000000003E-2</v>
      </c>
      <c r="E105" s="165">
        <f t="shared" si="9"/>
        <v>4.5483725922864808E-4</v>
      </c>
      <c r="F105" s="205">
        <v>0.17199999999999999</v>
      </c>
      <c r="G105" s="205">
        <v>0.72499999999999998</v>
      </c>
      <c r="H105" s="205">
        <v>0.89700000000000002</v>
      </c>
      <c r="I105" s="165">
        <f t="shared" si="10"/>
        <v>1.978420948625239E-3</v>
      </c>
      <c r="J105" s="165">
        <f t="shared" si="10"/>
        <v>8.3392743474028971E-3</v>
      </c>
      <c r="K105" s="165">
        <f t="shared" si="6"/>
        <v>2035.7142857142858</v>
      </c>
      <c r="L105" s="237" t="s">
        <v>316</v>
      </c>
      <c r="M105" s="74"/>
      <c r="N105" s="26"/>
    </row>
    <row r="106" spans="1:14" x14ac:dyDescent="0.35">
      <c r="A106" s="132" t="s">
        <v>24</v>
      </c>
      <c r="B106" s="205">
        <v>3.3000000000000002E-2</v>
      </c>
      <c r="C106" s="165">
        <f t="shared" si="8"/>
        <v>3.7550249060561039E-4</v>
      </c>
      <c r="D106" s="205">
        <v>0.108</v>
      </c>
      <c r="E106" s="165">
        <f t="shared" si="9"/>
        <v>1.1695815237308092E-3</v>
      </c>
      <c r="F106" s="205">
        <v>0.873</v>
      </c>
      <c r="G106" s="205">
        <v>0</v>
      </c>
      <c r="H106" s="205">
        <v>0.873</v>
      </c>
      <c r="I106" s="165">
        <f t="shared" si="10"/>
        <v>1.004163655901066E-2</v>
      </c>
      <c r="J106" s="165">
        <f t="shared" si="10"/>
        <v>0</v>
      </c>
      <c r="K106" s="165">
        <f t="shared" si="6"/>
        <v>708.33333333333337</v>
      </c>
      <c r="L106" s="237">
        <f t="shared" ref="L106:L127" si="12">((H106/B106)-1)*100</f>
        <v>2545.4545454545455</v>
      </c>
      <c r="M106" s="74"/>
      <c r="N106" s="26"/>
    </row>
    <row r="107" spans="1:14" x14ac:dyDescent="0.35">
      <c r="A107" s="132" t="s">
        <v>213</v>
      </c>
      <c r="B107" s="205">
        <v>0.09</v>
      </c>
      <c r="C107" s="165">
        <f t="shared" si="8"/>
        <v>1.0240977016516646E-3</v>
      </c>
      <c r="D107" s="205">
        <v>0.71599999999999997</v>
      </c>
      <c r="E107" s="165">
        <f t="shared" si="9"/>
        <v>7.7538923239931432E-3</v>
      </c>
      <c r="F107" s="205">
        <v>0</v>
      </c>
      <c r="G107" s="205">
        <v>0.86399999999999999</v>
      </c>
      <c r="H107" s="205">
        <v>0.86399999999999999</v>
      </c>
      <c r="I107" s="165">
        <f t="shared" si="10"/>
        <v>0</v>
      </c>
      <c r="J107" s="165">
        <f t="shared" si="10"/>
        <v>9.9381145326291088E-3</v>
      </c>
      <c r="K107" s="165">
        <f t="shared" si="6"/>
        <v>20.67039106145252</v>
      </c>
      <c r="L107" s="237">
        <f t="shared" si="12"/>
        <v>860</v>
      </c>
      <c r="M107" s="74"/>
      <c r="N107" s="26"/>
    </row>
    <row r="108" spans="1:14" x14ac:dyDescent="0.35">
      <c r="A108" s="132" t="s">
        <v>198</v>
      </c>
      <c r="B108" s="205">
        <v>0.79400000000000004</v>
      </c>
      <c r="C108" s="165">
        <f t="shared" si="8"/>
        <v>9.0348175012380186E-3</v>
      </c>
      <c r="D108" s="205">
        <v>1.0620000000000001</v>
      </c>
      <c r="E108" s="165">
        <f t="shared" si="9"/>
        <v>1.1500884983352959E-2</v>
      </c>
      <c r="F108" s="205">
        <v>0</v>
      </c>
      <c r="G108" s="205">
        <v>0.81200000000000006</v>
      </c>
      <c r="H108" s="205">
        <v>0.81200000000000006</v>
      </c>
      <c r="I108" s="165">
        <f t="shared" si="10"/>
        <v>0</v>
      </c>
      <c r="J108" s="165">
        <f t="shared" si="10"/>
        <v>9.3399872690912468E-3</v>
      </c>
      <c r="K108" s="165">
        <f t="shared" si="6"/>
        <v>-23.540489642184561</v>
      </c>
      <c r="L108" s="237">
        <f t="shared" si="12"/>
        <v>2.267002518891692</v>
      </c>
      <c r="M108" s="74"/>
      <c r="N108" s="26"/>
    </row>
    <row r="109" spans="1:14" x14ac:dyDescent="0.35">
      <c r="A109" s="132" t="s">
        <v>59</v>
      </c>
      <c r="B109" s="205">
        <v>0.01</v>
      </c>
      <c r="C109" s="165">
        <f t="shared" si="8"/>
        <v>1.1378863351685161E-4</v>
      </c>
      <c r="D109" s="205">
        <v>0.308</v>
      </c>
      <c r="E109" s="165">
        <f t="shared" si="9"/>
        <v>3.3354732343434191E-3</v>
      </c>
      <c r="F109" s="205">
        <v>6.3E-2</v>
      </c>
      <c r="G109" s="205">
        <v>0.70699999999999996</v>
      </c>
      <c r="H109" s="205">
        <v>0.77</v>
      </c>
      <c r="I109" s="165">
        <f t="shared" si="10"/>
        <v>7.2465418467087248E-4</v>
      </c>
      <c r="J109" s="165">
        <f t="shared" si="10"/>
        <v>8.1322302946397907E-3</v>
      </c>
      <c r="K109" s="165">
        <f t="shared" si="6"/>
        <v>150</v>
      </c>
      <c r="L109" s="237">
        <f t="shared" si="12"/>
        <v>7600</v>
      </c>
      <c r="M109" s="74"/>
      <c r="N109" s="26"/>
    </row>
    <row r="110" spans="1:14" x14ac:dyDescent="0.35">
      <c r="A110" s="132" t="s">
        <v>142</v>
      </c>
      <c r="B110" s="205">
        <v>0.52400000000000002</v>
      </c>
      <c r="C110" s="165">
        <f t="shared" si="8"/>
        <v>5.9625243962830249E-3</v>
      </c>
      <c r="D110" s="205">
        <v>7.2430000000000003</v>
      </c>
      <c r="E110" s="165">
        <f t="shared" si="9"/>
        <v>7.8437768299835675E-2</v>
      </c>
      <c r="F110" s="205">
        <v>0.245</v>
      </c>
      <c r="G110" s="205">
        <v>0.52500000000000002</v>
      </c>
      <c r="H110" s="205">
        <v>0.77</v>
      </c>
      <c r="I110" s="165">
        <f t="shared" si="10"/>
        <v>2.8180996070533925E-3</v>
      </c>
      <c r="J110" s="165">
        <f t="shared" si="10"/>
        <v>6.0387848722572709E-3</v>
      </c>
      <c r="K110" s="165">
        <f t="shared" si="6"/>
        <v>-89.369045975424541</v>
      </c>
      <c r="L110" s="237">
        <f t="shared" si="12"/>
        <v>46.94656488549618</v>
      </c>
      <c r="M110" s="74"/>
      <c r="N110" s="26"/>
    </row>
    <row r="111" spans="1:14" x14ac:dyDescent="0.35">
      <c r="A111" s="132" t="s">
        <v>117</v>
      </c>
      <c r="B111" s="205">
        <v>1.4319999999999999</v>
      </c>
      <c r="C111" s="165">
        <f t="shared" si="8"/>
        <v>1.6294532319613152E-2</v>
      </c>
      <c r="D111" s="205">
        <v>1.2190000000000001</v>
      </c>
      <c r="E111" s="165">
        <f t="shared" si="9"/>
        <v>1.3201109976183857E-2</v>
      </c>
      <c r="F111" s="205">
        <v>0.69299999999999995</v>
      </c>
      <c r="G111" s="205">
        <v>4.2000000000000003E-2</v>
      </c>
      <c r="H111" s="205">
        <v>0.73399999999999999</v>
      </c>
      <c r="I111" s="165">
        <f t="shared" si="10"/>
        <v>7.9711960313795967E-3</v>
      </c>
      <c r="J111" s="165">
        <f t="shared" si="10"/>
        <v>4.8310278978058171E-4</v>
      </c>
      <c r="K111" s="165">
        <f t="shared" si="6"/>
        <v>-39.786710418375726</v>
      </c>
      <c r="L111" s="237">
        <f t="shared" si="12"/>
        <v>-48.743016759776538</v>
      </c>
      <c r="M111" s="74"/>
      <c r="N111" s="26"/>
    </row>
    <row r="112" spans="1:14" x14ac:dyDescent="0.35">
      <c r="A112" s="132" t="s">
        <v>60</v>
      </c>
      <c r="B112" s="205">
        <v>0.35899999999999999</v>
      </c>
      <c r="C112" s="165">
        <f t="shared" si="8"/>
        <v>4.0850119432549728E-3</v>
      </c>
      <c r="D112" s="205">
        <v>0.97499999999999998</v>
      </c>
      <c r="E112" s="165">
        <f t="shared" si="9"/>
        <v>1.0558722089236474E-2</v>
      </c>
      <c r="F112" s="205">
        <v>0.72699999999999998</v>
      </c>
      <c r="G112" s="205">
        <v>0</v>
      </c>
      <c r="H112" s="205">
        <v>0.72699999999999998</v>
      </c>
      <c r="I112" s="165">
        <f t="shared" si="10"/>
        <v>8.3622792421543541E-3</v>
      </c>
      <c r="J112" s="165">
        <f t="shared" si="10"/>
        <v>0</v>
      </c>
      <c r="K112" s="165">
        <f t="shared" si="6"/>
        <v>-25.435897435897438</v>
      </c>
      <c r="L112" s="237">
        <f t="shared" si="12"/>
        <v>102.50696378830084</v>
      </c>
      <c r="M112" s="74"/>
      <c r="N112" s="26"/>
    </row>
    <row r="113" spans="1:14" x14ac:dyDescent="0.35">
      <c r="A113" s="132" t="s">
        <v>135</v>
      </c>
      <c r="B113" s="205">
        <v>2.5990000000000002</v>
      </c>
      <c r="C113" s="165">
        <f t="shared" si="8"/>
        <v>2.9573665851029735E-2</v>
      </c>
      <c r="D113" s="205">
        <v>0.41</v>
      </c>
      <c r="E113" s="165">
        <f t="shared" si="9"/>
        <v>4.4400780067558503E-3</v>
      </c>
      <c r="F113" s="205">
        <v>5.6000000000000001E-2</v>
      </c>
      <c r="G113" s="205">
        <v>0.57799999999999996</v>
      </c>
      <c r="H113" s="205">
        <v>0.63400000000000001</v>
      </c>
      <c r="I113" s="165">
        <f t="shared" si="10"/>
        <v>6.4413705304077547E-4</v>
      </c>
      <c r="J113" s="165">
        <f t="shared" si="10"/>
        <v>6.6484145831708615E-3</v>
      </c>
      <c r="K113" s="165">
        <f t="shared" si="6"/>
        <v>54.634146341463421</v>
      </c>
      <c r="L113" s="237">
        <f t="shared" si="12"/>
        <v>-75.606002308580216</v>
      </c>
      <c r="M113" s="74"/>
      <c r="N113" s="26"/>
    </row>
    <row r="114" spans="1:14" x14ac:dyDescent="0.35">
      <c r="A114" s="132" t="s">
        <v>194</v>
      </c>
      <c r="B114" s="205">
        <v>12.194000000000001</v>
      </c>
      <c r="C114" s="165">
        <f t="shared" si="8"/>
        <v>0.13875385971044887</v>
      </c>
      <c r="D114" s="205">
        <v>2.052</v>
      </c>
      <c r="E114" s="165">
        <f t="shared" si="9"/>
        <v>2.2222048950885379E-2</v>
      </c>
      <c r="F114" s="205">
        <v>0</v>
      </c>
      <c r="G114" s="205">
        <v>0.629</v>
      </c>
      <c r="H114" s="205">
        <v>0.629</v>
      </c>
      <c r="I114" s="165">
        <f t="shared" si="10"/>
        <v>0</v>
      </c>
      <c r="J114" s="165">
        <f t="shared" si="10"/>
        <v>7.2350393993329968E-3</v>
      </c>
      <c r="K114" s="165">
        <f t="shared" si="6"/>
        <v>-69.346978557504869</v>
      </c>
      <c r="L114" s="237">
        <f t="shared" si="12"/>
        <v>-94.841725438740369</v>
      </c>
      <c r="M114" s="74"/>
      <c r="N114" s="26"/>
    </row>
    <row r="115" spans="1:14" x14ac:dyDescent="0.35">
      <c r="A115" s="132" t="s">
        <v>174</v>
      </c>
      <c r="B115" s="205">
        <v>0.753</v>
      </c>
      <c r="C115" s="165">
        <f t="shared" si="8"/>
        <v>8.5682841038189263E-3</v>
      </c>
      <c r="D115" s="205">
        <v>1.2450000000000001</v>
      </c>
      <c r="E115" s="165">
        <f t="shared" si="9"/>
        <v>1.3482675898563497E-2</v>
      </c>
      <c r="F115" s="205">
        <v>6.6000000000000003E-2</v>
      </c>
      <c r="G115" s="205">
        <v>0.51200000000000001</v>
      </c>
      <c r="H115" s="205">
        <v>0.57799999999999996</v>
      </c>
      <c r="I115" s="165">
        <f t="shared" si="10"/>
        <v>7.5916152679805695E-4</v>
      </c>
      <c r="J115" s="165">
        <f t="shared" si="10"/>
        <v>5.8892530563728045E-3</v>
      </c>
      <c r="K115" s="165">
        <f t="shared" si="6"/>
        <v>-53.574297188755025</v>
      </c>
      <c r="L115" s="237">
        <f t="shared" si="12"/>
        <v>-23.240371845949536</v>
      </c>
      <c r="M115" s="74"/>
      <c r="N115" s="26"/>
    </row>
    <row r="116" spans="1:14" x14ac:dyDescent="0.35">
      <c r="A116" s="132" t="s">
        <v>121</v>
      </c>
      <c r="B116" s="205">
        <v>0.57399999999999995</v>
      </c>
      <c r="C116" s="165">
        <f t="shared" si="8"/>
        <v>6.5314675638672819E-3</v>
      </c>
      <c r="D116" s="205">
        <v>1E-3</v>
      </c>
      <c r="E116" s="165">
        <f t="shared" si="9"/>
        <v>1.082945855306305E-5</v>
      </c>
      <c r="F116" s="205">
        <v>5.5E-2</v>
      </c>
      <c r="G116" s="205">
        <v>0.52</v>
      </c>
      <c r="H116" s="205">
        <v>0.57499999999999996</v>
      </c>
      <c r="I116" s="165">
        <f t="shared" si="10"/>
        <v>6.3263460566504739E-4</v>
      </c>
      <c r="J116" s="165">
        <f t="shared" si="10"/>
        <v>5.9812726353786301E-3</v>
      </c>
      <c r="K116" s="165">
        <f t="shared" si="6"/>
        <v>57400</v>
      </c>
      <c r="L116" s="237">
        <f t="shared" si="12"/>
        <v>0.17421602787457413</v>
      </c>
      <c r="M116" s="74"/>
      <c r="N116" s="26"/>
    </row>
    <row r="117" spans="1:14" x14ac:dyDescent="0.35">
      <c r="A117" s="132" t="s">
        <v>67</v>
      </c>
      <c r="B117" s="205">
        <v>300.62700000000001</v>
      </c>
      <c r="C117" s="165">
        <f t="shared" si="8"/>
        <v>3.4207935528270554</v>
      </c>
      <c r="D117" s="205">
        <v>0.152</v>
      </c>
      <c r="E117" s="165">
        <f t="shared" si="9"/>
        <v>1.6460777000655833E-3</v>
      </c>
      <c r="F117" s="205">
        <v>0.57099999999999995</v>
      </c>
      <c r="G117" s="205">
        <v>1E-3</v>
      </c>
      <c r="H117" s="205">
        <v>0.57199999999999995</v>
      </c>
      <c r="I117" s="165">
        <f t="shared" si="10"/>
        <v>6.5678974515407636E-3</v>
      </c>
      <c r="J117" s="165">
        <f t="shared" si="10"/>
        <v>1.1502447375728134E-5</v>
      </c>
      <c r="K117" s="165">
        <f t="shared" si="6"/>
        <v>276.31578947368422</v>
      </c>
      <c r="L117" s="237">
        <f t="shared" si="12"/>
        <v>-99.809730995552627</v>
      </c>
      <c r="M117" s="74"/>
      <c r="N117" s="26"/>
    </row>
    <row r="118" spans="1:14" x14ac:dyDescent="0.35">
      <c r="A118" s="132" t="s">
        <v>238</v>
      </c>
      <c r="B118" s="205">
        <v>0.186</v>
      </c>
      <c r="C118" s="165">
        <f t="shared" si="8"/>
        <v>2.1164685834134402E-3</v>
      </c>
      <c r="D118" s="205">
        <v>0.39900000000000002</v>
      </c>
      <c r="E118" s="165">
        <f t="shared" si="9"/>
        <v>4.320953962672157E-3</v>
      </c>
      <c r="F118" s="205">
        <v>0.20100000000000001</v>
      </c>
      <c r="G118" s="205">
        <v>0.36699999999999999</v>
      </c>
      <c r="H118" s="205">
        <v>0.56899999999999995</v>
      </c>
      <c r="I118" s="165">
        <f t="shared" si="10"/>
        <v>2.3119919225213551E-3</v>
      </c>
      <c r="J118" s="165">
        <f t="shared" si="10"/>
        <v>4.2213981868922251E-3</v>
      </c>
      <c r="K118" s="165">
        <f t="shared" si="6"/>
        <v>42.606516290726802</v>
      </c>
      <c r="L118" s="237">
        <f t="shared" si="12"/>
        <v>205.91397849462365</v>
      </c>
      <c r="M118" s="74"/>
      <c r="N118" s="26"/>
    </row>
    <row r="119" spans="1:14" x14ac:dyDescent="0.35">
      <c r="A119" s="132" t="s">
        <v>8</v>
      </c>
      <c r="B119" s="205">
        <v>0.36499999999999999</v>
      </c>
      <c r="C119" s="165">
        <f t="shared" si="8"/>
        <v>4.1532851233650834E-3</v>
      </c>
      <c r="D119" s="205">
        <v>1.548</v>
      </c>
      <c r="E119" s="165">
        <f t="shared" si="9"/>
        <v>1.6764001840141603E-2</v>
      </c>
      <c r="F119" s="205">
        <v>0.55900000000000005</v>
      </c>
      <c r="G119" s="205">
        <v>0</v>
      </c>
      <c r="H119" s="205">
        <v>0.55900000000000005</v>
      </c>
      <c r="I119" s="165">
        <f t="shared" si="10"/>
        <v>6.4298680830320275E-3</v>
      </c>
      <c r="J119" s="165">
        <f t="shared" si="10"/>
        <v>0</v>
      </c>
      <c r="K119" s="165" t="s">
        <v>316</v>
      </c>
      <c r="L119" s="237">
        <f t="shared" si="12"/>
        <v>53.150684931506873</v>
      </c>
      <c r="M119" s="74"/>
      <c r="N119" s="26"/>
    </row>
    <row r="120" spans="1:14" x14ac:dyDescent="0.35">
      <c r="A120" s="132" t="s">
        <v>83</v>
      </c>
      <c r="B120" s="205">
        <v>0.313</v>
      </c>
      <c r="C120" s="165">
        <f t="shared" si="8"/>
        <v>3.5615842290774554E-3</v>
      </c>
      <c r="D120" s="205">
        <v>0</v>
      </c>
      <c r="E120" s="165">
        <f t="shared" si="9"/>
        <v>0</v>
      </c>
      <c r="F120" s="205">
        <v>0.55300000000000005</v>
      </c>
      <c r="G120" s="205">
        <v>0</v>
      </c>
      <c r="H120" s="205">
        <v>0.55300000000000005</v>
      </c>
      <c r="I120" s="165">
        <f t="shared" si="10"/>
        <v>6.3608533987776581E-3</v>
      </c>
      <c r="J120" s="165">
        <f t="shared" si="10"/>
        <v>0</v>
      </c>
      <c r="K120" s="165" t="s">
        <v>316</v>
      </c>
      <c r="L120" s="237">
        <f t="shared" si="12"/>
        <v>76.677316293929735</v>
      </c>
      <c r="M120" s="74"/>
      <c r="N120" s="26"/>
    </row>
    <row r="121" spans="1:14" x14ac:dyDescent="0.35">
      <c r="A121" s="132" t="s">
        <v>182</v>
      </c>
      <c r="B121" s="205">
        <v>0.16</v>
      </c>
      <c r="C121" s="165">
        <f t="shared" si="8"/>
        <v>1.8206181362696258E-3</v>
      </c>
      <c r="D121" s="205">
        <v>4.4999999999999998E-2</v>
      </c>
      <c r="E121" s="165">
        <f t="shared" si="9"/>
        <v>4.8732563488783722E-4</v>
      </c>
      <c r="F121" s="205">
        <v>0</v>
      </c>
      <c r="G121" s="205">
        <v>0.50600000000000001</v>
      </c>
      <c r="H121" s="205">
        <v>0.50600000000000001</v>
      </c>
      <c r="I121" s="165">
        <f t="shared" si="10"/>
        <v>0</v>
      </c>
      <c r="J121" s="165">
        <f t="shared" si="10"/>
        <v>5.820238372118436E-3</v>
      </c>
      <c r="K121" s="165">
        <f t="shared" ref="K121:K133" si="13">((H121/D121)-1)*100</f>
        <v>1024.4444444444446</v>
      </c>
      <c r="L121" s="237">
        <f t="shared" si="12"/>
        <v>216.25</v>
      </c>
      <c r="M121" s="74"/>
      <c r="N121" s="26"/>
    </row>
    <row r="122" spans="1:14" x14ac:dyDescent="0.35">
      <c r="A122" s="132" t="s">
        <v>204</v>
      </c>
      <c r="B122" s="205">
        <v>1.9119999999999999</v>
      </c>
      <c r="C122" s="165">
        <f t="shared" si="8"/>
        <v>2.175638672842203E-2</v>
      </c>
      <c r="D122" s="205">
        <v>1.1559999999999999</v>
      </c>
      <c r="E122" s="165">
        <f t="shared" si="9"/>
        <v>1.2518854087340884E-2</v>
      </c>
      <c r="F122" s="205">
        <v>0</v>
      </c>
      <c r="G122" s="205">
        <v>0.49299999999999999</v>
      </c>
      <c r="H122" s="205">
        <v>0.49299999999999999</v>
      </c>
      <c r="I122" s="165">
        <f t="shared" si="10"/>
        <v>0</v>
      </c>
      <c r="J122" s="165">
        <f t="shared" si="10"/>
        <v>5.6707065562339697E-3</v>
      </c>
      <c r="K122" s="165">
        <f t="shared" si="13"/>
        <v>-57.352941176470587</v>
      </c>
      <c r="L122" s="237">
        <f t="shared" si="12"/>
        <v>-74.21548117154812</v>
      </c>
      <c r="M122" s="74"/>
      <c r="N122" s="26"/>
    </row>
    <row r="123" spans="1:14" x14ac:dyDescent="0.35">
      <c r="A123" s="132" t="s">
        <v>169</v>
      </c>
      <c r="B123" s="205">
        <v>1.4570000000000001</v>
      </c>
      <c r="C123" s="165">
        <f t="shared" si="8"/>
        <v>1.6579003903405283E-2</v>
      </c>
      <c r="D123" s="205">
        <v>1.925</v>
      </c>
      <c r="E123" s="165">
        <f t="shared" si="9"/>
        <v>2.0846707714646372E-2</v>
      </c>
      <c r="F123" s="205">
        <v>0.17599999999999999</v>
      </c>
      <c r="G123" s="205">
        <v>0.30499999999999999</v>
      </c>
      <c r="H123" s="205">
        <v>0.48199999999999998</v>
      </c>
      <c r="I123" s="165">
        <f t="shared" si="10"/>
        <v>2.0244307381281513E-3</v>
      </c>
      <c r="J123" s="165">
        <f t="shared" si="10"/>
        <v>3.5082464495970809E-3</v>
      </c>
      <c r="K123" s="165">
        <f t="shared" si="13"/>
        <v>-74.961038961038966</v>
      </c>
      <c r="L123" s="237">
        <f t="shared" si="12"/>
        <v>-66.918325326012365</v>
      </c>
      <c r="M123" s="74"/>
      <c r="N123" s="26"/>
    </row>
    <row r="124" spans="1:14" x14ac:dyDescent="0.35">
      <c r="A124" s="132" t="s">
        <v>221</v>
      </c>
      <c r="B124" s="205">
        <v>2.9</v>
      </c>
      <c r="C124" s="165">
        <f t="shared" si="8"/>
        <v>3.2998703719886967E-2</v>
      </c>
      <c r="D124" s="205">
        <v>0.21</v>
      </c>
      <c r="E124" s="165">
        <f t="shared" si="9"/>
        <v>2.2741862961432402E-3</v>
      </c>
      <c r="F124" s="205">
        <v>0</v>
      </c>
      <c r="G124" s="205">
        <v>0.47499999999999998</v>
      </c>
      <c r="H124" s="205">
        <v>0.47499999999999998</v>
      </c>
      <c r="I124" s="165">
        <f t="shared" si="10"/>
        <v>0</v>
      </c>
      <c r="J124" s="165">
        <f t="shared" si="10"/>
        <v>5.4636625034708633E-3</v>
      </c>
      <c r="K124" s="165">
        <f t="shared" si="13"/>
        <v>126.19047619047619</v>
      </c>
      <c r="L124" s="237">
        <f t="shared" si="12"/>
        <v>-83.620689655172413</v>
      </c>
      <c r="M124" s="74"/>
      <c r="N124" s="26"/>
    </row>
    <row r="125" spans="1:14" x14ac:dyDescent="0.35">
      <c r="A125" s="132" t="s">
        <v>252</v>
      </c>
      <c r="B125" s="205">
        <v>0.48399999999999999</v>
      </c>
      <c r="C125" s="165">
        <f t="shared" si="8"/>
        <v>5.5073698622156182E-3</v>
      </c>
      <c r="D125" s="205">
        <v>0.154</v>
      </c>
      <c r="E125" s="165">
        <f t="shared" si="9"/>
        <v>1.6677366171717095E-3</v>
      </c>
      <c r="F125" s="205">
        <v>0.183</v>
      </c>
      <c r="G125" s="205">
        <v>0.28599999999999998</v>
      </c>
      <c r="H125" s="205">
        <v>0.46899999999999997</v>
      </c>
      <c r="I125" s="165">
        <f t="shared" si="10"/>
        <v>2.1049478697582483E-3</v>
      </c>
      <c r="J125" s="165">
        <f t="shared" si="10"/>
        <v>3.2896999494582461E-3</v>
      </c>
      <c r="K125" s="165">
        <f t="shared" si="13"/>
        <v>204.54545454545453</v>
      </c>
      <c r="L125" s="237">
        <f t="shared" si="12"/>
        <v>-3.0991735537190146</v>
      </c>
      <c r="M125" s="74"/>
      <c r="N125" s="26"/>
    </row>
    <row r="126" spans="1:14" x14ac:dyDescent="0.35">
      <c r="A126" s="132" t="s">
        <v>92</v>
      </c>
      <c r="B126" s="205">
        <v>7.0000000000000001E-3</v>
      </c>
      <c r="C126" s="165">
        <f t="shared" si="8"/>
        <v>7.9652043461796122E-5</v>
      </c>
      <c r="D126" s="205">
        <v>1E-3</v>
      </c>
      <c r="E126" s="165">
        <f t="shared" si="9"/>
        <v>1.082945855306305E-5</v>
      </c>
      <c r="F126" s="205">
        <v>0</v>
      </c>
      <c r="G126" s="205">
        <v>0.46600000000000003</v>
      </c>
      <c r="H126" s="205">
        <v>0.46600000000000003</v>
      </c>
      <c r="I126" s="165">
        <f t="shared" si="10"/>
        <v>0</v>
      </c>
      <c r="J126" s="165">
        <f t="shared" si="10"/>
        <v>5.360140477089311E-3</v>
      </c>
      <c r="K126" s="165">
        <f t="shared" si="13"/>
        <v>46500</v>
      </c>
      <c r="L126" s="237">
        <f t="shared" si="12"/>
        <v>6557.1428571428569</v>
      </c>
      <c r="M126" s="74"/>
      <c r="N126" s="26"/>
    </row>
    <row r="127" spans="1:14" x14ac:dyDescent="0.35">
      <c r="A127" s="132" t="s">
        <v>132</v>
      </c>
      <c r="B127" s="205">
        <v>0.13400000000000001</v>
      </c>
      <c r="C127" s="165">
        <f t="shared" si="8"/>
        <v>1.5247676891258118E-3</v>
      </c>
      <c r="D127" s="205">
        <v>0.14099999999999999</v>
      </c>
      <c r="E127" s="165">
        <f t="shared" si="9"/>
        <v>1.5269536559818896E-3</v>
      </c>
      <c r="F127" s="205">
        <v>0.34399999999999997</v>
      </c>
      <c r="G127" s="205">
        <v>0.11600000000000001</v>
      </c>
      <c r="H127" s="205">
        <v>0.46100000000000002</v>
      </c>
      <c r="I127" s="165">
        <f t="shared" si="10"/>
        <v>3.9568418972504779E-3</v>
      </c>
      <c r="J127" s="165">
        <f t="shared" si="10"/>
        <v>1.3342838955844637E-3</v>
      </c>
      <c r="K127" s="165">
        <f t="shared" si="13"/>
        <v>226.95035460992915</v>
      </c>
      <c r="L127" s="237">
        <f t="shared" si="12"/>
        <v>244.02985074626864</v>
      </c>
      <c r="M127" s="74"/>
      <c r="N127" s="26"/>
    </row>
    <row r="128" spans="1:14" x14ac:dyDescent="0.35">
      <c r="A128" s="132" t="s">
        <v>141</v>
      </c>
      <c r="B128" s="205">
        <v>0</v>
      </c>
      <c r="C128" s="165">
        <f t="shared" si="8"/>
        <v>0</v>
      </c>
      <c r="D128" s="205">
        <v>1E-3</v>
      </c>
      <c r="E128" s="165">
        <f t="shared" si="9"/>
        <v>1.082945855306305E-5</v>
      </c>
      <c r="F128" s="205">
        <v>1E-3</v>
      </c>
      <c r="G128" s="205">
        <v>0.45400000000000001</v>
      </c>
      <c r="H128" s="205">
        <v>0.45600000000000002</v>
      </c>
      <c r="I128" s="165">
        <f t="shared" si="10"/>
        <v>1.1502447375728134E-5</v>
      </c>
      <c r="J128" s="165">
        <f t="shared" si="10"/>
        <v>5.2221111085805731E-3</v>
      </c>
      <c r="K128" s="165">
        <f t="shared" si="13"/>
        <v>45500</v>
      </c>
      <c r="L128" s="237" t="s">
        <v>316</v>
      </c>
      <c r="M128" s="74"/>
      <c r="N128" s="26"/>
    </row>
    <row r="129" spans="1:14" x14ac:dyDescent="0.35">
      <c r="A129" s="132" t="s">
        <v>114</v>
      </c>
      <c r="B129" s="205">
        <v>16.414999999999999</v>
      </c>
      <c r="C129" s="165">
        <f t="shared" si="8"/>
        <v>0.1867840419179119</v>
      </c>
      <c r="D129" s="205">
        <v>0.58299999999999996</v>
      </c>
      <c r="E129" s="165">
        <f t="shared" si="9"/>
        <v>6.3135743364357575E-3</v>
      </c>
      <c r="F129" s="205">
        <v>0.27900000000000003</v>
      </c>
      <c r="G129" s="205">
        <v>0.16800000000000001</v>
      </c>
      <c r="H129" s="205">
        <v>0.44700000000000001</v>
      </c>
      <c r="I129" s="165">
        <f t="shared" si="10"/>
        <v>3.2091828178281495E-3</v>
      </c>
      <c r="J129" s="165">
        <f t="shared" si="10"/>
        <v>1.9324111591223268E-3</v>
      </c>
      <c r="K129" s="165">
        <f t="shared" si="13"/>
        <v>-23.327615780445964</v>
      </c>
      <c r="L129" s="237">
        <f>((H129/B129)-1)*100</f>
        <v>-97.276880901614376</v>
      </c>
      <c r="M129" s="74"/>
      <c r="N129" s="26"/>
    </row>
    <row r="130" spans="1:14" x14ac:dyDescent="0.35">
      <c r="A130" s="132" t="s">
        <v>134</v>
      </c>
      <c r="B130" s="205">
        <v>0.4</v>
      </c>
      <c r="C130" s="165">
        <f t="shared" si="8"/>
        <v>4.5515453406740651E-3</v>
      </c>
      <c r="D130" s="205">
        <v>1.232</v>
      </c>
      <c r="E130" s="165">
        <f t="shared" si="9"/>
        <v>1.3341892937373676E-2</v>
      </c>
      <c r="F130" s="205">
        <v>1.7999999999999999E-2</v>
      </c>
      <c r="G130" s="205">
        <v>0.41799999999999998</v>
      </c>
      <c r="H130" s="205">
        <v>0.436</v>
      </c>
      <c r="I130" s="165">
        <f t="shared" si="10"/>
        <v>2.0704405276310639E-4</v>
      </c>
      <c r="J130" s="165">
        <f t="shared" si="10"/>
        <v>4.8080230030543595E-3</v>
      </c>
      <c r="K130" s="165">
        <f t="shared" si="13"/>
        <v>-64.610389610389603</v>
      </c>
      <c r="L130" s="237" t="s">
        <v>316</v>
      </c>
      <c r="M130" s="74"/>
      <c r="N130" s="26"/>
    </row>
    <row r="131" spans="1:14" x14ac:dyDescent="0.35">
      <c r="A131" s="132" t="s">
        <v>203</v>
      </c>
      <c r="B131" s="205">
        <v>0.35</v>
      </c>
      <c r="C131" s="165">
        <f t="shared" si="8"/>
        <v>3.9826021730898064E-3</v>
      </c>
      <c r="D131" s="205">
        <v>0.12</v>
      </c>
      <c r="E131" s="165">
        <f t="shared" si="9"/>
        <v>1.2995350263675658E-3</v>
      </c>
      <c r="F131" s="205">
        <v>0</v>
      </c>
      <c r="G131" s="205">
        <v>0.434</v>
      </c>
      <c r="H131" s="205">
        <v>0.434</v>
      </c>
      <c r="I131" s="165">
        <f t="shared" si="10"/>
        <v>0</v>
      </c>
      <c r="J131" s="165">
        <f t="shared" si="10"/>
        <v>4.9920621610660106E-3</v>
      </c>
      <c r="K131" s="165">
        <f t="shared" si="13"/>
        <v>261.66666666666669</v>
      </c>
      <c r="L131" s="237">
        <f>((H131/B131)-1)*100</f>
        <v>24</v>
      </c>
      <c r="M131" s="74"/>
      <c r="N131" s="26"/>
    </row>
    <row r="132" spans="1:14" x14ac:dyDescent="0.35">
      <c r="A132" s="132" t="s">
        <v>206</v>
      </c>
      <c r="B132" s="205">
        <v>1.5369999999999999</v>
      </c>
      <c r="C132" s="165">
        <f t="shared" ref="C132:C195" si="14">(B132/$B$268)*100</f>
        <v>1.7489312971540091E-2</v>
      </c>
      <c r="D132" s="205">
        <v>0.77100000000000002</v>
      </c>
      <c r="E132" s="165">
        <f t="shared" ref="E132:E195" si="15">(D132/$D$268)*100</f>
        <v>8.3495125444116112E-3</v>
      </c>
      <c r="F132" s="205">
        <v>0</v>
      </c>
      <c r="G132" s="205">
        <v>0.434</v>
      </c>
      <c r="H132" s="205">
        <v>0.434</v>
      </c>
      <c r="I132" s="165">
        <f t="shared" si="10"/>
        <v>0</v>
      </c>
      <c r="J132" s="165">
        <f t="shared" si="10"/>
        <v>4.9920621610660106E-3</v>
      </c>
      <c r="K132" s="165">
        <f t="shared" si="13"/>
        <v>-43.709468223086901</v>
      </c>
      <c r="L132" s="237">
        <f>((H132/B132)-1)*100</f>
        <v>-71.76317501626545</v>
      </c>
      <c r="M132" s="74"/>
      <c r="N132" s="26"/>
    </row>
    <row r="133" spans="1:14" x14ac:dyDescent="0.35">
      <c r="A133" s="132" t="s">
        <v>246</v>
      </c>
      <c r="B133" s="205">
        <v>0.221</v>
      </c>
      <c r="C133" s="165">
        <f t="shared" si="14"/>
        <v>2.5147288007224206E-3</v>
      </c>
      <c r="D133" s="205">
        <v>0.45600000000000002</v>
      </c>
      <c r="E133" s="165">
        <f t="shared" si="15"/>
        <v>4.9382331001967513E-3</v>
      </c>
      <c r="F133" s="205">
        <v>0</v>
      </c>
      <c r="G133" s="205">
        <v>0.43</v>
      </c>
      <c r="H133" s="205">
        <v>0.43</v>
      </c>
      <c r="I133" s="165">
        <f t="shared" si="10"/>
        <v>0</v>
      </c>
      <c r="J133" s="165">
        <f t="shared" si="10"/>
        <v>4.9460523715630974E-3</v>
      </c>
      <c r="K133" s="165">
        <f t="shared" si="13"/>
        <v>-5.7017543859649189</v>
      </c>
      <c r="L133" s="237" t="s">
        <v>316</v>
      </c>
      <c r="M133" s="74"/>
      <c r="N133" s="26"/>
    </row>
    <row r="134" spans="1:14" x14ac:dyDescent="0.35">
      <c r="A134" s="132" t="s">
        <v>95</v>
      </c>
      <c r="B134" s="205">
        <v>6.0999999999999999E-2</v>
      </c>
      <c r="C134" s="165">
        <f t="shared" si="14"/>
        <v>6.9411066445279482E-4</v>
      </c>
      <c r="D134" s="205">
        <v>0</v>
      </c>
      <c r="E134" s="165">
        <f t="shared" si="15"/>
        <v>0</v>
      </c>
      <c r="F134" s="205">
        <v>0</v>
      </c>
      <c r="G134" s="205">
        <v>0.41899999999999998</v>
      </c>
      <c r="H134" s="205">
        <v>0.41899999999999998</v>
      </c>
      <c r="I134" s="165">
        <f t="shared" ref="I134:J197" si="16">(F134/$H$268)*100</f>
        <v>0</v>
      </c>
      <c r="J134" s="165">
        <f t="shared" si="16"/>
        <v>4.819525450430088E-3</v>
      </c>
      <c r="K134" s="165" t="s">
        <v>316</v>
      </c>
      <c r="L134" s="237">
        <f t="shared" ref="L134:L150" si="17">((H134/B134)-1)*100</f>
        <v>586.88524590163934</v>
      </c>
      <c r="M134" s="74"/>
      <c r="N134" s="26"/>
    </row>
    <row r="135" spans="1:14" x14ac:dyDescent="0.35">
      <c r="A135" s="132" t="s">
        <v>205</v>
      </c>
      <c r="B135" s="205">
        <v>5.3999999999999999E-2</v>
      </c>
      <c r="C135" s="165">
        <f t="shared" si="14"/>
        <v>6.1445862099099866E-4</v>
      </c>
      <c r="D135" s="205">
        <v>8.3000000000000004E-2</v>
      </c>
      <c r="E135" s="165">
        <f t="shared" si="15"/>
        <v>8.9884505990423305E-4</v>
      </c>
      <c r="F135" s="205">
        <v>0</v>
      </c>
      <c r="G135" s="205">
        <v>0.41899999999999998</v>
      </c>
      <c r="H135" s="205">
        <v>0.41899999999999998</v>
      </c>
      <c r="I135" s="165">
        <f t="shared" si="16"/>
        <v>0</v>
      </c>
      <c r="J135" s="165">
        <f t="shared" si="16"/>
        <v>4.819525450430088E-3</v>
      </c>
      <c r="K135" s="165" t="s">
        <v>316</v>
      </c>
      <c r="L135" s="237">
        <f t="shared" si="17"/>
        <v>675.92592592592587</v>
      </c>
      <c r="M135" s="74"/>
      <c r="N135" s="26"/>
    </row>
    <row r="136" spans="1:14" x14ac:dyDescent="0.35">
      <c r="A136" s="132" t="s">
        <v>148</v>
      </c>
      <c r="B136" s="205">
        <v>0.32</v>
      </c>
      <c r="C136" s="165">
        <f t="shared" si="14"/>
        <v>3.6412362725392515E-3</v>
      </c>
      <c r="D136" s="205">
        <v>0.66900000000000004</v>
      </c>
      <c r="E136" s="165">
        <f t="shared" si="15"/>
        <v>7.2449077719991799E-3</v>
      </c>
      <c r="F136" s="205">
        <v>0.33100000000000002</v>
      </c>
      <c r="G136" s="205">
        <v>7.8E-2</v>
      </c>
      <c r="H136" s="205">
        <v>0.40899999999999997</v>
      </c>
      <c r="I136" s="165">
        <f t="shared" si="16"/>
        <v>3.8073100813660128E-3</v>
      </c>
      <c r="J136" s="165">
        <f t="shared" si="16"/>
        <v>8.9719089530679449E-4</v>
      </c>
      <c r="K136" s="165">
        <f>((H136/D136)-1)*100</f>
        <v>-38.86397608370703</v>
      </c>
      <c r="L136" s="237">
        <f t="shared" si="17"/>
        <v>27.812499999999996</v>
      </c>
      <c r="M136" s="74"/>
      <c r="N136" s="26"/>
    </row>
    <row r="137" spans="1:14" x14ac:dyDescent="0.35">
      <c r="A137" s="132" t="s">
        <v>107</v>
      </c>
      <c r="B137" s="205">
        <v>1.659</v>
      </c>
      <c r="C137" s="165">
        <f t="shared" si="14"/>
        <v>1.8877534300445684E-2</v>
      </c>
      <c r="D137" s="205">
        <v>1.071</v>
      </c>
      <c r="E137" s="165">
        <f t="shared" si="15"/>
        <v>1.1598350110330526E-2</v>
      </c>
      <c r="F137" s="205">
        <v>9.8000000000000004E-2</v>
      </c>
      <c r="G137" s="205">
        <v>0.307</v>
      </c>
      <c r="H137" s="205">
        <v>0.40600000000000003</v>
      </c>
      <c r="I137" s="165">
        <f t="shared" si="16"/>
        <v>1.1272398428213571E-3</v>
      </c>
      <c r="J137" s="165">
        <f t="shared" si="16"/>
        <v>3.5312513443485371E-3</v>
      </c>
      <c r="K137" s="165" t="s">
        <v>316</v>
      </c>
      <c r="L137" s="237">
        <f t="shared" si="17"/>
        <v>-75.527426160337555</v>
      </c>
      <c r="M137" s="74"/>
      <c r="N137" s="26"/>
    </row>
    <row r="138" spans="1:14" x14ac:dyDescent="0.35">
      <c r="A138" s="132" t="s">
        <v>212</v>
      </c>
      <c r="B138" s="205">
        <v>5.8140000000000001</v>
      </c>
      <c r="C138" s="165">
        <f t="shared" si="14"/>
        <v>6.6156711526697526E-2</v>
      </c>
      <c r="D138" s="205">
        <v>2.419</v>
      </c>
      <c r="E138" s="165">
        <f t="shared" si="15"/>
        <v>2.6196460239859515E-2</v>
      </c>
      <c r="F138" s="205">
        <v>0</v>
      </c>
      <c r="G138" s="205">
        <v>0.38900000000000001</v>
      </c>
      <c r="H138" s="205">
        <v>0.38900000000000001</v>
      </c>
      <c r="I138" s="165">
        <f t="shared" si="16"/>
        <v>0</v>
      </c>
      <c r="J138" s="165">
        <f t="shared" si="16"/>
        <v>4.4744520291582447E-3</v>
      </c>
      <c r="K138" s="165">
        <f t="shared" ref="K138:K152" si="18">((H138/D138)-1)*100</f>
        <v>-83.918974782968164</v>
      </c>
      <c r="L138" s="237">
        <f t="shared" si="17"/>
        <v>-93.309253525971798</v>
      </c>
      <c r="M138" s="74"/>
      <c r="N138" s="26"/>
    </row>
    <row r="139" spans="1:14" x14ac:dyDescent="0.35">
      <c r="A139" s="132" t="s">
        <v>119</v>
      </c>
      <c r="B139" s="205">
        <v>0.89700000000000002</v>
      </c>
      <c r="C139" s="165">
        <f t="shared" si="14"/>
        <v>1.020684042646159E-2</v>
      </c>
      <c r="D139" s="205">
        <v>0.158</v>
      </c>
      <c r="E139" s="165">
        <f t="shared" si="15"/>
        <v>1.7110544513839617E-3</v>
      </c>
      <c r="F139" s="205">
        <v>0.128</v>
      </c>
      <c r="G139" s="205">
        <v>0.245</v>
      </c>
      <c r="H139" s="205">
        <v>0.373</v>
      </c>
      <c r="I139" s="165">
        <f t="shared" si="16"/>
        <v>1.4723132640932011E-3</v>
      </c>
      <c r="J139" s="165">
        <f t="shared" si="16"/>
        <v>2.8180996070533925E-3</v>
      </c>
      <c r="K139" s="165">
        <f t="shared" si="18"/>
        <v>136.07594936708861</v>
      </c>
      <c r="L139" s="237">
        <f t="shared" si="17"/>
        <v>-58.416945373467108</v>
      </c>
      <c r="M139" s="74"/>
      <c r="N139" s="26"/>
    </row>
    <row r="140" spans="1:14" x14ac:dyDescent="0.35">
      <c r="A140" s="132" t="s">
        <v>187</v>
      </c>
      <c r="B140" s="205">
        <v>4.3999999999999997E-2</v>
      </c>
      <c r="C140" s="165">
        <f t="shared" si="14"/>
        <v>5.0066998747414708E-4</v>
      </c>
      <c r="D140" s="205">
        <v>3.7999999999999999E-2</v>
      </c>
      <c r="E140" s="165">
        <f t="shared" si="15"/>
        <v>4.1151942501639583E-4</v>
      </c>
      <c r="F140" s="205">
        <v>0</v>
      </c>
      <c r="G140" s="205">
        <v>0.36</v>
      </c>
      <c r="H140" s="205">
        <v>0.36</v>
      </c>
      <c r="I140" s="165">
        <f t="shared" si="16"/>
        <v>0</v>
      </c>
      <c r="J140" s="165">
        <f t="shared" si="16"/>
        <v>4.1408810552621281E-3</v>
      </c>
      <c r="K140" s="165">
        <f t="shared" si="18"/>
        <v>847.36842105263145</v>
      </c>
      <c r="L140" s="237">
        <f t="shared" si="17"/>
        <v>718.18181818181813</v>
      </c>
      <c r="M140" s="74"/>
      <c r="N140" s="26"/>
    </row>
    <row r="141" spans="1:14" x14ac:dyDescent="0.35">
      <c r="A141" s="132" t="s">
        <v>202</v>
      </c>
      <c r="B141" s="205">
        <v>0.69099999999999995</v>
      </c>
      <c r="C141" s="165">
        <f t="shared" si="14"/>
        <v>7.8627945760144473E-3</v>
      </c>
      <c r="D141" s="205">
        <v>0.54400000000000004</v>
      </c>
      <c r="E141" s="165">
        <f t="shared" si="15"/>
        <v>5.8912254528662991E-3</v>
      </c>
      <c r="F141" s="205">
        <v>0</v>
      </c>
      <c r="G141" s="205">
        <v>0.35699999999999998</v>
      </c>
      <c r="H141" s="205">
        <v>0.35699999999999998</v>
      </c>
      <c r="I141" s="165">
        <f t="shared" si="16"/>
        <v>0</v>
      </c>
      <c r="J141" s="165">
        <f t="shared" si="16"/>
        <v>4.1063737131349443E-3</v>
      </c>
      <c r="K141" s="165">
        <f t="shared" si="18"/>
        <v>-34.375000000000014</v>
      </c>
      <c r="L141" s="237">
        <f t="shared" si="17"/>
        <v>-48.335745296671483</v>
      </c>
      <c r="M141" s="74"/>
      <c r="N141" s="26"/>
    </row>
    <row r="142" spans="1:14" x14ac:dyDescent="0.35">
      <c r="A142" s="132" t="s">
        <v>235</v>
      </c>
      <c r="B142" s="205">
        <v>0.23100000000000001</v>
      </c>
      <c r="C142" s="165">
        <f t="shared" si="14"/>
        <v>2.6285174342392725E-3</v>
      </c>
      <c r="D142" s="205">
        <v>1.4359999999999999</v>
      </c>
      <c r="E142" s="165">
        <f t="shared" si="15"/>
        <v>1.5551102482198539E-2</v>
      </c>
      <c r="F142" s="205">
        <v>7.0999999999999994E-2</v>
      </c>
      <c r="G142" s="205">
        <v>0.27</v>
      </c>
      <c r="H142" s="205">
        <v>0.34100000000000003</v>
      </c>
      <c r="I142" s="165">
        <f t="shared" si="16"/>
        <v>8.1667376367669747E-4</v>
      </c>
      <c r="J142" s="165">
        <f t="shared" si="16"/>
        <v>3.1056607914465963E-3</v>
      </c>
      <c r="K142" s="165">
        <f t="shared" si="18"/>
        <v>-76.253481894150426</v>
      </c>
      <c r="L142" s="237">
        <f t="shared" si="17"/>
        <v>47.619047619047628</v>
      </c>
      <c r="M142" s="74"/>
      <c r="N142" s="26"/>
    </row>
    <row r="143" spans="1:14" x14ac:dyDescent="0.35">
      <c r="A143" s="132" t="s">
        <v>77</v>
      </c>
      <c r="B143" s="205">
        <v>0.34300000000000003</v>
      </c>
      <c r="C143" s="165">
        <f t="shared" si="14"/>
        <v>3.9029501296280111E-3</v>
      </c>
      <c r="D143" s="205">
        <v>0.52900000000000003</v>
      </c>
      <c r="E143" s="165">
        <f t="shared" si="15"/>
        <v>5.7287835745703534E-3</v>
      </c>
      <c r="F143" s="205">
        <v>0.29899999999999999</v>
      </c>
      <c r="G143" s="205">
        <v>0</v>
      </c>
      <c r="H143" s="205">
        <v>0.29899999999999999</v>
      </c>
      <c r="I143" s="165">
        <f t="shared" si="16"/>
        <v>3.439231765342712E-3</v>
      </c>
      <c r="J143" s="165">
        <f t="shared" si="16"/>
        <v>0</v>
      </c>
      <c r="K143" s="165">
        <f t="shared" si="18"/>
        <v>-43.478260869565219</v>
      </c>
      <c r="L143" s="237">
        <f t="shared" si="17"/>
        <v>-12.82798833819243</v>
      </c>
      <c r="M143" s="74"/>
      <c r="N143" s="26"/>
    </row>
    <row r="144" spans="1:14" x14ac:dyDescent="0.35">
      <c r="A144" s="132" t="s">
        <v>136</v>
      </c>
      <c r="B144" s="205">
        <v>0.247</v>
      </c>
      <c r="C144" s="165">
        <f t="shared" si="14"/>
        <v>2.810579247866235E-3</v>
      </c>
      <c r="D144" s="205">
        <v>2.5999999999999999E-2</v>
      </c>
      <c r="E144" s="165">
        <f t="shared" si="15"/>
        <v>2.8156592237963925E-4</v>
      </c>
      <c r="F144" s="205">
        <v>0</v>
      </c>
      <c r="G144" s="205">
        <v>0.27300000000000002</v>
      </c>
      <c r="H144" s="205">
        <v>0.27300000000000002</v>
      </c>
      <c r="I144" s="165">
        <f t="shared" si="16"/>
        <v>0</v>
      </c>
      <c r="J144" s="165">
        <f t="shared" si="16"/>
        <v>3.140168133573781E-3</v>
      </c>
      <c r="K144" s="165">
        <f t="shared" si="18"/>
        <v>950.00000000000023</v>
      </c>
      <c r="L144" s="237">
        <f t="shared" si="17"/>
        <v>10.526315789473696</v>
      </c>
      <c r="M144" s="74"/>
      <c r="N144" s="26"/>
    </row>
    <row r="145" spans="1:14" x14ac:dyDescent="0.35">
      <c r="A145" s="132" t="s">
        <v>48</v>
      </c>
      <c r="B145" s="205">
        <v>0.253</v>
      </c>
      <c r="C145" s="165">
        <f t="shared" si="14"/>
        <v>2.8788524279763461E-3</v>
      </c>
      <c r="D145" s="205">
        <v>0.249</v>
      </c>
      <c r="E145" s="165">
        <f t="shared" si="15"/>
        <v>2.6965351797126995E-3</v>
      </c>
      <c r="F145" s="205">
        <v>0.255</v>
      </c>
      <c r="G145" s="205">
        <v>0</v>
      </c>
      <c r="H145" s="205">
        <v>0.255</v>
      </c>
      <c r="I145" s="165">
        <f t="shared" si="16"/>
        <v>2.9331240808106742E-3</v>
      </c>
      <c r="J145" s="165">
        <f t="shared" si="16"/>
        <v>0</v>
      </c>
      <c r="K145" s="165">
        <f t="shared" si="18"/>
        <v>2.4096385542168752</v>
      </c>
      <c r="L145" s="237">
        <f t="shared" si="17"/>
        <v>0.7905138339920903</v>
      </c>
      <c r="M145" s="74"/>
      <c r="N145" s="26"/>
    </row>
    <row r="146" spans="1:14" x14ac:dyDescent="0.35">
      <c r="A146" s="132" t="s">
        <v>116</v>
      </c>
      <c r="B146" s="205">
        <v>0.27400000000000002</v>
      </c>
      <c r="C146" s="165">
        <f t="shared" si="14"/>
        <v>3.1178085583617346E-3</v>
      </c>
      <c r="D146" s="205">
        <v>0.46800000000000003</v>
      </c>
      <c r="E146" s="165">
        <f t="shared" si="15"/>
        <v>5.0681866028335076E-3</v>
      </c>
      <c r="F146" s="205">
        <v>0.13700000000000001</v>
      </c>
      <c r="G146" s="205">
        <v>0.114</v>
      </c>
      <c r="H146" s="205">
        <v>0.251</v>
      </c>
      <c r="I146" s="165">
        <f t="shared" si="16"/>
        <v>1.5758352904747547E-3</v>
      </c>
      <c r="J146" s="165">
        <f t="shared" si="16"/>
        <v>1.3112790008330073E-3</v>
      </c>
      <c r="K146" s="165">
        <f t="shared" si="18"/>
        <v>-46.36752136752137</v>
      </c>
      <c r="L146" s="237">
        <f t="shared" si="17"/>
        <v>-8.3941605839416127</v>
      </c>
      <c r="M146" s="74"/>
      <c r="N146" s="26"/>
    </row>
    <row r="147" spans="1:14" x14ac:dyDescent="0.35">
      <c r="A147" s="132" t="s">
        <v>188</v>
      </c>
      <c r="B147" s="205">
        <v>0.30599999999999999</v>
      </c>
      <c r="C147" s="165">
        <f t="shared" si="14"/>
        <v>3.4819321856156596E-3</v>
      </c>
      <c r="D147" s="205">
        <v>0.30199999999999999</v>
      </c>
      <c r="E147" s="165">
        <f t="shared" si="15"/>
        <v>3.2704964830250404E-3</v>
      </c>
      <c r="F147" s="205">
        <v>0</v>
      </c>
      <c r="G147" s="205">
        <v>0.23599999999999999</v>
      </c>
      <c r="H147" s="205">
        <v>0.23599999999999999</v>
      </c>
      <c r="I147" s="165">
        <f t="shared" si="16"/>
        <v>0</v>
      </c>
      <c r="J147" s="165">
        <f t="shared" si="16"/>
        <v>2.7145775806718397E-3</v>
      </c>
      <c r="K147" s="165">
        <f t="shared" si="18"/>
        <v>-21.85430463576159</v>
      </c>
      <c r="L147" s="237">
        <f t="shared" si="17"/>
        <v>-22.87581699346406</v>
      </c>
      <c r="M147" s="74"/>
      <c r="N147" s="26"/>
    </row>
    <row r="148" spans="1:14" x14ac:dyDescent="0.35">
      <c r="A148" s="132" t="s">
        <v>159</v>
      </c>
      <c r="B148" s="205">
        <v>1.7549999999999999</v>
      </c>
      <c r="C148" s="165">
        <f t="shared" si="14"/>
        <v>1.9969905182207457E-2</v>
      </c>
      <c r="D148" s="205">
        <v>6.0000000000000001E-3</v>
      </c>
      <c r="E148" s="165">
        <f t="shared" si="15"/>
        <v>6.4976751318378303E-5</v>
      </c>
      <c r="F148" s="205">
        <v>0.14599999999999999</v>
      </c>
      <c r="G148" s="205">
        <v>6.4000000000000001E-2</v>
      </c>
      <c r="H148" s="205">
        <v>0.21</v>
      </c>
      <c r="I148" s="165">
        <f t="shared" si="16"/>
        <v>1.6793573168563075E-3</v>
      </c>
      <c r="J148" s="165">
        <f t="shared" si="16"/>
        <v>7.3615663204660057E-4</v>
      </c>
      <c r="K148" s="165">
        <f t="shared" si="18"/>
        <v>3400</v>
      </c>
      <c r="L148" s="237">
        <f t="shared" si="17"/>
        <v>-88.034188034188034</v>
      </c>
      <c r="M148" s="74"/>
      <c r="N148" s="26"/>
    </row>
    <row r="149" spans="1:14" x14ac:dyDescent="0.35">
      <c r="A149" s="132" t="s">
        <v>255</v>
      </c>
      <c r="B149" s="205">
        <v>0.124</v>
      </c>
      <c r="C149" s="165">
        <f t="shared" si="14"/>
        <v>1.4109790556089601E-3</v>
      </c>
      <c r="D149" s="205">
        <v>4.7869999999999999</v>
      </c>
      <c r="E149" s="165">
        <f t="shared" si="15"/>
        <v>5.1840618093512821E-2</v>
      </c>
      <c r="F149" s="205">
        <v>0</v>
      </c>
      <c r="G149" s="205">
        <v>0.20200000000000001</v>
      </c>
      <c r="H149" s="205">
        <v>0.20200000000000001</v>
      </c>
      <c r="I149" s="165">
        <f t="shared" si="16"/>
        <v>0</v>
      </c>
      <c r="J149" s="165">
        <f t="shared" si="16"/>
        <v>2.3234943698970832E-3</v>
      </c>
      <c r="K149" s="165">
        <f t="shared" si="18"/>
        <v>-95.780238144975982</v>
      </c>
      <c r="L149" s="237">
        <f t="shared" si="17"/>
        <v>62.903225806451623</v>
      </c>
      <c r="M149" s="74"/>
      <c r="N149" s="26"/>
    </row>
    <row r="150" spans="1:14" x14ac:dyDescent="0.35">
      <c r="A150" s="132" t="s">
        <v>32</v>
      </c>
      <c r="B150" s="205">
        <v>0.03</v>
      </c>
      <c r="C150" s="165">
        <f t="shared" si="14"/>
        <v>3.4136590055055486E-4</v>
      </c>
      <c r="D150" s="205">
        <v>5.2999999999999999E-2</v>
      </c>
      <c r="E150" s="165">
        <f t="shared" si="15"/>
        <v>5.7396130331234161E-4</v>
      </c>
      <c r="F150" s="205">
        <v>0.189</v>
      </c>
      <c r="G150" s="205">
        <v>1.0999999999999999E-2</v>
      </c>
      <c r="H150" s="205">
        <v>0.2</v>
      </c>
      <c r="I150" s="165">
        <f t="shared" si="16"/>
        <v>2.1739625540126172E-3</v>
      </c>
      <c r="J150" s="165">
        <f t="shared" si="16"/>
        <v>1.2652692113300946E-4</v>
      </c>
      <c r="K150" s="165">
        <f t="shared" si="18"/>
        <v>277.3584905660378</v>
      </c>
      <c r="L150" s="237">
        <f t="shared" si="17"/>
        <v>566.66666666666674</v>
      </c>
      <c r="M150" s="74"/>
      <c r="N150" s="26"/>
    </row>
    <row r="151" spans="1:14" x14ac:dyDescent="0.35">
      <c r="A151" s="132" t="s">
        <v>237</v>
      </c>
      <c r="B151" s="205">
        <v>0.113</v>
      </c>
      <c r="C151" s="165">
        <f t="shared" si="14"/>
        <v>1.2858115587404233E-3</v>
      </c>
      <c r="D151" s="205">
        <v>0.30099999999999999</v>
      </c>
      <c r="E151" s="165">
        <f t="shared" si="15"/>
        <v>3.2596670244719773E-3</v>
      </c>
      <c r="F151" s="205">
        <v>0.05</v>
      </c>
      <c r="G151" s="205">
        <v>0.13500000000000001</v>
      </c>
      <c r="H151" s="205">
        <v>0.184</v>
      </c>
      <c r="I151" s="165">
        <f t="shared" si="16"/>
        <v>5.7512236878640675E-4</v>
      </c>
      <c r="J151" s="165">
        <f t="shared" si="16"/>
        <v>1.5528303957232981E-3</v>
      </c>
      <c r="K151" s="165">
        <f t="shared" si="18"/>
        <v>-38.870431893687709</v>
      </c>
      <c r="L151" s="237" t="s">
        <v>316</v>
      </c>
      <c r="M151" s="74"/>
      <c r="N151" s="26"/>
    </row>
    <row r="152" spans="1:14" x14ac:dyDescent="0.35">
      <c r="A152" s="132" t="s">
        <v>230</v>
      </c>
      <c r="B152" s="205">
        <v>5.8999999999999997E-2</v>
      </c>
      <c r="C152" s="165">
        <f t="shared" si="14"/>
        <v>6.713529377494245E-4</v>
      </c>
      <c r="D152" s="205">
        <v>0.153</v>
      </c>
      <c r="E152" s="165">
        <f t="shared" si="15"/>
        <v>1.6569071586186464E-3</v>
      </c>
      <c r="F152" s="205">
        <v>8.2000000000000003E-2</v>
      </c>
      <c r="G152" s="205">
        <v>8.6999999999999994E-2</v>
      </c>
      <c r="H152" s="205">
        <v>0.17</v>
      </c>
      <c r="I152" s="165">
        <f t="shared" si="16"/>
        <v>9.4320068480970704E-4</v>
      </c>
      <c r="J152" s="165">
        <f t="shared" si="16"/>
        <v>1.0007129216883476E-3</v>
      </c>
      <c r="K152" s="165">
        <f t="shared" si="18"/>
        <v>11.111111111111116</v>
      </c>
      <c r="L152" s="237">
        <f>((H152/B152)-1)*100</f>
        <v>188.13559322033902</v>
      </c>
      <c r="M152" s="74"/>
      <c r="N152" s="26"/>
    </row>
    <row r="153" spans="1:14" x14ac:dyDescent="0.35">
      <c r="A153" s="132" t="s">
        <v>97</v>
      </c>
      <c r="B153" s="205">
        <v>370.149</v>
      </c>
      <c r="C153" s="165">
        <f t="shared" si="14"/>
        <v>4.2118748907629104</v>
      </c>
      <c r="D153" s="205">
        <v>4.1000000000000002E-2</v>
      </c>
      <c r="E153" s="165">
        <f t="shared" si="15"/>
        <v>4.4400780067558508E-4</v>
      </c>
      <c r="F153" s="205">
        <v>0.16400000000000001</v>
      </c>
      <c r="G153" s="205">
        <v>0</v>
      </c>
      <c r="H153" s="205">
        <v>0.16500000000000001</v>
      </c>
      <c r="I153" s="165">
        <f t="shared" si="16"/>
        <v>1.8864013696194141E-3</v>
      </c>
      <c r="J153" s="165">
        <f t="shared" si="16"/>
        <v>0</v>
      </c>
      <c r="K153" s="165" t="s">
        <v>316</v>
      </c>
      <c r="L153" s="237" t="s">
        <v>316</v>
      </c>
      <c r="M153" s="74"/>
      <c r="N153" s="26"/>
    </row>
    <row r="154" spans="1:14" x14ac:dyDescent="0.35">
      <c r="A154" s="132" t="s">
        <v>14</v>
      </c>
      <c r="B154" s="205">
        <v>7.5999999999999998E-2</v>
      </c>
      <c r="C154" s="165">
        <f t="shared" si="14"/>
        <v>8.6479361472807225E-4</v>
      </c>
      <c r="D154" s="205">
        <v>2.8149999999999999</v>
      </c>
      <c r="E154" s="165">
        <f t="shared" si="15"/>
        <v>3.0484925826872483E-2</v>
      </c>
      <c r="F154" s="205">
        <v>0</v>
      </c>
      <c r="G154" s="205">
        <v>0.158</v>
      </c>
      <c r="H154" s="205">
        <v>0.158</v>
      </c>
      <c r="I154" s="165">
        <f t="shared" si="16"/>
        <v>0</v>
      </c>
      <c r="J154" s="165">
        <f t="shared" si="16"/>
        <v>1.8173866853650451E-3</v>
      </c>
      <c r="K154" s="165">
        <f>((H154/D154)-1)*100</f>
        <v>-94.387211367673189</v>
      </c>
      <c r="L154" s="237">
        <f>((H154/B154)-1)*100</f>
        <v>107.89473684210526</v>
      </c>
      <c r="M154" s="74"/>
      <c r="N154" s="26"/>
    </row>
    <row r="155" spans="1:14" x14ac:dyDescent="0.35">
      <c r="A155" s="132" t="s">
        <v>150</v>
      </c>
      <c r="B155" s="205">
        <v>6.7000000000000004E-2</v>
      </c>
      <c r="C155" s="165">
        <f t="shared" si="14"/>
        <v>7.6238384456290588E-4</v>
      </c>
      <c r="D155" s="205">
        <v>0.17299999999999999</v>
      </c>
      <c r="E155" s="165">
        <f t="shared" si="15"/>
        <v>1.8734963296799076E-3</v>
      </c>
      <c r="F155" s="205">
        <v>1.2999999999999999E-2</v>
      </c>
      <c r="G155" s="205">
        <v>0.13400000000000001</v>
      </c>
      <c r="H155" s="205">
        <v>0.14699999999999999</v>
      </c>
      <c r="I155" s="165">
        <f t="shared" si="16"/>
        <v>1.4953181588446573E-4</v>
      </c>
      <c r="J155" s="165">
        <f t="shared" si="16"/>
        <v>1.5413279483475698E-3</v>
      </c>
      <c r="K155" s="165">
        <f>((H155/D155)-1)*100</f>
        <v>-15.02890173410405</v>
      </c>
      <c r="L155" s="237">
        <f>((H155/B155)-1)*100</f>
        <v>119.40298507462686</v>
      </c>
      <c r="M155" s="74"/>
      <c r="N155" s="26"/>
    </row>
    <row r="156" spans="1:14" x14ac:dyDescent="0.35">
      <c r="A156" s="132" t="s">
        <v>147</v>
      </c>
      <c r="B156" s="205">
        <v>1.27</v>
      </c>
      <c r="C156" s="165">
        <f t="shared" si="14"/>
        <v>1.4451156456640154E-2</v>
      </c>
      <c r="D156" s="205">
        <v>0.96199999999999997</v>
      </c>
      <c r="E156" s="165">
        <f t="shared" si="15"/>
        <v>1.0417939128046652E-2</v>
      </c>
      <c r="F156" s="205">
        <v>0.1</v>
      </c>
      <c r="G156" s="205">
        <v>4.4999999999999998E-2</v>
      </c>
      <c r="H156" s="205">
        <v>0.14499999999999999</v>
      </c>
      <c r="I156" s="165">
        <f t="shared" si="16"/>
        <v>1.1502447375728135E-3</v>
      </c>
      <c r="J156" s="165">
        <f t="shared" si="16"/>
        <v>5.1761013190776601E-4</v>
      </c>
      <c r="K156" s="165" t="s">
        <v>316</v>
      </c>
      <c r="L156" s="237" t="s">
        <v>316</v>
      </c>
      <c r="M156" s="74"/>
      <c r="N156" s="26"/>
    </row>
    <row r="157" spans="1:14" x14ac:dyDescent="0.35">
      <c r="A157" s="132" t="s">
        <v>155</v>
      </c>
      <c r="B157" s="205">
        <v>2.3239999999999998</v>
      </c>
      <c r="C157" s="165">
        <f t="shared" si="14"/>
        <v>2.6444478429316316E-2</v>
      </c>
      <c r="D157" s="205">
        <v>1.3260000000000001</v>
      </c>
      <c r="E157" s="165">
        <f t="shared" si="15"/>
        <v>1.4359862041361603E-2</v>
      </c>
      <c r="F157" s="205">
        <v>0</v>
      </c>
      <c r="G157" s="205">
        <v>0.13800000000000001</v>
      </c>
      <c r="H157" s="205">
        <v>0.13800000000000001</v>
      </c>
      <c r="I157" s="165">
        <f t="shared" si="16"/>
        <v>0</v>
      </c>
      <c r="J157" s="165">
        <f t="shared" si="16"/>
        <v>1.5873377378504828E-3</v>
      </c>
      <c r="K157" s="165">
        <f t="shared" ref="K157:K165" si="19">((H157/D157)-1)*100</f>
        <v>-89.592760180995484</v>
      </c>
      <c r="L157" s="237" t="s">
        <v>316</v>
      </c>
      <c r="M157" s="74"/>
      <c r="N157" s="26"/>
    </row>
    <row r="158" spans="1:14" x14ac:dyDescent="0.35">
      <c r="A158" s="132" t="s">
        <v>185</v>
      </c>
      <c r="B158" s="205">
        <v>0.59099999999999997</v>
      </c>
      <c r="C158" s="165">
        <f t="shared" si="14"/>
        <v>6.7249082408459308E-3</v>
      </c>
      <c r="D158" s="205">
        <v>0.224</v>
      </c>
      <c r="E158" s="165">
        <f t="shared" si="15"/>
        <v>2.4257987158861232E-3</v>
      </c>
      <c r="F158" s="205">
        <v>0</v>
      </c>
      <c r="G158" s="205">
        <v>0.13100000000000001</v>
      </c>
      <c r="H158" s="205">
        <v>0.13100000000000001</v>
      </c>
      <c r="I158" s="165">
        <f t="shared" si="16"/>
        <v>0</v>
      </c>
      <c r="J158" s="165">
        <f t="shared" si="16"/>
        <v>1.5068206062203856E-3</v>
      </c>
      <c r="K158" s="165">
        <f t="shared" si="19"/>
        <v>-41.517857142857139</v>
      </c>
      <c r="L158" s="237">
        <f t="shared" ref="L158:L163" si="20">((H158/B158)-1)*100</f>
        <v>-77.834179357021995</v>
      </c>
      <c r="M158" s="74"/>
      <c r="N158" s="26"/>
    </row>
    <row r="159" spans="1:14" x14ac:dyDescent="0.35">
      <c r="A159" s="132" t="s">
        <v>120</v>
      </c>
      <c r="B159" s="205">
        <v>0.14699999999999999</v>
      </c>
      <c r="C159" s="165">
        <f t="shared" si="14"/>
        <v>1.6726929126977188E-3</v>
      </c>
      <c r="D159" s="205">
        <v>3.0329999999999999</v>
      </c>
      <c r="E159" s="165">
        <f t="shared" si="15"/>
        <v>3.2845747791440227E-2</v>
      </c>
      <c r="F159" s="205">
        <v>1.6E-2</v>
      </c>
      <c r="G159" s="205">
        <v>0.112</v>
      </c>
      <c r="H159" s="205">
        <v>0.127</v>
      </c>
      <c r="I159" s="165">
        <f t="shared" si="16"/>
        <v>1.8403915801165014E-4</v>
      </c>
      <c r="J159" s="165">
        <f t="shared" si="16"/>
        <v>1.2882741060815509E-3</v>
      </c>
      <c r="K159" s="165">
        <f t="shared" si="19"/>
        <v>-95.812726673260798</v>
      </c>
      <c r="L159" s="237">
        <f t="shared" si="20"/>
        <v>-13.605442176870742</v>
      </c>
      <c r="M159" s="74"/>
      <c r="N159" s="26"/>
    </row>
    <row r="160" spans="1:14" x14ac:dyDescent="0.35">
      <c r="A160" s="132" t="s">
        <v>144</v>
      </c>
      <c r="B160" s="205">
        <v>0.153</v>
      </c>
      <c r="C160" s="165">
        <f t="shared" si="14"/>
        <v>1.7409660928078298E-3</v>
      </c>
      <c r="D160" s="205">
        <v>0.161</v>
      </c>
      <c r="E160" s="165">
        <f t="shared" si="15"/>
        <v>1.743542827043151E-3</v>
      </c>
      <c r="F160" s="205">
        <v>5.6000000000000001E-2</v>
      </c>
      <c r="G160" s="205">
        <v>6.3E-2</v>
      </c>
      <c r="H160" s="205">
        <v>0.12</v>
      </c>
      <c r="I160" s="165">
        <f t="shared" si="16"/>
        <v>6.4413705304077547E-4</v>
      </c>
      <c r="J160" s="165">
        <f t="shared" si="16"/>
        <v>7.2465418467087248E-4</v>
      </c>
      <c r="K160" s="165">
        <f t="shared" si="19"/>
        <v>-25.465838509316775</v>
      </c>
      <c r="L160" s="237">
        <f t="shared" si="20"/>
        <v>-21.568627450980394</v>
      </c>
      <c r="M160" s="74"/>
      <c r="N160" s="26"/>
    </row>
    <row r="161" spans="1:14" x14ac:dyDescent="0.35">
      <c r="A161" s="132" t="s">
        <v>247</v>
      </c>
      <c r="B161" s="205">
        <v>1E-3</v>
      </c>
      <c r="C161" s="165">
        <f t="shared" si="14"/>
        <v>1.1378863351685162E-5</v>
      </c>
      <c r="D161" s="205">
        <v>7.3999999999999996E-2</v>
      </c>
      <c r="E161" s="165">
        <f t="shared" si="15"/>
        <v>8.0137993292666567E-4</v>
      </c>
      <c r="F161" s="205">
        <v>0</v>
      </c>
      <c r="G161" s="205">
        <v>0.109</v>
      </c>
      <c r="H161" s="205">
        <v>0.109</v>
      </c>
      <c r="I161" s="165">
        <f t="shared" si="16"/>
        <v>0</v>
      </c>
      <c r="J161" s="165">
        <f t="shared" si="16"/>
        <v>1.2537667639543667E-3</v>
      </c>
      <c r="K161" s="165">
        <f t="shared" si="19"/>
        <v>47.297297297297305</v>
      </c>
      <c r="L161" s="237">
        <f t="shared" si="20"/>
        <v>10800</v>
      </c>
      <c r="M161" s="74"/>
      <c r="N161" s="26"/>
    </row>
    <row r="162" spans="1:14" x14ac:dyDescent="0.35">
      <c r="A162" s="132" t="s">
        <v>173</v>
      </c>
      <c r="B162" s="205">
        <v>1.4999999999999999E-2</v>
      </c>
      <c r="C162" s="165">
        <f t="shared" si="14"/>
        <v>1.7068295027527743E-4</v>
      </c>
      <c r="D162" s="205">
        <v>0.17</v>
      </c>
      <c r="E162" s="165">
        <f t="shared" si="15"/>
        <v>1.8410079540207185E-3</v>
      </c>
      <c r="F162" s="205">
        <v>3.0000000000000001E-3</v>
      </c>
      <c r="G162" s="205">
        <v>9.9000000000000005E-2</v>
      </c>
      <c r="H162" s="205">
        <v>0.10199999999999999</v>
      </c>
      <c r="I162" s="165">
        <f t="shared" si="16"/>
        <v>3.4507342127184405E-5</v>
      </c>
      <c r="J162" s="165">
        <f t="shared" si="16"/>
        <v>1.1387422901970852E-3</v>
      </c>
      <c r="K162" s="165">
        <f t="shared" si="19"/>
        <v>-40.000000000000014</v>
      </c>
      <c r="L162" s="237">
        <f t="shared" si="20"/>
        <v>580</v>
      </c>
      <c r="M162" s="74"/>
      <c r="N162" s="26"/>
    </row>
    <row r="163" spans="1:14" x14ac:dyDescent="0.35">
      <c r="A163" s="132" t="s">
        <v>181</v>
      </c>
      <c r="B163" s="205">
        <v>4.7789999999999999</v>
      </c>
      <c r="C163" s="165">
        <f t="shared" si="14"/>
        <v>5.4379587957703382E-2</v>
      </c>
      <c r="D163" s="205">
        <v>2.2050000000000001</v>
      </c>
      <c r="E163" s="165">
        <f t="shared" si="15"/>
        <v>2.3878956109504024E-2</v>
      </c>
      <c r="F163" s="205">
        <v>0</v>
      </c>
      <c r="G163" s="205">
        <v>0.10100000000000001</v>
      </c>
      <c r="H163" s="205">
        <v>0.10100000000000001</v>
      </c>
      <c r="I163" s="165">
        <f t="shared" si="16"/>
        <v>0</v>
      </c>
      <c r="J163" s="165">
        <f t="shared" si="16"/>
        <v>1.1617471849485416E-3</v>
      </c>
      <c r="K163" s="165">
        <f t="shared" si="19"/>
        <v>-95.419501133786838</v>
      </c>
      <c r="L163" s="237">
        <f t="shared" si="20"/>
        <v>-97.886587152123866</v>
      </c>
      <c r="M163" s="74"/>
      <c r="N163" s="26"/>
    </row>
    <row r="164" spans="1:14" x14ac:dyDescent="0.35">
      <c r="A164" s="132" t="s">
        <v>94</v>
      </c>
      <c r="B164" s="205">
        <v>0</v>
      </c>
      <c r="C164" s="165">
        <f t="shared" si="14"/>
        <v>0</v>
      </c>
      <c r="D164" s="205">
        <v>0.13900000000000001</v>
      </c>
      <c r="E164" s="165">
        <f t="shared" si="15"/>
        <v>1.5052947388757639E-3</v>
      </c>
      <c r="F164" s="205">
        <v>4.0000000000000001E-3</v>
      </c>
      <c r="G164" s="205">
        <v>9.4E-2</v>
      </c>
      <c r="H164" s="205">
        <v>9.8000000000000004E-2</v>
      </c>
      <c r="I164" s="165">
        <f t="shared" si="16"/>
        <v>4.6009789502912535E-5</v>
      </c>
      <c r="J164" s="165">
        <f t="shared" si="16"/>
        <v>1.0812300533184446E-3</v>
      </c>
      <c r="K164" s="165">
        <f t="shared" si="19"/>
        <v>-29.496402877697847</v>
      </c>
      <c r="L164" s="237" t="s">
        <v>316</v>
      </c>
      <c r="M164" s="74"/>
      <c r="N164" s="26"/>
    </row>
    <row r="165" spans="1:14" x14ac:dyDescent="0.35">
      <c r="A165" s="132" t="s">
        <v>113</v>
      </c>
      <c r="B165" s="205">
        <v>9.0999999999999998E-2</v>
      </c>
      <c r="C165" s="165">
        <f t="shared" si="14"/>
        <v>1.0354765650033497E-3</v>
      </c>
      <c r="D165" s="205">
        <v>5.2999999999999999E-2</v>
      </c>
      <c r="E165" s="165">
        <f t="shared" si="15"/>
        <v>5.7396130331234161E-4</v>
      </c>
      <c r="F165" s="205">
        <v>0</v>
      </c>
      <c r="G165" s="205">
        <v>9.7000000000000003E-2</v>
      </c>
      <c r="H165" s="205">
        <v>9.7000000000000003E-2</v>
      </c>
      <c r="I165" s="165">
        <f t="shared" si="16"/>
        <v>0</v>
      </c>
      <c r="J165" s="165">
        <f t="shared" si="16"/>
        <v>1.115737395445629E-3</v>
      </c>
      <c r="K165" s="165">
        <f t="shared" si="19"/>
        <v>83.018867924528308</v>
      </c>
      <c r="L165" s="237">
        <f>((H165/B165)-1)*100</f>
        <v>6.5934065934065922</v>
      </c>
      <c r="M165" s="74"/>
      <c r="N165" s="26"/>
    </row>
    <row r="166" spans="1:14" x14ac:dyDescent="0.35">
      <c r="A166" s="132" t="s">
        <v>225</v>
      </c>
      <c r="B166" s="205">
        <v>2.7029999999999998</v>
      </c>
      <c r="C166" s="165">
        <f t="shared" si="14"/>
        <v>3.0757067639604993E-2</v>
      </c>
      <c r="D166" s="205">
        <v>1.667</v>
      </c>
      <c r="E166" s="165">
        <f t="shared" si="15"/>
        <v>1.8052707407956104E-2</v>
      </c>
      <c r="F166" s="205">
        <v>0</v>
      </c>
      <c r="G166" s="205">
        <v>0.09</v>
      </c>
      <c r="H166" s="205">
        <v>0.09</v>
      </c>
      <c r="I166" s="165">
        <f t="shared" si="16"/>
        <v>0</v>
      </c>
      <c r="J166" s="165">
        <f t="shared" si="16"/>
        <v>1.035220263815532E-3</v>
      </c>
      <c r="K166" s="165" t="s">
        <v>316</v>
      </c>
      <c r="L166" s="237">
        <f>((H166/B166)-1)*100</f>
        <v>-96.670366259711429</v>
      </c>
      <c r="M166" s="74"/>
      <c r="N166" s="26"/>
    </row>
    <row r="167" spans="1:14" x14ac:dyDescent="0.35">
      <c r="A167" s="132" t="s">
        <v>153</v>
      </c>
      <c r="B167" s="205">
        <v>0.28199999999999997</v>
      </c>
      <c r="C167" s="165">
        <f t="shared" si="14"/>
        <v>3.208839465175215E-3</v>
      </c>
      <c r="D167" s="205">
        <v>3.0000000000000001E-3</v>
      </c>
      <c r="E167" s="165">
        <f t="shared" si="15"/>
        <v>3.2488375659189151E-5</v>
      </c>
      <c r="F167" s="205">
        <v>0</v>
      </c>
      <c r="G167" s="205">
        <v>8.8999999999999996E-2</v>
      </c>
      <c r="H167" s="205">
        <v>8.8999999999999996E-2</v>
      </c>
      <c r="I167" s="165">
        <f t="shared" si="16"/>
        <v>0</v>
      </c>
      <c r="J167" s="165">
        <f t="shared" si="16"/>
        <v>1.0237178164398039E-3</v>
      </c>
      <c r="K167" s="165" t="s">
        <v>316</v>
      </c>
      <c r="L167" s="237">
        <f>((H167/B167)-1)*100</f>
        <v>-68.439716312056746</v>
      </c>
      <c r="M167" s="74"/>
      <c r="N167" s="26"/>
    </row>
    <row r="168" spans="1:14" x14ac:dyDescent="0.35">
      <c r="A168" s="132" t="s">
        <v>183</v>
      </c>
      <c r="B168" s="205">
        <v>2.3E-2</v>
      </c>
      <c r="C168" s="165">
        <f t="shared" si="14"/>
        <v>2.617138570887587E-4</v>
      </c>
      <c r="D168" s="205">
        <v>0.52500000000000002</v>
      </c>
      <c r="E168" s="165">
        <f t="shared" si="15"/>
        <v>5.685465740358101E-3</v>
      </c>
      <c r="F168" s="205">
        <v>0</v>
      </c>
      <c r="G168" s="205">
        <v>8.5999999999999993E-2</v>
      </c>
      <c r="H168" s="205">
        <v>8.5999999999999993E-2</v>
      </c>
      <c r="I168" s="165">
        <f t="shared" si="16"/>
        <v>0</v>
      </c>
      <c r="J168" s="165">
        <f t="shared" si="16"/>
        <v>9.8921047431261948E-4</v>
      </c>
      <c r="K168" s="165">
        <f t="shared" ref="K168:K178" si="21">((H168/D168)-1)*100</f>
        <v>-83.61904761904762</v>
      </c>
      <c r="L168" s="237">
        <f>((H168/B168)-1)*100</f>
        <v>273.91304347826082</v>
      </c>
      <c r="M168" s="74"/>
      <c r="N168" s="26"/>
    </row>
    <row r="169" spans="1:14" x14ac:dyDescent="0.35">
      <c r="A169" s="132" t="s">
        <v>236</v>
      </c>
      <c r="B169" s="205">
        <v>0.29699999999999999</v>
      </c>
      <c r="C169" s="165">
        <f t="shared" si="14"/>
        <v>3.3795224154504924E-3</v>
      </c>
      <c r="D169" s="205">
        <v>0.28000000000000003</v>
      </c>
      <c r="E169" s="165">
        <f t="shared" si="15"/>
        <v>3.0322483948576539E-3</v>
      </c>
      <c r="F169" s="205">
        <v>2E-3</v>
      </c>
      <c r="G169" s="205">
        <v>8.3000000000000004E-2</v>
      </c>
      <c r="H169" s="205">
        <v>8.5000000000000006E-2</v>
      </c>
      <c r="I169" s="165">
        <f t="shared" si="16"/>
        <v>2.3004894751456268E-5</v>
      </c>
      <c r="J169" s="165">
        <f t="shared" si="16"/>
        <v>9.5470313218543512E-4</v>
      </c>
      <c r="K169" s="165">
        <f t="shared" si="21"/>
        <v>-69.642857142857139</v>
      </c>
      <c r="L169" s="237" t="s">
        <v>316</v>
      </c>
      <c r="M169" s="74"/>
      <c r="N169" s="26"/>
    </row>
    <row r="170" spans="1:14" x14ac:dyDescent="0.35">
      <c r="A170" s="132" t="s">
        <v>232</v>
      </c>
      <c r="B170" s="205">
        <v>8.1000000000000003E-2</v>
      </c>
      <c r="C170" s="165">
        <f t="shared" si="14"/>
        <v>9.216879314864982E-4</v>
      </c>
      <c r="D170" s="205">
        <v>0.27300000000000002</v>
      </c>
      <c r="E170" s="165">
        <f t="shared" si="15"/>
        <v>2.9564421849862126E-3</v>
      </c>
      <c r="F170" s="205">
        <v>1.7000000000000001E-2</v>
      </c>
      <c r="G170" s="205">
        <v>5.3999999999999999E-2</v>
      </c>
      <c r="H170" s="205">
        <v>7.0999999999999994E-2</v>
      </c>
      <c r="I170" s="165">
        <f t="shared" si="16"/>
        <v>1.9554160538737831E-4</v>
      </c>
      <c r="J170" s="165">
        <f t="shared" si="16"/>
        <v>6.211321582893193E-4</v>
      </c>
      <c r="K170" s="165">
        <f t="shared" si="21"/>
        <v>-73.992673992674</v>
      </c>
      <c r="L170" s="237">
        <f t="shared" ref="L170:L190" si="22">((H170/B170)-1)*100</f>
        <v>-12.345679012345689</v>
      </c>
      <c r="M170" s="74"/>
      <c r="N170" s="26"/>
    </row>
    <row r="171" spans="1:14" x14ac:dyDescent="0.35">
      <c r="A171" s="132" t="s">
        <v>7</v>
      </c>
      <c r="B171" s="205">
        <v>0.53700000000000003</v>
      </c>
      <c r="C171" s="165">
        <f t="shared" si="14"/>
        <v>6.1104496198549317E-3</v>
      </c>
      <c r="D171" s="205">
        <v>0.26</v>
      </c>
      <c r="E171" s="165">
        <f t="shared" si="15"/>
        <v>2.8156592237963932E-3</v>
      </c>
      <c r="F171" s="205">
        <v>6.9000000000000006E-2</v>
      </c>
      <c r="G171" s="205">
        <v>0</v>
      </c>
      <c r="H171" s="205">
        <v>6.9000000000000006E-2</v>
      </c>
      <c r="I171" s="165">
        <f t="shared" si="16"/>
        <v>7.9366886892524142E-4</v>
      </c>
      <c r="J171" s="165">
        <f t="shared" si="16"/>
        <v>0</v>
      </c>
      <c r="K171" s="165">
        <f t="shared" si="21"/>
        <v>-73.461538461538467</v>
      </c>
      <c r="L171" s="237">
        <f t="shared" si="22"/>
        <v>-87.150837988826808</v>
      </c>
      <c r="M171" s="74"/>
      <c r="N171" s="26"/>
    </row>
    <row r="172" spans="1:14" x14ac:dyDescent="0.35">
      <c r="A172" s="132" t="s">
        <v>128</v>
      </c>
      <c r="B172" s="205">
        <v>0.95499999999999996</v>
      </c>
      <c r="C172" s="165">
        <f t="shared" si="14"/>
        <v>1.0866814500859329E-2</v>
      </c>
      <c r="D172" s="205">
        <v>4.3999999999999997E-2</v>
      </c>
      <c r="E172" s="165">
        <f t="shared" si="15"/>
        <v>4.7649617633477412E-4</v>
      </c>
      <c r="F172" s="205">
        <v>1.7999999999999999E-2</v>
      </c>
      <c r="G172" s="205">
        <v>0.05</v>
      </c>
      <c r="H172" s="205">
        <v>6.8000000000000005E-2</v>
      </c>
      <c r="I172" s="165">
        <f t="shared" si="16"/>
        <v>2.0704405276310639E-4</v>
      </c>
      <c r="J172" s="165">
        <f t="shared" si="16"/>
        <v>5.7512236878640675E-4</v>
      </c>
      <c r="K172" s="165">
        <f t="shared" si="21"/>
        <v>54.545454545454561</v>
      </c>
      <c r="L172" s="237">
        <f t="shared" si="22"/>
        <v>-92.879581151832454</v>
      </c>
      <c r="M172" s="74"/>
      <c r="N172" s="26"/>
    </row>
    <row r="173" spans="1:14" x14ac:dyDescent="0.35">
      <c r="A173" s="132" t="s">
        <v>6</v>
      </c>
      <c r="B173" s="205">
        <v>0.36599999999999999</v>
      </c>
      <c r="C173" s="165">
        <f t="shared" si="14"/>
        <v>4.1646639867167689E-3</v>
      </c>
      <c r="D173" s="205">
        <v>0.625</v>
      </c>
      <c r="E173" s="165">
        <f t="shared" si="15"/>
        <v>6.7684115956644069E-3</v>
      </c>
      <c r="F173" s="205">
        <v>0</v>
      </c>
      <c r="G173" s="205">
        <v>0.06</v>
      </c>
      <c r="H173" s="205">
        <v>0.06</v>
      </c>
      <c r="I173" s="165">
        <f t="shared" si="16"/>
        <v>0</v>
      </c>
      <c r="J173" s="165">
        <f t="shared" si="16"/>
        <v>6.9014684254368802E-4</v>
      </c>
      <c r="K173" s="165">
        <f t="shared" si="21"/>
        <v>-90.4</v>
      </c>
      <c r="L173" s="237">
        <f t="shared" si="22"/>
        <v>-83.606557377049185</v>
      </c>
      <c r="M173" s="74"/>
      <c r="N173" s="26"/>
    </row>
    <row r="174" spans="1:14" x14ac:dyDescent="0.35">
      <c r="A174" s="132" t="s">
        <v>231</v>
      </c>
      <c r="B174" s="205">
        <v>0.10199999999999999</v>
      </c>
      <c r="C174" s="165">
        <f t="shared" si="14"/>
        <v>1.1606440618718865E-3</v>
      </c>
      <c r="D174" s="205">
        <v>0.27100000000000002</v>
      </c>
      <c r="E174" s="165">
        <f t="shared" si="15"/>
        <v>2.9347832678800864E-3</v>
      </c>
      <c r="F174" s="205">
        <v>1E-3</v>
      </c>
      <c r="G174" s="205">
        <v>5.7000000000000002E-2</v>
      </c>
      <c r="H174" s="205">
        <v>5.8000000000000003E-2</v>
      </c>
      <c r="I174" s="165">
        <f t="shared" si="16"/>
        <v>1.1502447375728134E-5</v>
      </c>
      <c r="J174" s="165">
        <f t="shared" si="16"/>
        <v>6.5563950041650366E-4</v>
      </c>
      <c r="K174" s="165">
        <f t="shared" si="21"/>
        <v>-78.597785977859786</v>
      </c>
      <c r="L174" s="237">
        <f t="shared" si="22"/>
        <v>-43.137254901960773</v>
      </c>
      <c r="M174" s="74"/>
      <c r="N174" s="26"/>
    </row>
    <row r="175" spans="1:14" x14ac:dyDescent="0.35">
      <c r="A175" s="132" t="s">
        <v>5</v>
      </c>
      <c r="B175" s="205">
        <v>2.5999999999999999E-2</v>
      </c>
      <c r="C175" s="165">
        <f t="shared" si="14"/>
        <v>2.9585044714381417E-4</v>
      </c>
      <c r="D175" s="205">
        <v>4.8170000000000002</v>
      </c>
      <c r="E175" s="165">
        <f t="shared" si="15"/>
        <v>5.2165501850104712E-2</v>
      </c>
      <c r="F175" s="205">
        <v>3.5000000000000003E-2</v>
      </c>
      <c r="G175" s="205">
        <v>1.6E-2</v>
      </c>
      <c r="H175" s="205">
        <v>5.0999999999999997E-2</v>
      </c>
      <c r="I175" s="165">
        <f t="shared" si="16"/>
        <v>4.0258565815048475E-4</v>
      </c>
      <c r="J175" s="165">
        <f t="shared" si="16"/>
        <v>1.8403915801165014E-4</v>
      </c>
      <c r="K175" s="165">
        <f t="shared" si="21"/>
        <v>-98.941249740502386</v>
      </c>
      <c r="L175" s="237">
        <f t="shared" si="22"/>
        <v>96.153846153846146</v>
      </c>
      <c r="M175" s="74"/>
      <c r="N175" s="26"/>
    </row>
    <row r="176" spans="1:14" x14ac:dyDescent="0.35">
      <c r="A176" s="132" t="s">
        <v>254</v>
      </c>
      <c r="B176" s="205">
        <v>3.6999999999999998E-2</v>
      </c>
      <c r="C176" s="165">
        <f t="shared" si="14"/>
        <v>4.2101794401235091E-4</v>
      </c>
      <c r="D176" s="205">
        <v>1.6E-2</v>
      </c>
      <c r="E176" s="165">
        <f t="shared" si="15"/>
        <v>1.732713368490088E-4</v>
      </c>
      <c r="F176" s="205">
        <v>3.6999999999999998E-2</v>
      </c>
      <c r="G176" s="205">
        <v>1.4E-2</v>
      </c>
      <c r="H176" s="205">
        <v>5.0999999999999997E-2</v>
      </c>
      <c r="I176" s="165">
        <f t="shared" si="16"/>
        <v>4.2559055290194092E-4</v>
      </c>
      <c r="J176" s="165">
        <f t="shared" si="16"/>
        <v>1.6103426326019387E-4</v>
      </c>
      <c r="K176" s="165">
        <f t="shared" si="21"/>
        <v>218.74999999999994</v>
      </c>
      <c r="L176" s="237">
        <f t="shared" si="22"/>
        <v>37.837837837837832</v>
      </c>
      <c r="M176" s="74"/>
      <c r="N176" s="26"/>
    </row>
    <row r="177" spans="1:14" x14ac:dyDescent="0.35">
      <c r="A177" s="132" t="s">
        <v>243</v>
      </c>
      <c r="B177" s="205">
        <v>3.3000000000000002E-2</v>
      </c>
      <c r="C177" s="165">
        <f t="shared" si="14"/>
        <v>3.7550249060561039E-4</v>
      </c>
      <c r="D177" s="205">
        <v>2.8000000000000001E-2</v>
      </c>
      <c r="E177" s="165">
        <f t="shared" si="15"/>
        <v>3.032248394857654E-4</v>
      </c>
      <c r="F177" s="205">
        <v>0</v>
      </c>
      <c r="G177" s="205">
        <v>4.9000000000000002E-2</v>
      </c>
      <c r="H177" s="205">
        <v>4.9000000000000002E-2</v>
      </c>
      <c r="I177" s="165">
        <f t="shared" si="16"/>
        <v>0</v>
      </c>
      <c r="J177" s="165">
        <f t="shared" si="16"/>
        <v>5.6361992141067856E-4</v>
      </c>
      <c r="K177" s="165">
        <f t="shared" si="21"/>
        <v>75</v>
      </c>
      <c r="L177" s="237">
        <f t="shared" si="22"/>
        <v>48.484848484848484</v>
      </c>
      <c r="M177" s="74"/>
      <c r="N177" s="26"/>
    </row>
    <row r="178" spans="1:14" x14ac:dyDescent="0.35">
      <c r="A178" s="132" t="s">
        <v>233</v>
      </c>
      <c r="B178" s="205">
        <v>4.5999999999999999E-2</v>
      </c>
      <c r="C178" s="165">
        <f t="shared" si="14"/>
        <v>5.2342771417751739E-4</v>
      </c>
      <c r="D178" s="205">
        <v>0.82099999999999995</v>
      </c>
      <c r="E178" s="165">
        <f t="shared" si="15"/>
        <v>8.8909854720647628E-3</v>
      </c>
      <c r="F178" s="205">
        <v>1E-3</v>
      </c>
      <c r="G178" s="205">
        <v>4.5999999999999999E-2</v>
      </c>
      <c r="H178" s="205">
        <v>4.7E-2</v>
      </c>
      <c r="I178" s="165">
        <f t="shared" si="16"/>
        <v>1.1502447375728134E-5</v>
      </c>
      <c r="J178" s="165">
        <f t="shared" si="16"/>
        <v>5.2911257928349421E-4</v>
      </c>
      <c r="K178" s="165">
        <f t="shared" si="21"/>
        <v>-94.275274056029232</v>
      </c>
      <c r="L178" s="237">
        <f t="shared" si="22"/>
        <v>2.1739130434782705</v>
      </c>
      <c r="M178" s="74"/>
      <c r="N178" s="26"/>
    </row>
    <row r="179" spans="1:14" x14ac:dyDescent="0.35">
      <c r="A179" s="132" t="s">
        <v>179</v>
      </c>
      <c r="B179" s="205">
        <v>6.2E-2</v>
      </c>
      <c r="C179" s="165">
        <f t="shared" si="14"/>
        <v>7.0548952780448003E-4</v>
      </c>
      <c r="D179" s="205">
        <v>0</v>
      </c>
      <c r="E179" s="165">
        <f t="shared" si="15"/>
        <v>0</v>
      </c>
      <c r="F179" s="205">
        <v>0</v>
      </c>
      <c r="G179" s="205">
        <v>4.2999999999999997E-2</v>
      </c>
      <c r="H179" s="205">
        <v>4.2999999999999997E-2</v>
      </c>
      <c r="I179" s="165">
        <f t="shared" si="16"/>
        <v>0</v>
      </c>
      <c r="J179" s="165">
        <f t="shared" si="16"/>
        <v>4.9460523715630974E-4</v>
      </c>
      <c r="K179" s="165" t="s">
        <v>316</v>
      </c>
      <c r="L179" s="237">
        <f t="shared" si="22"/>
        <v>-30.645161290322587</v>
      </c>
      <c r="M179" s="74"/>
      <c r="N179" s="26"/>
    </row>
    <row r="180" spans="1:14" x14ac:dyDescent="0.35">
      <c r="A180" s="132" t="s">
        <v>89</v>
      </c>
      <c r="B180" s="205">
        <v>0.193</v>
      </c>
      <c r="C180" s="165">
        <f t="shared" si="14"/>
        <v>2.1961206268752364E-3</v>
      </c>
      <c r="D180" s="205">
        <v>6.2E-2</v>
      </c>
      <c r="E180" s="165">
        <f t="shared" si="15"/>
        <v>6.714264302899091E-4</v>
      </c>
      <c r="F180" s="205">
        <v>2.7E-2</v>
      </c>
      <c r="G180" s="205">
        <v>1.2999999999999999E-2</v>
      </c>
      <c r="H180" s="205">
        <v>0.04</v>
      </c>
      <c r="I180" s="165">
        <f t="shared" si="16"/>
        <v>3.1056607914465965E-4</v>
      </c>
      <c r="J180" s="165">
        <f t="shared" si="16"/>
        <v>1.4953181588446573E-4</v>
      </c>
      <c r="K180" s="165">
        <f>((H180/D180)-1)*100</f>
        <v>-35.483870967741936</v>
      </c>
      <c r="L180" s="237">
        <f t="shared" si="22"/>
        <v>-79.274611398963728</v>
      </c>
      <c r="M180" s="74"/>
      <c r="N180" s="26"/>
    </row>
    <row r="181" spans="1:14" x14ac:dyDescent="0.35">
      <c r="A181" s="132" t="s">
        <v>193</v>
      </c>
      <c r="B181" s="205">
        <v>4.2119999999999997</v>
      </c>
      <c r="C181" s="165">
        <f t="shared" si="14"/>
        <v>4.79277724372979E-2</v>
      </c>
      <c r="D181" s="205">
        <v>0.79600000000000004</v>
      </c>
      <c r="E181" s="165">
        <f t="shared" si="15"/>
        <v>8.6202490082381879E-3</v>
      </c>
      <c r="F181" s="205">
        <v>0</v>
      </c>
      <c r="G181" s="205">
        <v>3.7999999999999999E-2</v>
      </c>
      <c r="H181" s="205">
        <v>3.7999999999999999E-2</v>
      </c>
      <c r="I181" s="165">
        <f t="shared" si="16"/>
        <v>0</v>
      </c>
      <c r="J181" s="165">
        <f t="shared" si="16"/>
        <v>4.3709300027766911E-4</v>
      </c>
      <c r="K181" s="165">
        <f>((H181/D181)-1)*100</f>
        <v>-95.226130653266324</v>
      </c>
      <c r="L181" s="237">
        <f t="shared" si="22"/>
        <v>-99.097815764482434</v>
      </c>
      <c r="M181" s="74"/>
      <c r="N181" s="26"/>
    </row>
    <row r="182" spans="1:14" x14ac:dyDescent="0.35">
      <c r="A182" s="132" t="s">
        <v>234</v>
      </c>
      <c r="B182" s="205">
        <v>0.59499999999999997</v>
      </c>
      <c r="C182" s="165">
        <f t="shared" si="14"/>
        <v>6.7704236942526703E-3</v>
      </c>
      <c r="D182" s="205">
        <v>4.8000000000000001E-2</v>
      </c>
      <c r="E182" s="165">
        <f t="shared" si="15"/>
        <v>5.1981401054702642E-4</v>
      </c>
      <c r="F182" s="205">
        <v>5.0000000000000001E-3</v>
      </c>
      <c r="G182" s="205">
        <v>3.3000000000000002E-2</v>
      </c>
      <c r="H182" s="205">
        <v>3.7999999999999999E-2</v>
      </c>
      <c r="I182" s="165">
        <f t="shared" si="16"/>
        <v>5.7512236878640673E-5</v>
      </c>
      <c r="J182" s="165">
        <f t="shared" si="16"/>
        <v>3.7958076339902848E-4</v>
      </c>
      <c r="K182" s="165">
        <f>((H182/D182)-1)*100</f>
        <v>-20.833333333333336</v>
      </c>
      <c r="L182" s="237">
        <f t="shared" si="22"/>
        <v>-93.613445378151255</v>
      </c>
      <c r="M182" s="74"/>
      <c r="N182" s="26"/>
    </row>
    <row r="183" spans="1:14" x14ac:dyDescent="0.35">
      <c r="A183" s="132" t="s">
        <v>30</v>
      </c>
      <c r="B183" s="205">
        <v>1.7000000000000001E-2</v>
      </c>
      <c r="C183" s="165">
        <f t="shared" si="14"/>
        <v>1.9344067697864777E-4</v>
      </c>
      <c r="D183" s="205">
        <v>6.4000000000000001E-2</v>
      </c>
      <c r="E183" s="165">
        <f t="shared" si="15"/>
        <v>6.9308534739603519E-4</v>
      </c>
      <c r="F183" s="205">
        <v>2.4E-2</v>
      </c>
      <c r="G183" s="205">
        <v>1.2999999999999999E-2</v>
      </c>
      <c r="H183" s="205">
        <v>3.5999999999999997E-2</v>
      </c>
      <c r="I183" s="165">
        <f t="shared" si="16"/>
        <v>2.7605873701747524E-4</v>
      </c>
      <c r="J183" s="165">
        <f t="shared" si="16"/>
        <v>1.4953181588446573E-4</v>
      </c>
      <c r="K183" s="165" t="s">
        <v>316</v>
      </c>
      <c r="L183" s="237">
        <f t="shared" si="22"/>
        <v>111.7647058823529</v>
      </c>
      <c r="M183" s="74"/>
      <c r="N183" s="26"/>
    </row>
    <row r="184" spans="1:14" x14ac:dyDescent="0.35">
      <c r="A184" s="132" t="s">
        <v>207</v>
      </c>
      <c r="B184" s="205">
        <v>8.2000000000000003E-2</v>
      </c>
      <c r="C184" s="165">
        <f t="shared" si="14"/>
        <v>9.3306679483818331E-4</v>
      </c>
      <c r="D184" s="205">
        <v>2.5999999999999999E-2</v>
      </c>
      <c r="E184" s="165">
        <f t="shared" si="15"/>
        <v>2.8156592237963925E-4</v>
      </c>
      <c r="F184" s="205">
        <v>0</v>
      </c>
      <c r="G184" s="205">
        <v>3.2000000000000001E-2</v>
      </c>
      <c r="H184" s="205">
        <v>3.2000000000000001E-2</v>
      </c>
      <c r="I184" s="165">
        <f t="shared" si="16"/>
        <v>0</v>
      </c>
      <c r="J184" s="165">
        <f t="shared" si="16"/>
        <v>3.6807831602330028E-4</v>
      </c>
      <c r="K184" s="165">
        <f t="shared" ref="K184:K195" si="23">((H184/D184)-1)*100</f>
        <v>23.076923076923084</v>
      </c>
      <c r="L184" s="237">
        <f t="shared" si="22"/>
        <v>-60.975609756097562</v>
      </c>
      <c r="M184" s="74"/>
      <c r="N184" s="26"/>
    </row>
    <row r="185" spans="1:14" x14ac:dyDescent="0.35">
      <c r="A185" s="132" t="s">
        <v>34</v>
      </c>
      <c r="B185" s="205">
        <v>2.8000000000000001E-2</v>
      </c>
      <c r="C185" s="165">
        <f t="shared" si="14"/>
        <v>3.1860817384718449E-4</v>
      </c>
      <c r="D185" s="205">
        <v>9.1999999999999998E-2</v>
      </c>
      <c r="E185" s="165">
        <f t="shared" si="15"/>
        <v>9.9631018688180043E-4</v>
      </c>
      <c r="F185" s="205">
        <v>3.1E-2</v>
      </c>
      <c r="G185" s="205">
        <v>0</v>
      </c>
      <c r="H185" s="205">
        <v>3.1E-2</v>
      </c>
      <c r="I185" s="165">
        <f t="shared" si="16"/>
        <v>3.565758686475722E-4</v>
      </c>
      <c r="J185" s="165">
        <f t="shared" si="16"/>
        <v>0</v>
      </c>
      <c r="K185" s="165">
        <f t="shared" si="23"/>
        <v>-66.304347826086968</v>
      </c>
      <c r="L185" s="237">
        <f t="shared" si="22"/>
        <v>10.714285714285721</v>
      </c>
      <c r="M185" s="74"/>
      <c r="N185" s="26"/>
    </row>
    <row r="186" spans="1:14" x14ac:dyDescent="0.35">
      <c r="A186" s="132" t="s">
        <v>88</v>
      </c>
      <c r="B186" s="205">
        <v>5.0000000000000001E-3</v>
      </c>
      <c r="C186" s="165">
        <f t="shared" si="14"/>
        <v>5.6894316758425805E-5</v>
      </c>
      <c r="D186" s="205">
        <v>6.7000000000000004E-2</v>
      </c>
      <c r="E186" s="165">
        <f t="shared" si="15"/>
        <v>7.2557372305522439E-4</v>
      </c>
      <c r="F186" s="205">
        <v>1E-3</v>
      </c>
      <c r="G186" s="205">
        <v>2.9000000000000001E-2</v>
      </c>
      <c r="H186" s="205">
        <v>0.03</v>
      </c>
      <c r="I186" s="165">
        <f t="shared" si="16"/>
        <v>1.1502447375728134E-5</v>
      </c>
      <c r="J186" s="165">
        <f t="shared" si="16"/>
        <v>3.3357097389611593E-4</v>
      </c>
      <c r="K186" s="165">
        <f t="shared" si="23"/>
        <v>-55.223880597014926</v>
      </c>
      <c r="L186" s="237">
        <f t="shared" si="22"/>
        <v>500</v>
      </c>
      <c r="M186" s="74"/>
      <c r="N186" s="26"/>
    </row>
    <row r="187" spans="1:14" x14ac:dyDescent="0.35">
      <c r="A187" s="132" t="s">
        <v>199</v>
      </c>
      <c r="B187" s="205">
        <v>1.2929999999999999</v>
      </c>
      <c r="C187" s="165">
        <f t="shared" si="14"/>
        <v>1.4712870313728912E-2</v>
      </c>
      <c r="D187" s="205">
        <v>0.52800000000000002</v>
      </c>
      <c r="E187" s="165">
        <f t="shared" si="15"/>
        <v>5.7179541160172903E-3</v>
      </c>
      <c r="F187" s="205">
        <v>0</v>
      </c>
      <c r="G187" s="205">
        <v>2.9000000000000001E-2</v>
      </c>
      <c r="H187" s="205">
        <v>2.9000000000000001E-2</v>
      </c>
      <c r="I187" s="165">
        <f t="shared" si="16"/>
        <v>0</v>
      </c>
      <c r="J187" s="165">
        <f t="shared" si="16"/>
        <v>3.3357097389611593E-4</v>
      </c>
      <c r="K187" s="165">
        <f t="shared" si="23"/>
        <v>-94.507575757575751</v>
      </c>
      <c r="L187" s="237">
        <f t="shared" si="22"/>
        <v>-97.757153905645794</v>
      </c>
      <c r="M187" s="74"/>
      <c r="N187" s="26"/>
    </row>
    <row r="188" spans="1:14" x14ac:dyDescent="0.35">
      <c r="A188" s="132" t="s">
        <v>227</v>
      </c>
      <c r="B188" s="205">
        <v>8.4000000000000005E-2</v>
      </c>
      <c r="C188" s="165">
        <f t="shared" si="14"/>
        <v>9.5582452154155363E-4</v>
      </c>
      <c r="D188" s="205">
        <v>0.29399999999999998</v>
      </c>
      <c r="E188" s="165">
        <f t="shared" si="15"/>
        <v>3.1838608146005365E-3</v>
      </c>
      <c r="F188" s="205">
        <v>4.0000000000000001E-3</v>
      </c>
      <c r="G188" s="205">
        <v>1.6E-2</v>
      </c>
      <c r="H188" s="205">
        <v>0.02</v>
      </c>
      <c r="I188" s="165">
        <f t="shared" si="16"/>
        <v>4.6009789502912535E-5</v>
      </c>
      <c r="J188" s="165">
        <f t="shared" si="16"/>
        <v>1.8403915801165014E-4</v>
      </c>
      <c r="K188" s="165">
        <f t="shared" si="23"/>
        <v>-93.197278911564624</v>
      </c>
      <c r="L188" s="237">
        <f t="shared" si="22"/>
        <v>-76.19047619047619</v>
      </c>
      <c r="M188" s="74"/>
      <c r="N188" s="26"/>
    </row>
    <row r="189" spans="1:14" x14ac:dyDescent="0.35">
      <c r="A189" s="132" t="s">
        <v>16</v>
      </c>
      <c r="B189" s="205">
        <v>2.1000000000000001E-2</v>
      </c>
      <c r="C189" s="165">
        <f t="shared" si="14"/>
        <v>2.3895613038538841E-4</v>
      </c>
      <c r="D189" s="205">
        <v>6.2E-2</v>
      </c>
      <c r="E189" s="165">
        <f t="shared" si="15"/>
        <v>6.714264302899091E-4</v>
      </c>
      <c r="F189" s="205">
        <v>1.7999999999999999E-2</v>
      </c>
      <c r="G189" s="205">
        <v>0</v>
      </c>
      <c r="H189" s="205">
        <v>1.7999999999999999E-2</v>
      </c>
      <c r="I189" s="165">
        <f t="shared" si="16"/>
        <v>2.0704405276310639E-4</v>
      </c>
      <c r="J189" s="165">
        <f t="shared" si="16"/>
        <v>0</v>
      </c>
      <c r="K189" s="165">
        <f t="shared" si="23"/>
        <v>-70.967741935483872</v>
      </c>
      <c r="L189" s="237">
        <f t="shared" si="22"/>
        <v>-14.285714285714302</v>
      </c>
      <c r="M189" s="74"/>
      <c r="N189" s="26"/>
    </row>
    <row r="190" spans="1:14" x14ac:dyDescent="0.35">
      <c r="A190" s="132" t="s">
        <v>239</v>
      </c>
      <c r="B190" s="205">
        <v>4.1000000000000002E-2</v>
      </c>
      <c r="C190" s="165">
        <f t="shared" si="14"/>
        <v>4.6653339741909165E-4</v>
      </c>
      <c r="D190" s="205">
        <v>0.39500000000000002</v>
      </c>
      <c r="E190" s="165">
        <f t="shared" si="15"/>
        <v>4.2776361284599046E-3</v>
      </c>
      <c r="F190" s="205">
        <v>0</v>
      </c>
      <c r="G190" s="205">
        <v>1.7999999999999999E-2</v>
      </c>
      <c r="H190" s="205">
        <v>1.7999999999999999E-2</v>
      </c>
      <c r="I190" s="165">
        <f t="shared" si="16"/>
        <v>0</v>
      </c>
      <c r="J190" s="165">
        <f t="shared" si="16"/>
        <v>2.0704405276310639E-4</v>
      </c>
      <c r="K190" s="165">
        <f t="shared" si="23"/>
        <v>-95.443037974683548</v>
      </c>
      <c r="L190" s="237">
        <f t="shared" si="22"/>
        <v>-56.09756097560976</v>
      </c>
      <c r="M190" s="74"/>
      <c r="N190" s="26"/>
    </row>
    <row r="191" spans="1:14" x14ac:dyDescent="0.35">
      <c r="A191" s="132" t="s">
        <v>22</v>
      </c>
      <c r="B191" s="205">
        <v>3.3000000000000002E-2</v>
      </c>
      <c r="C191" s="165">
        <f t="shared" si="14"/>
        <v>3.7550249060561039E-4</v>
      </c>
      <c r="D191" s="205">
        <v>0.59199999999999997</v>
      </c>
      <c r="E191" s="165">
        <f t="shared" si="15"/>
        <v>6.4110394634133254E-3</v>
      </c>
      <c r="F191" s="205">
        <v>0.01</v>
      </c>
      <c r="G191" s="205">
        <v>7.0000000000000001E-3</v>
      </c>
      <c r="H191" s="205">
        <v>1.6E-2</v>
      </c>
      <c r="I191" s="165">
        <f t="shared" si="16"/>
        <v>1.1502447375728135E-4</v>
      </c>
      <c r="J191" s="165">
        <f t="shared" si="16"/>
        <v>8.0517131630096934E-5</v>
      </c>
      <c r="K191" s="165">
        <f t="shared" si="23"/>
        <v>-97.297297297297305</v>
      </c>
      <c r="L191" s="237" t="s">
        <v>316</v>
      </c>
      <c r="M191" s="74"/>
      <c r="N191" s="26"/>
    </row>
    <row r="192" spans="1:14" x14ac:dyDescent="0.35">
      <c r="A192" s="132" t="s">
        <v>31</v>
      </c>
      <c r="B192" s="205">
        <v>4.0000000000000001E-3</v>
      </c>
      <c r="C192" s="165">
        <f t="shared" si="14"/>
        <v>4.5515453406740647E-5</v>
      </c>
      <c r="D192" s="205">
        <v>4.0000000000000001E-3</v>
      </c>
      <c r="E192" s="165">
        <f t="shared" si="15"/>
        <v>4.33178342122522E-5</v>
      </c>
      <c r="F192" s="205">
        <v>5.0000000000000001E-3</v>
      </c>
      <c r="G192" s="205">
        <v>1.2E-2</v>
      </c>
      <c r="H192" s="205">
        <v>1.6E-2</v>
      </c>
      <c r="I192" s="165">
        <f t="shared" si="16"/>
        <v>5.7512236878640673E-5</v>
      </c>
      <c r="J192" s="165">
        <f t="shared" si="16"/>
        <v>1.3802936850873762E-4</v>
      </c>
      <c r="K192" s="165">
        <f t="shared" si="23"/>
        <v>300</v>
      </c>
      <c r="L192" s="237">
        <f>((H192/B192)-1)*100</f>
        <v>300</v>
      </c>
      <c r="M192" s="74"/>
      <c r="N192" s="26"/>
    </row>
    <row r="193" spans="1:14" x14ac:dyDescent="0.35">
      <c r="A193" s="132" t="s">
        <v>96</v>
      </c>
      <c r="B193" s="205">
        <v>1.4999999999999999E-2</v>
      </c>
      <c r="C193" s="165">
        <f t="shared" si="14"/>
        <v>1.7068295027527743E-4</v>
      </c>
      <c r="D193" s="205">
        <v>2E-3</v>
      </c>
      <c r="E193" s="165">
        <f t="shared" si="15"/>
        <v>2.16589171061261E-5</v>
      </c>
      <c r="F193" s="205">
        <v>1E-3</v>
      </c>
      <c r="G193" s="205">
        <v>1.4999999999999999E-2</v>
      </c>
      <c r="H193" s="205">
        <v>1.6E-2</v>
      </c>
      <c r="I193" s="165">
        <f t="shared" si="16"/>
        <v>1.1502447375728134E-5</v>
      </c>
      <c r="J193" s="165">
        <f t="shared" si="16"/>
        <v>1.72536710635922E-4</v>
      </c>
      <c r="K193" s="165">
        <f t="shared" si="23"/>
        <v>700</v>
      </c>
      <c r="L193" s="237">
        <f>((H193/B193)-1)*100</f>
        <v>6.6666666666666652</v>
      </c>
      <c r="M193" s="74"/>
      <c r="N193" s="26"/>
    </row>
    <row r="194" spans="1:14" x14ac:dyDescent="0.35">
      <c r="A194" s="132" t="s">
        <v>45</v>
      </c>
      <c r="B194" s="205">
        <v>6.0000000000000001E-3</v>
      </c>
      <c r="C194" s="165">
        <f t="shared" si="14"/>
        <v>6.8273180110110964E-5</v>
      </c>
      <c r="D194" s="205">
        <v>1.7999999999999999E-2</v>
      </c>
      <c r="E194" s="165">
        <f t="shared" si="15"/>
        <v>1.9493025395513487E-4</v>
      </c>
      <c r="F194" s="205">
        <v>0</v>
      </c>
      <c r="G194" s="205">
        <v>1.2E-2</v>
      </c>
      <c r="H194" s="205">
        <v>1.2E-2</v>
      </c>
      <c r="I194" s="165">
        <f t="shared" si="16"/>
        <v>0</v>
      </c>
      <c r="J194" s="165">
        <f t="shared" si="16"/>
        <v>1.3802936850873762E-4</v>
      </c>
      <c r="K194" s="165">
        <f t="shared" si="23"/>
        <v>-33.333333333333329</v>
      </c>
      <c r="L194" s="237" t="s">
        <v>316</v>
      </c>
      <c r="M194" s="74"/>
      <c r="N194" s="26"/>
    </row>
    <row r="195" spans="1:14" x14ac:dyDescent="0.35">
      <c r="A195" s="132" t="s">
        <v>27</v>
      </c>
      <c r="B195" s="205">
        <v>0.39100000000000001</v>
      </c>
      <c r="C195" s="165">
        <f t="shared" si="14"/>
        <v>4.4491355705088987E-3</v>
      </c>
      <c r="D195" s="205">
        <v>0.52500000000000002</v>
      </c>
      <c r="E195" s="165">
        <f t="shared" si="15"/>
        <v>5.685465740358101E-3</v>
      </c>
      <c r="F195" s="205">
        <v>0.01</v>
      </c>
      <c r="G195" s="205">
        <v>1E-3</v>
      </c>
      <c r="H195" s="205">
        <v>1.0999999999999999E-2</v>
      </c>
      <c r="I195" s="165">
        <f t="shared" si="16"/>
        <v>1.1502447375728135E-4</v>
      </c>
      <c r="J195" s="165">
        <f t="shared" si="16"/>
        <v>1.1502447375728134E-5</v>
      </c>
      <c r="K195" s="165">
        <f t="shared" si="23"/>
        <v>-97.904761904761912</v>
      </c>
      <c r="L195" s="237">
        <f t="shared" ref="L195:L201" si="24">((H195/B195)-1)*100</f>
        <v>-97.186700767263417</v>
      </c>
      <c r="M195" s="74"/>
      <c r="N195" s="26"/>
    </row>
    <row r="196" spans="1:14" x14ac:dyDescent="0.35">
      <c r="A196" s="132" t="s">
        <v>82</v>
      </c>
      <c r="B196" s="205">
        <v>2.9000000000000001E-2</v>
      </c>
      <c r="C196" s="165">
        <f t="shared" ref="C196:C259" si="25">(B196/$B$268)*100</f>
        <v>3.299870371988697E-4</v>
      </c>
      <c r="D196" s="205">
        <v>0</v>
      </c>
      <c r="E196" s="165">
        <f t="shared" ref="E196:E259" si="26">(D196/$D$268)*100</f>
        <v>0</v>
      </c>
      <c r="F196" s="205">
        <v>0</v>
      </c>
      <c r="G196" s="205">
        <v>0.01</v>
      </c>
      <c r="H196" s="205">
        <v>0.01</v>
      </c>
      <c r="I196" s="165">
        <f t="shared" si="16"/>
        <v>0</v>
      </c>
      <c r="J196" s="165">
        <f t="shared" si="16"/>
        <v>1.1502447375728135E-4</v>
      </c>
      <c r="K196" s="165" t="s">
        <v>316</v>
      </c>
      <c r="L196" s="237">
        <f t="shared" si="24"/>
        <v>-65.517241379310349</v>
      </c>
      <c r="M196" s="74"/>
      <c r="N196" s="26"/>
    </row>
    <row r="197" spans="1:14" x14ac:dyDescent="0.35">
      <c r="A197" s="132" t="s">
        <v>192</v>
      </c>
      <c r="B197" s="205">
        <v>8.2000000000000003E-2</v>
      </c>
      <c r="C197" s="165">
        <f t="shared" si="25"/>
        <v>9.3306679483818331E-4</v>
      </c>
      <c r="D197" s="205">
        <v>0.40400000000000003</v>
      </c>
      <c r="E197" s="165">
        <f t="shared" si="26"/>
        <v>4.3751012554374726E-3</v>
      </c>
      <c r="F197" s="205">
        <v>0</v>
      </c>
      <c r="G197" s="205">
        <v>0.01</v>
      </c>
      <c r="H197" s="205">
        <v>0.01</v>
      </c>
      <c r="I197" s="165">
        <f t="shared" si="16"/>
        <v>0</v>
      </c>
      <c r="J197" s="165">
        <f t="shared" si="16"/>
        <v>1.1502447375728135E-4</v>
      </c>
      <c r="K197" s="165">
        <f>((H197/D197)-1)*100</f>
        <v>-97.524752475247524</v>
      </c>
      <c r="L197" s="237">
        <f t="shared" si="24"/>
        <v>-87.804878048780495</v>
      </c>
      <c r="M197" s="74"/>
      <c r="N197" s="26"/>
    </row>
    <row r="198" spans="1:14" x14ac:dyDescent="0.35">
      <c r="A198" s="132" t="s">
        <v>18</v>
      </c>
      <c r="B198" s="205">
        <v>0.28599999999999998</v>
      </c>
      <c r="C198" s="165">
        <f t="shared" si="25"/>
        <v>3.2543549185819558E-3</v>
      </c>
      <c r="D198" s="205">
        <v>5.2999999999999999E-2</v>
      </c>
      <c r="E198" s="165">
        <f t="shared" si="26"/>
        <v>5.7396130331234161E-4</v>
      </c>
      <c r="F198" s="205">
        <v>8.9999999999999993E-3</v>
      </c>
      <c r="G198" s="205">
        <v>0</v>
      </c>
      <c r="H198" s="205">
        <v>8.9999999999999993E-3</v>
      </c>
      <c r="I198" s="165">
        <f t="shared" ref="I198:J266" si="27">(F198/$H$268)*100</f>
        <v>1.0352202638155319E-4</v>
      </c>
      <c r="J198" s="165">
        <f t="shared" si="27"/>
        <v>0</v>
      </c>
      <c r="K198" s="165">
        <f>((H198/D198)-1)*100</f>
        <v>-83.018867924528308</v>
      </c>
      <c r="L198" s="237">
        <f t="shared" si="24"/>
        <v>-96.853146853146853</v>
      </c>
      <c r="M198" s="74"/>
      <c r="N198" s="26"/>
    </row>
    <row r="199" spans="1:14" x14ac:dyDescent="0.35">
      <c r="A199" s="132" t="s">
        <v>208</v>
      </c>
      <c r="B199" s="205">
        <v>1.2E-2</v>
      </c>
      <c r="C199" s="165">
        <f t="shared" si="25"/>
        <v>1.3654636022022193E-4</v>
      </c>
      <c r="D199" s="205">
        <v>7.3999999999999996E-2</v>
      </c>
      <c r="E199" s="165">
        <f t="shared" si="26"/>
        <v>8.0137993292666567E-4</v>
      </c>
      <c r="F199" s="205">
        <v>0</v>
      </c>
      <c r="G199" s="205">
        <v>8.9999999999999993E-3</v>
      </c>
      <c r="H199" s="205">
        <v>8.9999999999999993E-3</v>
      </c>
      <c r="I199" s="165">
        <f t="shared" si="27"/>
        <v>0</v>
      </c>
      <c r="J199" s="165">
        <f t="shared" si="27"/>
        <v>1.0352202638155319E-4</v>
      </c>
      <c r="K199" s="165">
        <f>((H199/D199)-1)*100</f>
        <v>-87.837837837837839</v>
      </c>
      <c r="L199" s="237">
        <f t="shared" si="24"/>
        <v>-25.000000000000011</v>
      </c>
      <c r="M199" s="74"/>
      <c r="N199" s="26"/>
    </row>
    <row r="200" spans="1:14" x14ac:dyDescent="0.35">
      <c r="A200" s="132" t="s">
        <v>241</v>
      </c>
      <c r="B200" s="205">
        <v>4.3999999999999997E-2</v>
      </c>
      <c r="C200" s="165">
        <f t="shared" si="25"/>
        <v>5.0066998747414708E-4</v>
      </c>
      <c r="D200" s="205">
        <v>8.9999999999999993E-3</v>
      </c>
      <c r="E200" s="165">
        <f t="shared" si="26"/>
        <v>9.7465126977567434E-5</v>
      </c>
      <c r="F200" s="205">
        <v>0</v>
      </c>
      <c r="G200" s="205">
        <v>8.9999999999999993E-3</v>
      </c>
      <c r="H200" s="205">
        <v>8.9999999999999993E-3</v>
      </c>
      <c r="I200" s="165">
        <f t="shared" si="27"/>
        <v>0</v>
      </c>
      <c r="J200" s="165">
        <f t="shared" si="27"/>
        <v>1.0352202638155319E-4</v>
      </c>
      <c r="K200" s="165">
        <f>((H200/D200)-1)*100</f>
        <v>0</v>
      </c>
      <c r="L200" s="237">
        <f t="shared" si="24"/>
        <v>-79.545454545454547</v>
      </c>
      <c r="M200" s="74"/>
      <c r="N200" s="26"/>
    </row>
    <row r="201" spans="1:14" x14ac:dyDescent="0.35">
      <c r="A201" s="132" t="s">
        <v>25</v>
      </c>
      <c r="B201" s="205">
        <v>2.6640000000000001</v>
      </c>
      <c r="C201" s="165">
        <f t="shared" si="25"/>
        <v>3.031329196888927E-2</v>
      </c>
      <c r="D201" s="205">
        <v>7.4999999999999997E-2</v>
      </c>
      <c r="E201" s="165">
        <f t="shared" si="26"/>
        <v>8.1220939147972856E-4</v>
      </c>
      <c r="F201" s="205">
        <v>7.0000000000000001E-3</v>
      </c>
      <c r="G201" s="205">
        <v>1E-3</v>
      </c>
      <c r="H201" s="205">
        <v>8.0000000000000002E-3</v>
      </c>
      <c r="I201" s="165">
        <f t="shared" si="27"/>
        <v>8.0517131630096934E-5</v>
      </c>
      <c r="J201" s="165">
        <f t="shared" si="27"/>
        <v>1.1502447375728134E-5</v>
      </c>
      <c r="K201" s="165" t="s">
        <v>316</v>
      </c>
      <c r="L201" s="237">
        <f t="shared" si="24"/>
        <v>-99.699699699699693</v>
      </c>
      <c r="M201" s="74"/>
      <c r="N201" s="26"/>
    </row>
    <row r="202" spans="1:14" x14ac:dyDescent="0.35">
      <c r="A202" s="132" t="s">
        <v>44</v>
      </c>
      <c r="B202" s="205">
        <v>0</v>
      </c>
      <c r="C202" s="165">
        <f t="shared" si="25"/>
        <v>0</v>
      </c>
      <c r="D202" s="205">
        <v>5.0000000000000001E-3</v>
      </c>
      <c r="E202" s="165">
        <f t="shared" si="26"/>
        <v>5.4147292765315248E-5</v>
      </c>
      <c r="F202" s="205">
        <v>8.0000000000000002E-3</v>
      </c>
      <c r="G202" s="205">
        <v>0</v>
      </c>
      <c r="H202" s="205">
        <v>8.0000000000000002E-3</v>
      </c>
      <c r="I202" s="165">
        <f t="shared" si="27"/>
        <v>9.2019579005825071E-5</v>
      </c>
      <c r="J202" s="165">
        <f t="shared" si="27"/>
        <v>0</v>
      </c>
      <c r="K202" s="165">
        <f>((H202/D202)-1)*100</f>
        <v>60.000000000000007</v>
      </c>
      <c r="L202" s="237" t="s">
        <v>316</v>
      </c>
      <c r="M202" s="74"/>
      <c r="N202" s="26"/>
    </row>
    <row r="203" spans="1:14" x14ac:dyDescent="0.35">
      <c r="A203" s="132" t="s">
        <v>63</v>
      </c>
      <c r="B203" s="205">
        <v>0.35399999999999998</v>
      </c>
      <c r="C203" s="165">
        <f t="shared" si="25"/>
        <v>4.0281176264965468E-3</v>
      </c>
      <c r="D203" s="205">
        <v>5.0000000000000001E-3</v>
      </c>
      <c r="E203" s="165">
        <f t="shared" si="26"/>
        <v>5.4147292765315248E-5</v>
      </c>
      <c r="F203" s="205">
        <v>7.0000000000000001E-3</v>
      </c>
      <c r="G203" s="205">
        <v>0</v>
      </c>
      <c r="H203" s="205">
        <v>7.0000000000000001E-3</v>
      </c>
      <c r="I203" s="165">
        <f t="shared" si="27"/>
        <v>8.0517131630096934E-5</v>
      </c>
      <c r="J203" s="165">
        <f t="shared" si="27"/>
        <v>0</v>
      </c>
      <c r="K203" s="165" t="s">
        <v>316</v>
      </c>
      <c r="L203" s="237">
        <f>((H203/B203)-1)*100</f>
        <v>-98.022598870056498</v>
      </c>
      <c r="M203" s="74"/>
      <c r="N203" s="26"/>
    </row>
    <row r="204" spans="1:14" x14ac:dyDescent="0.35">
      <c r="A204" s="132" t="s">
        <v>165</v>
      </c>
      <c r="B204" s="205">
        <v>7.0000000000000001E-3</v>
      </c>
      <c r="C204" s="165">
        <f t="shared" si="25"/>
        <v>7.9652043461796122E-5</v>
      </c>
      <c r="D204" s="205">
        <v>8.0000000000000002E-3</v>
      </c>
      <c r="E204" s="165">
        <f t="shared" si="26"/>
        <v>8.6635668424504399E-5</v>
      </c>
      <c r="F204" s="205">
        <v>7.0000000000000001E-3</v>
      </c>
      <c r="G204" s="205">
        <v>0</v>
      </c>
      <c r="H204" s="205">
        <v>7.0000000000000001E-3</v>
      </c>
      <c r="I204" s="165">
        <f t="shared" si="27"/>
        <v>8.0517131630096934E-5</v>
      </c>
      <c r="J204" s="165">
        <f t="shared" si="27"/>
        <v>0</v>
      </c>
      <c r="K204" s="165">
        <f>((H204/D204)-1)*100</f>
        <v>-12.5</v>
      </c>
      <c r="L204" s="237">
        <f>((H204/B204)-1)*100</f>
        <v>0</v>
      </c>
      <c r="M204" s="74"/>
      <c r="N204" s="26"/>
    </row>
    <row r="205" spans="1:14" x14ac:dyDescent="0.35">
      <c r="A205" s="132" t="s">
        <v>101</v>
      </c>
      <c r="B205" s="205">
        <v>0</v>
      </c>
      <c r="C205" s="165">
        <f t="shared" si="25"/>
        <v>0</v>
      </c>
      <c r="D205" s="205">
        <v>0</v>
      </c>
      <c r="E205" s="165">
        <f t="shared" si="26"/>
        <v>0</v>
      </c>
      <c r="F205" s="205">
        <v>1E-3</v>
      </c>
      <c r="G205" s="205">
        <v>5.0000000000000001E-3</v>
      </c>
      <c r="H205" s="205">
        <v>6.0000000000000001E-3</v>
      </c>
      <c r="I205" s="165">
        <f t="shared" si="27"/>
        <v>1.1502447375728134E-5</v>
      </c>
      <c r="J205" s="165">
        <f t="shared" si="27"/>
        <v>5.7512236878640673E-5</v>
      </c>
      <c r="K205" s="165" t="s">
        <v>316</v>
      </c>
      <c r="L205" s="237" t="s">
        <v>316</v>
      </c>
      <c r="M205" s="74"/>
      <c r="N205" s="26"/>
    </row>
    <row r="206" spans="1:14" x14ac:dyDescent="0.35">
      <c r="A206" s="132" t="s">
        <v>28</v>
      </c>
      <c r="B206" s="205">
        <v>0.15</v>
      </c>
      <c r="C206" s="165">
        <f t="shared" si="25"/>
        <v>1.7068295027527741E-3</v>
      </c>
      <c r="D206" s="205">
        <v>1.1000000000000001</v>
      </c>
      <c r="E206" s="165">
        <f t="shared" si="26"/>
        <v>1.1912404408369355E-2</v>
      </c>
      <c r="F206" s="205">
        <v>0</v>
      </c>
      <c r="G206" s="205">
        <v>5.0000000000000001E-3</v>
      </c>
      <c r="H206" s="205">
        <v>5.0000000000000001E-3</v>
      </c>
      <c r="I206" s="165">
        <f t="shared" si="27"/>
        <v>0</v>
      </c>
      <c r="J206" s="165">
        <f t="shared" si="27"/>
        <v>5.7512236878640673E-5</v>
      </c>
      <c r="K206" s="165">
        <f>((H206/D206)-1)*100</f>
        <v>-99.545454545454547</v>
      </c>
      <c r="L206" s="237">
        <f>((H206/B206)-1)*100</f>
        <v>-96.666666666666671</v>
      </c>
      <c r="M206" s="74"/>
      <c r="N206" s="26"/>
    </row>
    <row r="207" spans="1:14" x14ac:dyDescent="0.35">
      <c r="A207" s="132" t="s">
        <v>73</v>
      </c>
      <c r="B207" s="205">
        <v>8.9999999999999993E-3</v>
      </c>
      <c r="C207" s="165">
        <f t="shared" si="25"/>
        <v>1.0240977016516645E-4</v>
      </c>
      <c r="D207" s="205">
        <v>0</v>
      </c>
      <c r="E207" s="165">
        <f t="shared" si="26"/>
        <v>0</v>
      </c>
      <c r="F207" s="205">
        <v>5.0000000000000001E-3</v>
      </c>
      <c r="G207" s="205">
        <v>0</v>
      </c>
      <c r="H207" s="205">
        <v>5.0000000000000001E-3</v>
      </c>
      <c r="I207" s="165">
        <f t="shared" si="27"/>
        <v>5.7512236878640673E-5</v>
      </c>
      <c r="J207" s="165">
        <f t="shared" si="27"/>
        <v>0</v>
      </c>
      <c r="K207" s="165" t="s">
        <v>316</v>
      </c>
      <c r="L207" s="237">
        <f>((H207/B207)-1)*100</f>
        <v>-44.444444444444443</v>
      </c>
      <c r="M207" s="74"/>
      <c r="N207" s="26"/>
    </row>
    <row r="208" spans="1:14" x14ac:dyDescent="0.35">
      <c r="A208" s="132" t="s">
        <v>162</v>
      </c>
      <c r="B208" s="205">
        <v>0</v>
      </c>
      <c r="C208" s="165">
        <f t="shared" si="25"/>
        <v>0</v>
      </c>
      <c r="D208" s="205">
        <v>4.0000000000000001E-3</v>
      </c>
      <c r="E208" s="165">
        <f t="shared" si="26"/>
        <v>4.33178342122522E-5</v>
      </c>
      <c r="F208" s="205">
        <v>3.0000000000000001E-3</v>
      </c>
      <c r="G208" s="205">
        <v>3.0000000000000001E-3</v>
      </c>
      <c r="H208" s="205">
        <v>5.0000000000000001E-3</v>
      </c>
      <c r="I208" s="165">
        <f t="shared" si="27"/>
        <v>3.4507342127184405E-5</v>
      </c>
      <c r="J208" s="165">
        <f t="shared" si="27"/>
        <v>3.4507342127184405E-5</v>
      </c>
      <c r="K208" s="165">
        <f>((H208/D208)-1)*100</f>
        <v>25</v>
      </c>
      <c r="L208" s="237" t="s">
        <v>316</v>
      </c>
      <c r="M208" s="74"/>
      <c r="N208" s="26"/>
    </row>
    <row r="209" spans="1:14" x14ac:dyDescent="0.35">
      <c r="A209" s="132" t="s">
        <v>102</v>
      </c>
      <c r="B209" s="205">
        <v>0</v>
      </c>
      <c r="C209" s="165">
        <f t="shared" si="25"/>
        <v>0</v>
      </c>
      <c r="D209" s="205">
        <v>2E-3</v>
      </c>
      <c r="E209" s="165">
        <f t="shared" si="26"/>
        <v>2.16589171061261E-5</v>
      </c>
      <c r="F209" s="205">
        <v>4.0000000000000001E-3</v>
      </c>
      <c r="G209" s="205">
        <v>0</v>
      </c>
      <c r="H209" s="205">
        <v>4.0000000000000001E-3</v>
      </c>
      <c r="I209" s="165">
        <f t="shared" si="27"/>
        <v>4.6009789502912535E-5</v>
      </c>
      <c r="J209" s="165">
        <f t="shared" si="27"/>
        <v>0</v>
      </c>
      <c r="K209" s="165" t="s">
        <v>316</v>
      </c>
      <c r="L209" s="237" t="s">
        <v>316</v>
      </c>
      <c r="M209" s="74"/>
      <c r="N209" s="26"/>
    </row>
    <row r="210" spans="1:14" x14ac:dyDescent="0.35">
      <c r="A210" s="132" t="s">
        <v>226</v>
      </c>
      <c r="B210" s="205">
        <v>0.68500000000000005</v>
      </c>
      <c r="C210" s="165">
        <f t="shared" si="25"/>
        <v>7.7945213959043367E-3</v>
      </c>
      <c r="D210" s="205">
        <v>0.441</v>
      </c>
      <c r="E210" s="165">
        <f t="shared" si="26"/>
        <v>4.7757912219008047E-3</v>
      </c>
      <c r="F210" s="205">
        <v>4.0000000000000001E-3</v>
      </c>
      <c r="G210" s="205">
        <v>0</v>
      </c>
      <c r="H210" s="205">
        <v>4.0000000000000001E-3</v>
      </c>
      <c r="I210" s="165">
        <f t="shared" si="27"/>
        <v>4.6009789502912535E-5</v>
      </c>
      <c r="J210" s="165">
        <f t="shared" si="27"/>
        <v>0</v>
      </c>
      <c r="K210" s="165" t="s">
        <v>316</v>
      </c>
      <c r="L210" s="237" t="s">
        <v>316</v>
      </c>
      <c r="M210" s="74"/>
      <c r="N210" s="26"/>
    </row>
    <row r="211" spans="1:14" x14ac:dyDescent="0.35">
      <c r="A211" s="132" t="s">
        <v>90</v>
      </c>
      <c r="B211" s="205">
        <v>0</v>
      </c>
      <c r="C211" s="165">
        <f t="shared" si="25"/>
        <v>0</v>
      </c>
      <c r="D211" s="205">
        <v>4.0000000000000001E-3</v>
      </c>
      <c r="E211" s="165">
        <f t="shared" si="26"/>
        <v>4.33178342122522E-5</v>
      </c>
      <c r="F211" s="205">
        <v>0</v>
      </c>
      <c r="G211" s="205">
        <v>3.0000000000000001E-3</v>
      </c>
      <c r="H211" s="205">
        <v>3.0000000000000001E-3</v>
      </c>
      <c r="I211" s="165">
        <f t="shared" si="27"/>
        <v>0</v>
      </c>
      <c r="J211" s="165">
        <f t="shared" si="27"/>
        <v>3.4507342127184405E-5</v>
      </c>
      <c r="K211" s="165">
        <f>((H211/D211)-1)*100</f>
        <v>-25</v>
      </c>
      <c r="L211" s="237" t="s">
        <v>316</v>
      </c>
      <c r="M211" s="74"/>
      <c r="N211" s="26"/>
    </row>
    <row r="212" spans="1:14" x14ac:dyDescent="0.35">
      <c r="A212" s="132" t="s">
        <v>138</v>
      </c>
      <c r="B212" s="205">
        <v>4.2999999999999997E-2</v>
      </c>
      <c r="C212" s="165">
        <f t="shared" si="25"/>
        <v>4.8929112412246197E-4</v>
      </c>
      <c r="D212" s="205">
        <v>2.1000000000000001E-2</v>
      </c>
      <c r="E212" s="165">
        <f t="shared" si="26"/>
        <v>2.2741862961432404E-4</v>
      </c>
      <c r="F212" s="205">
        <v>0</v>
      </c>
      <c r="G212" s="205">
        <v>3.0000000000000001E-3</v>
      </c>
      <c r="H212" s="205">
        <v>3.0000000000000001E-3</v>
      </c>
      <c r="I212" s="165">
        <f t="shared" si="27"/>
        <v>0</v>
      </c>
      <c r="J212" s="165">
        <f t="shared" si="27"/>
        <v>3.4507342127184405E-5</v>
      </c>
      <c r="K212" s="165">
        <f>((H212/D212)-1)*100</f>
        <v>-85.714285714285722</v>
      </c>
      <c r="L212" s="237">
        <f>((H212/B212)-1)*100</f>
        <v>-93.023255813953483</v>
      </c>
      <c r="M212" s="74"/>
      <c r="N212" s="26"/>
    </row>
    <row r="213" spans="1:14" x14ac:dyDescent="0.35">
      <c r="A213" s="132" t="s">
        <v>177</v>
      </c>
      <c r="B213" s="205">
        <v>0</v>
      </c>
      <c r="C213" s="165">
        <f t="shared" si="25"/>
        <v>0</v>
      </c>
      <c r="D213" s="205">
        <v>0</v>
      </c>
      <c r="E213" s="165">
        <f t="shared" si="26"/>
        <v>0</v>
      </c>
      <c r="F213" s="205">
        <v>0</v>
      </c>
      <c r="G213" s="205">
        <v>3.0000000000000001E-3</v>
      </c>
      <c r="H213" s="205">
        <v>3.0000000000000001E-3</v>
      </c>
      <c r="I213" s="165">
        <f t="shared" si="27"/>
        <v>0</v>
      </c>
      <c r="J213" s="165">
        <f t="shared" si="27"/>
        <v>3.4507342127184405E-5</v>
      </c>
      <c r="K213" s="165" t="s">
        <v>316</v>
      </c>
      <c r="L213" s="237" t="s">
        <v>316</v>
      </c>
      <c r="M213" s="74"/>
      <c r="N213" s="26"/>
    </row>
    <row r="214" spans="1:14" x14ac:dyDescent="0.35">
      <c r="A214" s="132" t="s">
        <v>79</v>
      </c>
      <c r="B214" s="205">
        <v>0</v>
      </c>
      <c r="C214" s="165">
        <f t="shared" si="25"/>
        <v>0</v>
      </c>
      <c r="D214" s="205">
        <v>0</v>
      </c>
      <c r="E214" s="165">
        <f t="shared" si="26"/>
        <v>0</v>
      </c>
      <c r="F214" s="205">
        <v>2E-3</v>
      </c>
      <c r="G214" s="205">
        <v>0</v>
      </c>
      <c r="H214" s="205">
        <v>2E-3</v>
      </c>
      <c r="I214" s="165">
        <f t="shared" si="27"/>
        <v>2.3004894751456268E-5</v>
      </c>
      <c r="J214" s="165">
        <f t="shared" si="27"/>
        <v>0</v>
      </c>
      <c r="K214" s="165" t="s">
        <v>316</v>
      </c>
      <c r="L214" s="237" t="s">
        <v>316</v>
      </c>
      <c r="M214" s="74"/>
      <c r="N214" s="26"/>
    </row>
    <row r="215" spans="1:14" x14ac:dyDescent="0.35">
      <c r="A215" s="132" t="s">
        <v>93</v>
      </c>
      <c r="B215" s="205">
        <v>0.29799999999999999</v>
      </c>
      <c r="C215" s="165">
        <f t="shared" si="25"/>
        <v>3.3909012788021779E-3</v>
      </c>
      <c r="D215" s="205">
        <v>0.22800000000000001</v>
      </c>
      <c r="E215" s="165">
        <f t="shared" si="26"/>
        <v>2.4691165500983756E-3</v>
      </c>
      <c r="F215" s="205">
        <v>2E-3</v>
      </c>
      <c r="G215" s="205">
        <v>0</v>
      </c>
      <c r="H215" s="205">
        <v>2E-3</v>
      </c>
      <c r="I215" s="165">
        <f t="shared" si="27"/>
        <v>2.3004894751456268E-5</v>
      </c>
      <c r="J215" s="165">
        <f t="shared" si="27"/>
        <v>0</v>
      </c>
      <c r="K215" s="165">
        <f>((H215/D215)-1)*100</f>
        <v>-99.122807017543863</v>
      </c>
      <c r="L215" s="237">
        <f>((H215/B215)-1)*100</f>
        <v>-99.328859060402692</v>
      </c>
      <c r="M215" s="74"/>
      <c r="N215" s="26"/>
    </row>
    <row r="216" spans="1:14" x14ac:dyDescent="0.35">
      <c r="A216" s="132" t="s">
        <v>131</v>
      </c>
      <c r="B216" s="205">
        <v>0</v>
      </c>
      <c r="C216" s="165">
        <f t="shared" si="25"/>
        <v>0</v>
      </c>
      <c r="D216" s="205">
        <v>0</v>
      </c>
      <c r="E216" s="165">
        <f t="shared" si="26"/>
        <v>0</v>
      </c>
      <c r="F216" s="205">
        <v>2E-3</v>
      </c>
      <c r="G216" s="205">
        <v>0</v>
      </c>
      <c r="H216" s="205">
        <v>2E-3</v>
      </c>
      <c r="I216" s="165">
        <f t="shared" si="27"/>
        <v>2.3004894751456268E-5</v>
      </c>
      <c r="J216" s="165">
        <f t="shared" si="27"/>
        <v>0</v>
      </c>
      <c r="K216" s="165" t="s">
        <v>316</v>
      </c>
      <c r="L216" s="237" t="s">
        <v>316</v>
      </c>
      <c r="M216" s="74"/>
      <c r="N216" s="26"/>
    </row>
    <row r="217" spans="1:14" x14ac:dyDescent="0.35">
      <c r="A217" s="132" t="s">
        <v>137</v>
      </c>
      <c r="B217" s="205">
        <v>5.0000000000000001E-3</v>
      </c>
      <c r="C217" s="165">
        <f t="shared" si="25"/>
        <v>5.6894316758425805E-5</v>
      </c>
      <c r="D217" s="205">
        <v>9.4E-2</v>
      </c>
      <c r="E217" s="165">
        <f t="shared" si="26"/>
        <v>1.0179691039879266E-3</v>
      </c>
      <c r="F217" s="205">
        <v>0</v>
      </c>
      <c r="G217" s="205">
        <v>2E-3</v>
      </c>
      <c r="H217" s="205">
        <v>2E-3</v>
      </c>
      <c r="I217" s="165">
        <f t="shared" si="27"/>
        <v>0</v>
      </c>
      <c r="J217" s="165">
        <f t="shared" si="27"/>
        <v>2.3004894751456268E-5</v>
      </c>
      <c r="K217" s="165">
        <f>((H217/D217)-1)*100</f>
        <v>-97.872340425531917</v>
      </c>
      <c r="L217" s="237">
        <f>((H217/B217)-1)*100</f>
        <v>-60</v>
      </c>
      <c r="M217" s="74"/>
      <c r="N217" s="26"/>
    </row>
    <row r="218" spans="1:14" x14ac:dyDescent="0.35">
      <c r="A218" s="132" t="s">
        <v>244</v>
      </c>
      <c r="B218" s="205">
        <v>1E-3</v>
      </c>
      <c r="C218" s="165">
        <f t="shared" si="25"/>
        <v>1.1378863351685162E-5</v>
      </c>
      <c r="D218" s="205">
        <v>8.9999999999999993E-3</v>
      </c>
      <c r="E218" s="165">
        <f t="shared" si="26"/>
        <v>9.7465126977567434E-5</v>
      </c>
      <c r="F218" s="205">
        <v>1E-3</v>
      </c>
      <c r="G218" s="205">
        <v>1E-3</v>
      </c>
      <c r="H218" s="205">
        <v>2E-3</v>
      </c>
      <c r="I218" s="165">
        <f t="shared" si="27"/>
        <v>1.1502447375728134E-5</v>
      </c>
      <c r="J218" s="165">
        <f t="shared" si="27"/>
        <v>1.1502447375728134E-5</v>
      </c>
      <c r="K218" s="165" t="s">
        <v>316</v>
      </c>
      <c r="L218" s="237" t="s">
        <v>316</v>
      </c>
      <c r="M218" s="74"/>
      <c r="N218" s="26"/>
    </row>
    <row r="219" spans="1:14" x14ac:dyDescent="0.35">
      <c r="A219" s="132" t="s">
        <v>124</v>
      </c>
      <c r="B219" s="205">
        <v>0</v>
      </c>
      <c r="C219" s="165">
        <f t="shared" si="25"/>
        <v>0</v>
      </c>
      <c r="D219" s="205">
        <v>0</v>
      </c>
      <c r="E219" s="165">
        <f t="shared" si="26"/>
        <v>0</v>
      </c>
      <c r="F219" s="205">
        <v>0</v>
      </c>
      <c r="G219" s="205">
        <v>0</v>
      </c>
      <c r="H219" s="205">
        <v>1E-3</v>
      </c>
      <c r="I219" s="165">
        <f t="shared" si="27"/>
        <v>0</v>
      </c>
      <c r="J219" s="165">
        <f t="shared" si="27"/>
        <v>0</v>
      </c>
      <c r="K219" s="165" t="s">
        <v>316</v>
      </c>
      <c r="L219" s="237" t="s">
        <v>316</v>
      </c>
      <c r="M219" s="74"/>
      <c r="N219" s="26"/>
    </row>
    <row r="220" spans="1:14" x14ac:dyDescent="0.35">
      <c r="A220" s="132" t="s">
        <v>156</v>
      </c>
      <c r="B220" s="205">
        <v>0</v>
      </c>
      <c r="C220" s="165">
        <f t="shared" si="25"/>
        <v>0</v>
      </c>
      <c r="D220" s="205">
        <v>1.9E-2</v>
      </c>
      <c r="E220" s="165">
        <f t="shared" si="26"/>
        <v>2.0575971250819792E-4</v>
      </c>
      <c r="F220" s="205">
        <v>0</v>
      </c>
      <c r="G220" s="205">
        <v>1E-3</v>
      </c>
      <c r="H220" s="205">
        <v>1E-3</v>
      </c>
      <c r="I220" s="165">
        <f t="shared" si="27"/>
        <v>0</v>
      </c>
      <c r="J220" s="165">
        <f t="shared" si="27"/>
        <v>1.1502447375728134E-5</v>
      </c>
      <c r="K220" s="165">
        <f>((H220/D220)-1)*100</f>
        <v>-94.73684210526315</v>
      </c>
      <c r="L220" s="237" t="s">
        <v>316</v>
      </c>
      <c r="M220" s="74"/>
      <c r="N220" s="26"/>
    </row>
    <row r="221" spans="1:14" x14ac:dyDescent="0.35">
      <c r="A221" s="132" t="s">
        <v>176</v>
      </c>
      <c r="B221" s="205">
        <v>1E-3</v>
      </c>
      <c r="C221" s="165">
        <f t="shared" si="25"/>
        <v>1.1378863351685162E-5</v>
      </c>
      <c r="D221" s="205">
        <v>3.7999999999999999E-2</v>
      </c>
      <c r="E221" s="165">
        <f t="shared" si="26"/>
        <v>4.1151942501639583E-4</v>
      </c>
      <c r="F221" s="205">
        <v>0</v>
      </c>
      <c r="G221" s="205">
        <v>1E-3</v>
      </c>
      <c r="H221" s="205">
        <v>1E-3</v>
      </c>
      <c r="I221" s="165">
        <f t="shared" si="27"/>
        <v>0</v>
      </c>
      <c r="J221" s="165">
        <f t="shared" si="27"/>
        <v>1.1502447375728134E-5</v>
      </c>
      <c r="K221" s="165">
        <f>((H221/D221)-1)*100</f>
        <v>-97.368421052631575</v>
      </c>
      <c r="L221" s="237">
        <f>((H221/B221)-1)*100</f>
        <v>0</v>
      </c>
      <c r="M221" s="74"/>
      <c r="N221" s="26"/>
    </row>
    <row r="222" spans="1:14" x14ac:dyDescent="0.35">
      <c r="A222" s="132" t="s">
        <v>56</v>
      </c>
      <c r="B222" s="205">
        <v>0</v>
      </c>
      <c r="C222" s="165">
        <f t="shared" si="25"/>
        <v>0</v>
      </c>
      <c r="D222" s="205">
        <v>0.193</v>
      </c>
      <c r="E222" s="165">
        <f t="shared" si="26"/>
        <v>2.0900855007411688E-3</v>
      </c>
      <c r="F222" s="205">
        <v>0</v>
      </c>
      <c r="G222" s="205">
        <v>0</v>
      </c>
      <c r="H222" s="205">
        <v>0</v>
      </c>
      <c r="I222" s="165">
        <f t="shared" si="27"/>
        <v>0</v>
      </c>
      <c r="J222" s="165">
        <f t="shared" si="27"/>
        <v>0</v>
      </c>
      <c r="K222" s="165">
        <f>((H222/D222)-1)*100</f>
        <v>-100</v>
      </c>
      <c r="L222" s="237" t="s">
        <v>316</v>
      </c>
      <c r="M222" s="74"/>
      <c r="N222" s="26"/>
    </row>
    <row r="223" spans="1:14" x14ac:dyDescent="0.35">
      <c r="A223" s="132" t="s">
        <v>58</v>
      </c>
      <c r="B223" s="205">
        <v>0</v>
      </c>
      <c r="C223" s="165">
        <f t="shared" si="25"/>
        <v>0</v>
      </c>
      <c r="D223" s="205">
        <v>0</v>
      </c>
      <c r="E223" s="165">
        <f t="shared" si="26"/>
        <v>0</v>
      </c>
      <c r="F223" s="205">
        <v>0</v>
      </c>
      <c r="G223" s="205">
        <v>0</v>
      </c>
      <c r="H223" s="205">
        <v>0</v>
      </c>
      <c r="I223" s="165">
        <f t="shared" si="27"/>
        <v>0</v>
      </c>
      <c r="J223" s="165">
        <f t="shared" si="27"/>
        <v>0</v>
      </c>
      <c r="K223" s="165" t="s">
        <v>316</v>
      </c>
      <c r="L223" s="237" t="s">
        <v>316</v>
      </c>
      <c r="M223" s="74"/>
      <c r="N223" s="26"/>
    </row>
    <row r="224" spans="1:14" x14ac:dyDescent="0.35">
      <c r="A224" s="132" t="s">
        <v>118</v>
      </c>
      <c r="B224" s="205">
        <v>6.5000000000000002E-2</v>
      </c>
      <c r="C224" s="165">
        <f t="shared" si="25"/>
        <v>7.3962611785953556E-4</v>
      </c>
      <c r="D224" s="205">
        <v>0</v>
      </c>
      <c r="E224" s="165">
        <f t="shared" si="26"/>
        <v>0</v>
      </c>
      <c r="F224" s="205">
        <v>0</v>
      </c>
      <c r="G224" s="205">
        <v>0</v>
      </c>
      <c r="H224" s="205">
        <v>0</v>
      </c>
      <c r="I224" s="165">
        <f t="shared" si="27"/>
        <v>0</v>
      </c>
      <c r="J224" s="165">
        <f t="shared" si="27"/>
        <v>0</v>
      </c>
      <c r="K224" s="165" t="s">
        <v>316</v>
      </c>
      <c r="L224" s="237">
        <f>((H224/B224)-1)*100</f>
        <v>-100</v>
      </c>
      <c r="M224" s="74"/>
      <c r="N224" s="26"/>
    </row>
    <row r="225" spans="1:14" x14ac:dyDescent="0.35">
      <c r="A225" s="132" t="s">
        <v>139</v>
      </c>
      <c r="B225" s="205">
        <v>0</v>
      </c>
      <c r="C225" s="165">
        <f t="shared" si="25"/>
        <v>0</v>
      </c>
      <c r="D225" s="205">
        <v>4.0000000000000001E-3</v>
      </c>
      <c r="E225" s="165">
        <f t="shared" si="26"/>
        <v>4.33178342122522E-5</v>
      </c>
      <c r="F225" s="205">
        <v>0</v>
      </c>
      <c r="G225" s="205">
        <v>0</v>
      </c>
      <c r="H225" s="205">
        <v>0</v>
      </c>
      <c r="I225" s="165">
        <f t="shared" si="27"/>
        <v>0</v>
      </c>
      <c r="J225" s="165">
        <f t="shared" si="27"/>
        <v>0</v>
      </c>
      <c r="K225" s="165">
        <f>((H225/D225)-1)*100</f>
        <v>-100</v>
      </c>
      <c r="L225" s="237" t="s">
        <v>316</v>
      </c>
      <c r="M225" s="74"/>
      <c r="N225" s="26"/>
    </row>
    <row r="226" spans="1:14" x14ac:dyDescent="0.35">
      <c r="A226" s="132" t="s">
        <v>245</v>
      </c>
      <c r="B226" s="205">
        <v>0</v>
      </c>
      <c r="C226" s="165">
        <f t="shared" si="25"/>
        <v>0</v>
      </c>
      <c r="D226" s="205">
        <v>0</v>
      </c>
      <c r="E226" s="165">
        <f t="shared" si="26"/>
        <v>0</v>
      </c>
      <c r="F226" s="205">
        <v>0</v>
      </c>
      <c r="G226" s="205">
        <v>0</v>
      </c>
      <c r="H226" s="205">
        <v>0</v>
      </c>
      <c r="I226" s="165">
        <f t="shared" si="27"/>
        <v>0</v>
      </c>
      <c r="J226" s="165">
        <f t="shared" si="27"/>
        <v>0</v>
      </c>
      <c r="K226" s="165" t="s">
        <v>316</v>
      </c>
      <c r="L226" s="237" t="s">
        <v>316</v>
      </c>
      <c r="M226" s="74"/>
      <c r="N226" s="26"/>
    </row>
    <row r="227" spans="1:14" x14ac:dyDescent="0.35">
      <c r="A227" s="132" t="s">
        <v>248</v>
      </c>
      <c r="B227" s="205">
        <v>0.44900000000000001</v>
      </c>
      <c r="C227" s="165">
        <f t="shared" si="25"/>
        <v>5.1091096449066373E-3</v>
      </c>
      <c r="D227" s="205">
        <v>0.16300000000000001</v>
      </c>
      <c r="E227" s="165">
        <f t="shared" si="26"/>
        <v>1.7652017441492772E-3</v>
      </c>
      <c r="F227" s="205">
        <v>0</v>
      </c>
      <c r="G227" s="205">
        <v>0</v>
      </c>
      <c r="H227" s="205">
        <v>0</v>
      </c>
      <c r="I227" s="165">
        <f t="shared" si="27"/>
        <v>0</v>
      </c>
      <c r="J227" s="165">
        <f t="shared" si="27"/>
        <v>0</v>
      </c>
      <c r="K227" s="165" t="s">
        <v>316</v>
      </c>
      <c r="L227" s="237" t="s">
        <v>316</v>
      </c>
      <c r="M227" s="74"/>
      <c r="N227" s="26"/>
    </row>
    <row r="228" spans="1:14" x14ac:dyDescent="0.35">
      <c r="A228" s="132" t="s">
        <v>13</v>
      </c>
      <c r="B228" s="205">
        <v>0</v>
      </c>
      <c r="C228" s="165">
        <f t="shared" si="25"/>
        <v>0</v>
      </c>
      <c r="D228" s="205">
        <v>0</v>
      </c>
      <c r="E228" s="165">
        <f t="shared" si="26"/>
        <v>0</v>
      </c>
      <c r="F228" s="205">
        <v>0</v>
      </c>
      <c r="G228" s="205">
        <v>0</v>
      </c>
      <c r="H228" s="205">
        <v>0</v>
      </c>
      <c r="I228" s="165">
        <f t="shared" si="27"/>
        <v>0</v>
      </c>
      <c r="J228" s="165">
        <f t="shared" si="27"/>
        <v>0</v>
      </c>
      <c r="K228" s="165" t="s">
        <v>316</v>
      </c>
      <c r="L228" s="237" t="s">
        <v>316</v>
      </c>
      <c r="M228" s="74"/>
      <c r="N228" s="26"/>
    </row>
    <row r="229" spans="1:14" x14ac:dyDescent="0.35">
      <c r="A229" s="132" t="s">
        <v>15</v>
      </c>
      <c r="B229" s="205">
        <v>0</v>
      </c>
      <c r="C229" s="165">
        <f t="shared" si="25"/>
        <v>0</v>
      </c>
      <c r="D229" s="205">
        <v>0</v>
      </c>
      <c r="E229" s="165">
        <f t="shared" si="26"/>
        <v>0</v>
      </c>
      <c r="F229" s="205">
        <v>0</v>
      </c>
      <c r="G229" s="205">
        <v>0</v>
      </c>
      <c r="H229" s="205">
        <v>0</v>
      </c>
      <c r="I229" s="165">
        <f t="shared" si="27"/>
        <v>0</v>
      </c>
      <c r="J229" s="165">
        <f t="shared" si="27"/>
        <v>0</v>
      </c>
      <c r="K229" s="165" t="s">
        <v>316</v>
      </c>
      <c r="L229" s="237" t="s">
        <v>316</v>
      </c>
      <c r="M229" s="74"/>
      <c r="N229" s="26"/>
    </row>
    <row r="230" spans="1:14" x14ac:dyDescent="0.35">
      <c r="A230" s="132" t="s">
        <v>17</v>
      </c>
      <c r="B230" s="205">
        <v>0</v>
      </c>
      <c r="C230" s="165">
        <f t="shared" si="25"/>
        <v>0</v>
      </c>
      <c r="D230" s="205">
        <v>0</v>
      </c>
      <c r="E230" s="165">
        <f t="shared" si="26"/>
        <v>0</v>
      </c>
      <c r="F230" s="205">
        <v>0</v>
      </c>
      <c r="G230" s="205">
        <v>0</v>
      </c>
      <c r="H230" s="205">
        <v>0</v>
      </c>
      <c r="I230" s="165">
        <f t="shared" si="27"/>
        <v>0</v>
      </c>
      <c r="J230" s="165">
        <f t="shared" si="27"/>
        <v>0</v>
      </c>
      <c r="K230" s="165" t="s">
        <v>316</v>
      </c>
      <c r="L230" s="237" t="s">
        <v>316</v>
      </c>
      <c r="M230" s="74"/>
      <c r="N230" s="26"/>
    </row>
    <row r="231" spans="1:14" x14ac:dyDescent="0.35">
      <c r="A231" s="132" t="s">
        <v>29</v>
      </c>
      <c r="B231" s="205">
        <v>0</v>
      </c>
      <c r="C231" s="165">
        <f t="shared" si="25"/>
        <v>0</v>
      </c>
      <c r="D231" s="205">
        <v>0</v>
      </c>
      <c r="E231" s="165">
        <f t="shared" si="26"/>
        <v>0</v>
      </c>
      <c r="F231" s="205">
        <v>0</v>
      </c>
      <c r="G231" s="205">
        <v>0</v>
      </c>
      <c r="H231" s="205">
        <v>0</v>
      </c>
      <c r="I231" s="165">
        <f t="shared" si="27"/>
        <v>0</v>
      </c>
      <c r="J231" s="165">
        <f t="shared" si="27"/>
        <v>0</v>
      </c>
      <c r="K231" s="165" t="s">
        <v>316</v>
      </c>
      <c r="L231" s="237" t="s">
        <v>316</v>
      </c>
      <c r="M231" s="74"/>
      <c r="N231" s="26"/>
    </row>
    <row r="232" spans="1:14" x14ac:dyDescent="0.35">
      <c r="A232" s="132" t="s">
        <v>38</v>
      </c>
      <c r="B232" s="205">
        <v>0</v>
      </c>
      <c r="C232" s="165">
        <f t="shared" si="25"/>
        <v>0</v>
      </c>
      <c r="D232" s="205">
        <v>0</v>
      </c>
      <c r="E232" s="165">
        <f t="shared" si="26"/>
        <v>0</v>
      </c>
      <c r="F232" s="205">
        <v>0</v>
      </c>
      <c r="G232" s="205">
        <v>0</v>
      </c>
      <c r="H232" s="205">
        <v>0</v>
      </c>
      <c r="I232" s="165">
        <f t="shared" si="27"/>
        <v>0</v>
      </c>
      <c r="J232" s="165">
        <f t="shared" si="27"/>
        <v>0</v>
      </c>
      <c r="K232" s="165" t="s">
        <v>316</v>
      </c>
      <c r="L232" s="237" t="s">
        <v>316</v>
      </c>
      <c r="M232" s="74"/>
      <c r="N232" s="26"/>
    </row>
    <row r="233" spans="1:14" x14ac:dyDescent="0.35">
      <c r="A233" s="132" t="s">
        <v>41</v>
      </c>
      <c r="B233" s="205">
        <v>0</v>
      </c>
      <c r="C233" s="165">
        <f t="shared" si="25"/>
        <v>0</v>
      </c>
      <c r="D233" s="205">
        <v>4.3819999999999997</v>
      </c>
      <c r="E233" s="165">
        <f t="shared" si="26"/>
        <v>4.7454687379522277E-2</v>
      </c>
      <c r="F233" s="205">
        <v>0</v>
      </c>
      <c r="G233" s="205">
        <v>0</v>
      </c>
      <c r="H233" s="205">
        <v>0</v>
      </c>
      <c r="I233" s="165">
        <f t="shared" si="27"/>
        <v>0</v>
      </c>
      <c r="J233" s="165">
        <f t="shared" si="27"/>
        <v>0</v>
      </c>
      <c r="K233" s="165" t="s">
        <v>316</v>
      </c>
      <c r="L233" s="237" t="s">
        <v>316</v>
      </c>
      <c r="M233" s="74"/>
      <c r="N233" s="26"/>
    </row>
    <row r="234" spans="1:14" x14ac:dyDescent="0.35">
      <c r="A234" s="132" t="s">
        <v>43</v>
      </c>
      <c r="B234" s="205">
        <v>0</v>
      </c>
      <c r="C234" s="165">
        <f t="shared" si="25"/>
        <v>0</v>
      </c>
      <c r="D234" s="205">
        <v>0</v>
      </c>
      <c r="E234" s="165">
        <f t="shared" si="26"/>
        <v>0</v>
      </c>
      <c r="F234" s="205">
        <v>0</v>
      </c>
      <c r="G234" s="205">
        <v>0</v>
      </c>
      <c r="H234" s="205">
        <v>0</v>
      </c>
      <c r="I234" s="165">
        <f t="shared" si="27"/>
        <v>0</v>
      </c>
      <c r="J234" s="165">
        <f t="shared" si="27"/>
        <v>0</v>
      </c>
      <c r="K234" s="165" t="s">
        <v>316</v>
      </c>
      <c r="L234" s="237" t="s">
        <v>316</v>
      </c>
      <c r="M234" s="74"/>
      <c r="N234" s="26"/>
    </row>
    <row r="235" spans="1:14" x14ac:dyDescent="0.35">
      <c r="A235" s="132" t="s">
        <v>46</v>
      </c>
      <c r="B235" s="205">
        <v>0</v>
      </c>
      <c r="C235" s="165">
        <f t="shared" si="25"/>
        <v>0</v>
      </c>
      <c r="D235" s="205">
        <v>0</v>
      </c>
      <c r="E235" s="165">
        <f t="shared" si="26"/>
        <v>0</v>
      </c>
      <c r="F235" s="205">
        <v>0</v>
      </c>
      <c r="G235" s="205">
        <v>0</v>
      </c>
      <c r="H235" s="205">
        <v>0</v>
      </c>
      <c r="I235" s="165">
        <f t="shared" si="27"/>
        <v>0</v>
      </c>
      <c r="J235" s="165">
        <f t="shared" si="27"/>
        <v>0</v>
      </c>
      <c r="K235" s="165" t="s">
        <v>316</v>
      </c>
      <c r="L235" s="237" t="s">
        <v>316</v>
      </c>
      <c r="M235" s="74"/>
      <c r="N235" s="26"/>
    </row>
    <row r="236" spans="1:14" x14ac:dyDescent="0.35">
      <c r="A236" s="132" t="s">
        <v>52</v>
      </c>
      <c r="B236" s="205">
        <v>0</v>
      </c>
      <c r="C236" s="165">
        <f t="shared" si="25"/>
        <v>0</v>
      </c>
      <c r="D236" s="205">
        <v>0</v>
      </c>
      <c r="E236" s="165">
        <f t="shared" si="26"/>
        <v>0</v>
      </c>
      <c r="F236" s="205">
        <v>0</v>
      </c>
      <c r="G236" s="205">
        <v>0</v>
      </c>
      <c r="H236" s="205">
        <v>0</v>
      </c>
      <c r="I236" s="165">
        <f t="shared" si="27"/>
        <v>0</v>
      </c>
      <c r="J236" s="165">
        <f t="shared" si="27"/>
        <v>0</v>
      </c>
      <c r="K236" s="165" t="s">
        <v>316</v>
      </c>
      <c r="L236" s="237" t="s">
        <v>316</v>
      </c>
      <c r="M236" s="74"/>
      <c r="N236" s="26"/>
    </row>
    <row r="237" spans="1:14" x14ac:dyDescent="0.35">
      <c r="A237" s="132" t="s">
        <v>53</v>
      </c>
      <c r="B237" s="205">
        <v>1E-3</v>
      </c>
      <c r="C237" s="165">
        <f t="shared" si="25"/>
        <v>1.1378863351685162E-5</v>
      </c>
      <c r="D237" s="205">
        <v>0</v>
      </c>
      <c r="E237" s="165">
        <f t="shared" si="26"/>
        <v>0</v>
      </c>
      <c r="F237" s="205">
        <v>0</v>
      </c>
      <c r="G237" s="205">
        <v>0</v>
      </c>
      <c r="H237" s="205">
        <v>0</v>
      </c>
      <c r="I237" s="165">
        <f t="shared" si="27"/>
        <v>0</v>
      </c>
      <c r="J237" s="165">
        <f t="shared" si="27"/>
        <v>0</v>
      </c>
      <c r="K237" s="165" t="s">
        <v>316</v>
      </c>
      <c r="L237" s="237" t="s">
        <v>316</v>
      </c>
      <c r="M237" s="74"/>
      <c r="N237" s="26"/>
    </row>
    <row r="238" spans="1:14" x14ac:dyDescent="0.35">
      <c r="A238" s="132" t="s">
        <v>54</v>
      </c>
      <c r="B238" s="205">
        <v>0</v>
      </c>
      <c r="C238" s="165">
        <f t="shared" si="25"/>
        <v>0</v>
      </c>
      <c r="D238" s="205">
        <v>0</v>
      </c>
      <c r="E238" s="165">
        <f t="shared" si="26"/>
        <v>0</v>
      </c>
      <c r="F238" s="205">
        <v>0</v>
      </c>
      <c r="G238" s="205">
        <v>0</v>
      </c>
      <c r="H238" s="205">
        <v>0</v>
      </c>
      <c r="I238" s="165">
        <f t="shared" si="27"/>
        <v>0</v>
      </c>
      <c r="J238" s="165">
        <f t="shared" si="27"/>
        <v>0</v>
      </c>
      <c r="K238" s="165" t="s">
        <v>316</v>
      </c>
      <c r="L238" s="237" t="s">
        <v>316</v>
      </c>
      <c r="M238" s="74"/>
      <c r="N238" s="26"/>
    </row>
    <row r="239" spans="1:14" x14ac:dyDescent="0.35">
      <c r="A239" s="132" t="s">
        <v>55</v>
      </c>
      <c r="B239" s="205">
        <v>0</v>
      </c>
      <c r="C239" s="165">
        <f t="shared" si="25"/>
        <v>0</v>
      </c>
      <c r="D239" s="205">
        <v>0</v>
      </c>
      <c r="E239" s="165">
        <f t="shared" si="26"/>
        <v>0</v>
      </c>
      <c r="F239" s="205">
        <v>0</v>
      </c>
      <c r="G239" s="205">
        <v>0</v>
      </c>
      <c r="H239" s="205">
        <v>0</v>
      </c>
      <c r="I239" s="165">
        <f t="shared" si="27"/>
        <v>0</v>
      </c>
      <c r="J239" s="165">
        <f t="shared" si="27"/>
        <v>0</v>
      </c>
      <c r="K239" s="165" t="s">
        <v>316</v>
      </c>
      <c r="L239" s="237" t="s">
        <v>316</v>
      </c>
      <c r="M239" s="74"/>
      <c r="N239" s="26"/>
    </row>
    <row r="240" spans="1:14" x14ac:dyDescent="0.35">
      <c r="A240" s="132" t="s">
        <v>57</v>
      </c>
      <c r="B240" s="205">
        <v>0</v>
      </c>
      <c r="C240" s="165">
        <f t="shared" si="25"/>
        <v>0</v>
      </c>
      <c r="D240" s="205">
        <v>0</v>
      </c>
      <c r="E240" s="165">
        <f t="shared" si="26"/>
        <v>0</v>
      </c>
      <c r="F240" s="205">
        <v>0</v>
      </c>
      <c r="G240" s="205">
        <v>0</v>
      </c>
      <c r="H240" s="205">
        <v>0</v>
      </c>
      <c r="I240" s="165">
        <f t="shared" si="27"/>
        <v>0</v>
      </c>
      <c r="J240" s="165">
        <f t="shared" si="27"/>
        <v>0</v>
      </c>
      <c r="K240" s="165" t="s">
        <v>316</v>
      </c>
      <c r="L240" s="237" t="s">
        <v>316</v>
      </c>
      <c r="M240" s="74"/>
      <c r="N240" s="26"/>
    </row>
    <row r="241" spans="1:14" x14ac:dyDescent="0.35">
      <c r="A241" s="132" t="s">
        <v>65</v>
      </c>
      <c r="B241" s="205">
        <v>9.9710000000000001</v>
      </c>
      <c r="C241" s="165">
        <f t="shared" si="25"/>
        <v>0.11345864647965273</v>
      </c>
      <c r="D241" s="205">
        <v>0.248</v>
      </c>
      <c r="E241" s="165">
        <f t="shared" si="26"/>
        <v>2.6857057211596364E-3</v>
      </c>
      <c r="F241" s="205">
        <v>0</v>
      </c>
      <c r="G241" s="205">
        <v>0</v>
      </c>
      <c r="H241" s="205">
        <v>0</v>
      </c>
      <c r="I241" s="165">
        <f t="shared" si="27"/>
        <v>0</v>
      </c>
      <c r="J241" s="165">
        <f t="shared" si="27"/>
        <v>0</v>
      </c>
      <c r="K241" s="165" t="s">
        <v>316</v>
      </c>
      <c r="L241" s="237" t="s">
        <v>316</v>
      </c>
      <c r="M241" s="74"/>
      <c r="N241" s="26"/>
    </row>
    <row r="242" spans="1:14" x14ac:dyDescent="0.35">
      <c r="A242" s="132" t="s">
        <v>68</v>
      </c>
      <c r="B242" s="205">
        <v>0</v>
      </c>
      <c r="C242" s="165">
        <f t="shared" si="25"/>
        <v>0</v>
      </c>
      <c r="D242" s="205">
        <v>0</v>
      </c>
      <c r="E242" s="165">
        <f t="shared" si="26"/>
        <v>0</v>
      </c>
      <c r="F242" s="205">
        <v>0</v>
      </c>
      <c r="G242" s="205">
        <v>0</v>
      </c>
      <c r="H242" s="205">
        <v>0</v>
      </c>
      <c r="I242" s="165">
        <f t="shared" si="27"/>
        <v>0</v>
      </c>
      <c r="J242" s="165">
        <f t="shared" si="27"/>
        <v>0</v>
      </c>
      <c r="K242" s="165" t="s">
        <v>316</v>
      </c>
      <c r="L242" s="237" t="s">
        <v>316</v>
      </c>
      <c r="M242" s="74"/>
      <c r="N242" s="26"/>
    </row>
    <row r="243" spans="1:14" x14ac:dyDescent="0.35">
      <c r="A243" s="132" t="s">
        <v>69</v>
      </c>
      <c r="B243" s="205">
        <v>0</v>
      </c>
      <c r="C243" s="165">
        <f t="shared" si="25"/>
        <v>0</v>
      </c>
      <c r="D243" s="205">
        <v>0</v>
      </c>
      <c r="E243" s="165">
        <f t="shared" si="26"/>
        <v>0</v>
      </c>
      <c r="F243" s="205">
        <v>0</v>
      </c>
      <c r="G243" s="205">
        <v>0</v>
      </c>
      <c r="H243" s="205">
        <v>0</v>
      </c>
      <c r="I243" s="165">
        <f t="shared" si="27"/>
        <v>0</v>
      </c>
      <c r="J243" s="165">
        <f t="shared" si="27"/>
        <v>0</v>
      </c>
      <c r="K243" s="165" t="s">
        <v>316</v>
      </c>
      <c r="L243" s="237" t="s">
        <v>316</v>
      </c>
      <c r="M243" s="74"/>
      <c r="N243" s="26"/>
    </row>
    <row r="244" spans="1:14" x14ac:dyDescent="0.35">
      <c r="A244" s="132" t="s">
        <v>78</v>
      </c>
      <c r="B244" s="205">
        <v>0</v>
      </c>
      <c r="C244" s="165">
        <f t="shared" si="25"/>
        <v>0</v>
      </c>
      <c r="D244" s="205">
        <v>0</v>
      </c>
      <c r="E244" s="165">
        <f t="shared" si="26"/>
        <v>0</v>
      </c>
      <c r="F244" s="205">
        <v>0</v>
      </c>
      <c r="G244" s="205">
        <v>0</v>
      </c>
      <c r="H244" s="205">
        <v>0</v>
      </c>
      <c r="I244" s="165">
        <f t="shared" si="27"/>
        <v>0</v>
      </c>
      <c r="J244" s="165">
        <f t="shared" si="27"/>
        <v>0</v>
      </c>
      <c r="K244" s="165" t="s">
        <v>316</v>
      </c>
      <c r="L244" s="237" t="s">
        <v>316</v>
      </c>
      <c r="M244" s="74"/>
      <c r="N244" s="26"/>
    </row>
    <row r="245" spans="1:14" x14ac:dyDescent="0.35">
      <c r="A245" s="132" t="s">
        <v>84</v>
      </c>
      <c r="B245" s="205">
        <v>1E-3</v>
      </c>
      <c r="C245" s="165">
        <f t="shared" si="25"/>
        <v>1.1378863351685162E-5</v>
      </c>
      <c r="D245" s="205">
        <v>7.0000000000000001E-3</v>
      </c>
      <c r="E245" s="165">
        <f t="shared" si="26"/>
        <v>7.5806209871441351E-5</v>
      </c>
      <c r="F245" s="205">
        <v>0</v>
      </c>
      <c r="G245" s="205">
        <v>0</v>
      </c>
      <c r="H245" s="205">
        <v>0</v>
      </c>
      <c r="I245" s="165">
        <f t="shared" si="27"/>
        <v>0</v>
      </c>
      <c r="J245" s="165">
        <f t="shared" si="27"/>
        <v>0</v>
      </c>
      <c r="K245" s="165">
        <f>((H245/D245)-1)*100</f>
        <v>-100</v>
      </c>
      <c r="L245" s="237">
        <f>((H245/B245)-1)*100</f>
        <v>-100</v>
      </c>
      <c r="M245" s="74"/>
      <c r="N245" s="26"/>
    </row>
    <row r="246" spans="1:14" x14ac:dyDescent="0.35">
      <c r="A246" s="132" t="s">
        <v>85</v>
      </c>
      <c r="B246" s="205">
        <v>0</v>
      </c>
      <c r="C246" s="165">
        <f t="shared" si="25"/>
        <v>0</v>
      </c>
      <c r="D246" s="205">
        <v>0</v>
      </c>
      <c r="E246" s="165">
        <f t="shared" si="26"/>
        <v>0</v>
      </c>
      <c r="F246" s="205">
        <v>0</v>
      </c>
      <c r="G246" s="205">
        <v>0</v>
      </c>
      <c r="H246" s="205">
        <v>0</v>
      </c>
      <c r="I246" s="165">
        <f t="shared" si="27"/>
        <v>0</v>
      </c>
      <c r="J246" s="165">
        <f t="shared" si="27"/>
        <v>0</v>
      </c>
      <c r="K246" s="165" t="s">
        <v>316</v>
      </c>
      <c r="L246" s="237" t="s">
        <v>316</v>
      </c>
      <c r="M246" s="74"/>
      <c r="N246" s="26"/>
    </row>
    <row r="247" spans="1:14" s="4" customFormat="1" x14ac:dyDescent="0.35">
      <c r="A247" s="132" t="s">
        <v>86</v>
      </c>
      <c r="B247" s="205">
        <v>0</v>
      </c>
      <c r="C247" s="165">
        <f t="shared" si="25"/>
        <v>0</v>
      </c>
      <c r="D247" s="205">
        <v>0</v>
      </c>
      <c r="E247" s="165">
        <f t="shared" si="26"/>
        <v>0</v>
      </c>
      <c r="F247" s="205">
        <v>0</v>
      </c>
      <c r="G247" s="205">
        <v>0</v>
      </c>
      <c r="H247" s="205">
        <v>0</v>
      </c>
      <c r="I247" s="165">
        <f t="shared" si="27"/>
        <v>0</v>
      </c>
      <c r="J247" s="165">
        <f t="shared" si="27"/>
        <v>0</v>
      </c>
      <c r="K247" s="165" t="s">
        <v>316</v>
      </c>
      <c r="L247" s="237" t="s">
        <v>316</v>
      </c>
      <c r="M247" s="77"/>
    </row>
    <row r="248" spans="1:14" x14ac:dyDescent="0.35">
      <c r="A248" s="132" t="s">
        <v>91</v>
      </c>
      <c r="B248" s="205">
        <v>4.8000000000000001E-2</v>
      </c>
      <c r="C248" s="165">
        <f t="shared" si="25"/>
        <v>5.4618544088088771E-4</v>
      </c>
      <c r="D248" s="205">
        <v>1.2E-2</v>
      </c>
      <c r="E248" s="165">
        <f t="shared" si="26"/>
        <v>1.2995350263675661E-4</v>
      </c>
      <c r="F248" s="205">
        <v>0</v>
      </c>
      <c r="G248" s="205">
        <v>0</v>
      </c>
      <c r="H248" s="205">
        <v>0</v>
      </c>
      <c r="I248" s="165">
        <f t="shared" si="27"/>
        <v>0</v>
      </c>
      <c r="J248" s="165">
        <f t="shared" si="27"/>
        <v>0</v>
      </c>
      <c r="K248" s="165" t="s">
        <v>316</v>
      </c>
      <c r="L248" s="237" t="s">
        <v>316</v>
      </c>
    </row>
    <row r="249" spans="1:14" x14ac:dyDescent="0.35">
      <c r="A249" s="132" t="s">
        <v>100</v>
      </c>
      <c r="B249" s="205">
        <v>2E-3</v>
      </c>
      <c r="C249" s="165">
        <f t="shared" si="25"/>
        <v>2.2757726703370323E-5</v>
      </c>
      <c r="D249" s="205">
        <v>1E-3</v>
      </c>
      <c r="E249" s="165">
        <f t="shared" si="26"/>
        <v>1.082945855306305E-5</v>
      </c>
      <c r="F249" s="205">
        <v>0</v>
      </c>
      <c r="G249" s="205">
        <v>0</v>
      </c>
      <c r="H249" s="205">
        <v>0</v>
      </c>
      <c r="I249" s="165">
        <f t="shared" si="27"/>
        <v>0</v>
      </c>
      <c r="J249" s="165">
        <f t="shared" si="27"/>
        <v>0</v>
      </c>
      <c r="K249" s="165" t="s">
        <v>316</v>
      </c>
      <c r="L249" s="237" t="s">
        <v>316</v>
      </c>
    </row>
    <row r="250" spans="1:14" x14ac:dyDescent="0.35">
      <c r="A250" s="132" t="s">
        <v>111</v>
      </c>
      <c r="B250" s="205">
        <v>0</v>
      </c>
      <c r="C250" s="165">
        <f t="shared" si="25"/>
        <v>0</v>
      </c>
      <c r="D250" s="205">
        <v>0</v>
      </c>
      <c r="E250" s="165">
        <f t="shared" si="26"/>
        <v>0</v>
      </c>
      <c r="F250" s="205">
        <v>0</v>
      </c>
      <c r="G250" s="205">
        <v>0</v>
      </c>
      <c r="H250" s="205">
        <v>0</v>
      </c>
      <c r="I250" s="165">
        <f t="shared" si="27"/>
        <v>0</v>
      </c>
      <c r="J250" s="165">
        <f t="shared" si="27"/>
        <v>0</v>
      </c>
      <c r="K250" s="165" t="s">
        <v>316</v>
      </c>
      <c r="L250" s="237" t="s">
        <v>316</v>
      </c>
    </row>
    <row r="251" spans="1:14" x14ac:dyDescent="0.35">
      <c r="A251" s="132" t="s">
        <v>112</v>
      </c>
      <c r="B251" s="205">
        <v>0.61</v>
      </c>
      <c r="C251" s="165">
        <f t="shared" si="25"/>
        <v>6.9411066445279482E-3</v>
      </c>
      <c r="D251" s="205">
        <v>1.131</v>
      </c>
      <c r="E251" s="165">
        <f t="shared" si="26"/>
        <v>1.2248117623514309E-2</v>
      </c>
      <c r="F251" s="205">
        <v>0</v>
      </c>
      <c r="G251" s="205">
        <v>0</v>
      </c>
      <c r="H251" s="205">
        <v>0</v>
      </c>
      <c r="I251" s="165">
        <f t="shared" si="27"/>
        <v>0</v>
      </c>
      <c r="J251" s="165">
        <f t="shared" si="27"/>
        <v>0</v>
      </c>
      <c r="K251" s="165">
        <f>((H251/D251)-1)*100</f>
        <v>-100</v>
      </c>
      <c r="L251" s="237">
        <f>((H251/B251)-1)*100</f>
        <v>-100</v>
      </c>
    </row>
    <row r="252" spans="1:14" x14ac:dyDescent="0.35">
      <c r="A252" s="132" t="s">
        <v>115</v>
      </c>
      <c r="B252" s="205">
        <v>0.77300000000000002</v>
      </c>
      <c r="C252" s="165">
        <f t="shared" si="25"/>
        <v>8.7958613708526302E-3</v>
      </c>
      <c r="D252" s="205">
        <v>0</v>
      </c>
      <c r="E252" s="165">
        <f t="shared" si="26"/>
        <v>0</v>
      </c>
      <c r="F252" s="205">
        <v>0</v>
      </c>
      <c r="G252" s="205">
        <v>0</v>
      </c>
      <c r="H252" s="205">
        <v>0</v>
      </c>
      <c r="I252" s="165">
        <f t="shared" si="27"/>
        <v>0</v>
      </c>
      <c r="J252" s="165">
        <f t="shared" si="27"/>
        <v>0</v>
      </c>
      <c r="K252" s="165" t="s">
        <v>316</v>
      </c>
      <c r="L252" s="237" t="s">
        <v>316</v>
      </c>
    </row>
    <row r="253" spans="1:14" x14ac:dyDescent="0.35">
      <c r="A253" s="132" t="s">
        <v>126</v>
      </c>
      <c r="B253" s="205">
        <v>2.9000000000000001E-2</v>
      </c>
      <c r="C253" s="165">
        <f t="shared" si="25"/>
        <v>3.299870371988697E-4</v>
      </c>
      <c r="D253" s="205">
        <v>2.1999999999999999E-2</v>
      </c>
      <c r="E253" s="165">
        <f t="shared" si="26"/>
        <v>2.3824808816738706E-4</v>
      </c>
      <c r="F253" s="205">
        <v>0</v>
      </c>
      <c r="G253" s="205">
        <v>0</v>
      </c>
      <c r="H253" s="205">
        <v>0</v>
      </c>
      <c r="I253" s="165">
        <f t="shared" si="27"/>
        <v>0</v>
      </c>
      <c r="J253" s="165">
        <f t="shared" si="27"/>
        <v>0</v>
      </c>
      <c r="K253" s="165">
        <f>((H253/D253)-1)*100</f>
        <v>-100</v>
      </c>
      <c r="L253" s="237">
        <f>((H253/B253)-1)*100</f>
        <v>-100</v>
      </c>
    </row>
    <row r="254" spans="1:14" x14ac:dyDescent="0.35">
      <c r="A254" s="132" t="s">
        <v>140</v>
      </c>
      <c r="B254" s="205">
        <v>0.01</v>
      </c>
      <c r="C254" s="165">
        <f t="shared" si="25"/>
        <v>1.1378863351685161E-4</v>
      </c>
      <c r="D254" s="205">
        <v>1E-3</v>
      </c>
      <c r="E254" s="165">
        <f t="shared" si="26"/>
        <v>1.082945855306305E-5</v>
      </c>
      <c r="F254" s="205">
        <v>0</v>
      </c>
      <c r="G254" s="205">
        <v>0</v>
      </c>
      <c r="H254" s="205">
        <v>0</v>
      </c>
      <c r="I254" s="165">
        <f t="shared" si="27"/>
        <v>0</v>
      </c>
      <c r="J254" s="165">
        <f t="shared" si="27"/>
        <v>0</v>
      </c>
      <c r="K254" s="165">
        <f>((H254/D254)-1)*100</f>
        <v>-100</v>
      </c>
      <c r="L254" s="237" t="s">
        <v>316</v>
      </c>
    </row>
    <row r="255" spans="1:14" x14ac:dyDescent="0.35">
      <c r="A255" s="132" t="s">
        <v>154</v>
      </c>
      <c r="B255" s="205">
        <v>1.1459999999999999</v>
      </c>
      <c r="C255" s="165">
        <f t="shared" si="25"/>
        <v>1.3040177401031194E-2</v>
      </c>
      <c r="D255" s="205">
        <v>4.2000000000000003E-2</v>
      </c>
      <c r="E255" s="165">
        <f t="shared" si="26"/>
        <v>4.5483725922864808E-4</v>
      </c>
      <c r="F255" s="205">
        <v>0</v>
      </c>
      <c r="G255" s="205">
        <v>0</v>
      </c>
      <c r="H255" s="205">
        <v>0</v>
      </c>
      <c r="I255" s="165">
        <f t="shared" si="27"/>
        <v>0</v>
      </c>
      <c r="J255" s="165">
        <f t="shared" si="27"/>
        <v>0</v>
      </c>
      <c r="K255" s="165" t="s">
        <v>316</v>
      </c>
      <c r="L255" s="237" t="s">
        <v>316</v>
      </c>
    </row>
    <row r="256" spans="1:14" x14ac:dyDescent="0.35">
      <c r="A256" s="132" t="s">
        <v>158</v>
      </c>
      <c r="B256" s="205">
        <v>0</v>
      </c>
      <c r="C256" s="165">
        <f t="shared" si="25"/>
        <v>0</v>
      </c>
      <c r="D256" s="205">
        <v>0.20499999999999999</v>
      </c>
      <c r="E256" s="165">
        <f t="shared" si="26"/>
        <v>2.2200390033779251E-3</v>
      </c>
      <c r="F256" s="205">
        <v>0</v>
      </c>
      <c r="G256" s="205">
        <v>0</v>
      </c>
      <c r="H256" s="205">
        <v>0</v>
      </c>
      <c r="I256" s="165">
        <f t="shared" si="27"/>
        <v>0</v>
      </c>
      <c r="J256" s="165">
        <f t="shared" si="27"/>
        <v>0</v>
      </c>
      <c r="K256" s="165">
        <f>((H256/D256)-1)*100</f>
        <v>-100</v>
      </c>
      <c r="L256" s="237" t="s">
        <v>316</v>
      </c>
    </row>
    <row r="257" spans="1:12" x14ac:dyDescent="0.35">
      <c r="A257" s="132" t="s">
        <v>161</v>
      </c>
      <c r="B257" s="205">
        <v>0</v>
      </c>
      <c r="C257" s="165">
        <f t="shared" si="25"/>
        <v>0</v>
      </c>
      <c r="D257" s="205">
        <v>0</v>
      </c>
      <c r="E257" s="165">
        <f t="shared" si="26"/>
        <v>0</v>
      </c>
      <c r="F257" s="205">
        <v>0</v>
      </c>
      <c r="G257" s="205">
        <v>0</v>
      </c>
      <c r="H257" s="205">
        <v>0</v>
      </c>
      <c r="I257" s="165">
        <f t="shared" si="27"/>
        <v>0</v>
      </c>
      <c r="J257" s="165">
        <f t="shared" si="27"/>
        <v>0</v>
      </c>
      <c r="K257" s="165" t="s">
        <v>316</v>
      </c>
      <c r="L257" s="237" t="s">
        <v>316</v>
      </c>
    </row>
    <row r="258" spans="1:12" x14ac:dyDescent="0.35">
      <c r="A258" s="132" t="s">
        <v>164</v>
      </c>
      <c r="B258" s="205">
        <v>0</v>
      </c>
      <c r="C258" s="165">
        <f t="shared" si="25"/>
        <v>0</v>
      </c>
      <c r="D258" s="205">
        <v>0</v>
      </c>
      <c r="E258" s="165">
        <f t="shared" si="26"/>
        <v>0</v>
      </c>
      <c r="F258" s="205">
        <v>0</v>
      </c>
      <c r="G258" s="205">
        <v>0</v>
      </c>
      <c r="H258" s="205">
        <v>0</v>
      </c>
      <c r="I258" s="165">
        <f t="shared" si="27"/>
        <v>0</v>
      </c>
      <c r="J258" s="165">
        <f t="shared" si="27"/>
        <v>0</v>
      </c>
      <c r="K258" s="165" t="s">
        <v>316</v>
      </c>
      <c r="L258" s="237" t="s">
        <v>316</v>
      </c>
    </row>
    <row r="259" spans="1:12" x14ac:dyDescent="0.35">
      <c r="A259" s="132" t="s">
        <v>166</v>
      </c>
      <c r="B259" s="205">
        <v>0</v>
      </c>
      <c r="C259" s="165">
        <f t="shared" si="25"/>
        <v>0</v>
      </c>
      <c r="D259" s="205">
        <v>0</v>
      </c>
      <c r="E259" s="165">
        <f t="shared" si="26"/>
        <v>0</v>
      </c>
      <c r="F259" s="205">
        <v>0</v>
      </c>
      <c r="G259" s="205">
        <v>0</v>
      </c>
      <c r="H259" s="205">
        <v>0</v>
      </c>
      <c r="I259" s="165">
        <f t="shared" si="27"/>
        <v>0</v>
      </c>
      <c r="J259" s="165">
        <f t="shared" si="27"/>
        <v>0</v>
      </c>
      <c r="K259" s="165" t="s">
        <v>316</v>
      </c>
      <c r="L259" s="237" t="s">
        <v>316</v>
      </c>
    </row>
    <row r="260" spans="1:12" x14ac:dyDescent="0.35">
      <c r="A260" s="132" t="s">
        <v>167</v>
      </c>
      <c r="B260" s="205">
        <v>9.1999999999999998E-2</v>
      </c>
      <c r="C260" s="165">
        <f t="shared" ref="C260:C265" si="28">(B260/$B$268)*100</f>
        <v>1.0468554283550348E-3</v>
      </c>
      <c r="D260" s="205">
        <v>0.14799999999999999</v>
      </c>
      <c r="E260" s="165">
        <f t="shared" ref="E260:E265" si="29">(D260/$D$268)*100</f>
        <v>1.6027598658533313E-3</v>
      </c>
      <c r="F260" s="205">
        <v>0</v>
      </c>
      <c r="G260" s="205">
        <v>0</v>
      </c>
      <c r="H260" s="205">
        <v>0</v>
      </c>
      <c r="I260" s="165">
        <f t="shared" si="27"/>
        <v>0</v>
      </c>
      <c r="J260" s="165">
        <f t="shared" si="27"/>
        <v>0</v>
      </c>
      <c r="K260" s="165" t="s">
        <v>316</v>
      </c>
      <c r="L260" s="237" t="s">
        <v>316</v>
      </c>
    </row>
    <row r="261" spans="1:12" x14ac:dyDescent="0.35">
      <c r="A261" s="132" t="s">
        <v>186</v>
      </c>
      <c r="B261" s="205">
        <v>0.03</v>
      </c>
      <c r="C261" s="165">
        <f t="shared" si="28"/>
        <v>3.4136590055055486E-4</v>
      </c>
      <c r="D261" s="205">
        <v>2.4E-2</v>
      </c>
      <c r="E261" s="165">
        <f t="shared" si="29"/>
        <v>2.5990700527351321E-4</v>
      </c>
      <c r="F261" s="205">
        <v>0</v>
      </c>
      <c r="G261" s="205">
        <v>0</v>
      </c>
      <c r="H261" s="205">
        <v>0</v>
      </c>
      <c r="I261" s="165">
        <f t="shared" si="27"/>
        <v>0</v>
      </c>
      <c r="J261" s="165">
        <f t="shared" si="27"/>
        <v>0</v>
      </c>
      <c r="K261" s="165">
        <f>((H261/D261)-1)*100</f>
        <v>-100</v>
      </c>
      <c r="L261" s="237">
        <f>((H261/B261)-1)*100</f>
        <v>-100</v>
      </c>
    </row>
    <row r="262" spans="1:12" x14ac:dyDescent="0.35">
      <c r="A262" s="132" t="s">
        <v>191</v>
      </c>
      <c r="B262" s="205">
        <v>1.891</v>
      </c>
      <c r="C262" s="165">
        <f t="shared" si="28"/>
        <v>2.1517430598036642E-2</v>
      </c>
      <c r="D262" s="205">
        <v>0.122</v>
      </c>
      <c r="E262" s="165">
        <f t="shared" si="29"/>
        <v>1.321193943473692E-3</v>
      </c>
      <c r="F262" s="205">
        <v>0</v>
      </c>
      <c r="G262" s="205">
        <v>0</v>
      </c>
      <c r="H262" s="205">
        <v>0</v>
      </c>
      <c r="I262" s="165">
        <f t="shared" si="27"/>
        <v>0</v>
      </c>
      <c r="J262" s="165">
        <f t="shared" si="27"/>
        <v>0</v>
      </c>
      <c r="K262" s="165" t="s">
        <v>316</v>
      </c>
      <c r="L262" s="237" t="s">
        <v>316</v>
      </c>
    </row>
    <row r="263" spans="1:12" x14ac:dyDescent="0.35">
      <c r="A263" s="132" t="s">
        <v>257</v>
      </c>
      <c r="B263" s="205">
        <v>0</v>
      </c>
      <c r="C263" s="165">
        <f t="shared" si="28"/>
        <v>0</v>
      </c>
      <c r="D263" s="205">
        <v>0</v>
      </c>
      <c r="E263" s="165">
        <f t="shared" si="29"/>
        <v>0</v>
      </c>
      <c r="F263" s="205">
        <v>0</v>
      </c>
      <c r="G263" s="205">
        <v>0</v>
      </c>
      <c r="H263" s="205">
        <v>0</v>
      </c>
      <c r="I263" s="165">
        <f t="shared" si="27"/>
        <v>0</v>
      </c>
      <c r="J263" s="165">
        <f t="shared" si="27"/>
        <v>0</v>
      </c>
      <c r="K263" s="165" t="s">
        <v>316</v>
      </c>
      <c r="L263" s="237" t="s">
        <v>316</v>
      </c>
    </row>
    <row r="264" spans="1:12" x14ac:dyDescent="0.35">
      <c r="A264" s="132" t="s">
        <v>258</v>
      </c>
      <c r="B264" s="205">
        <v>0</v>
      </c>
      <c r="C264" s="165">
        <f t="shared" si="28"/>
        <v>0</v>
      </c>
      <c r="D264" s="205">
        <v>0</v>
      </c>
      <c r="E264" s="165">
        <f t="shared" si="29"/>
        <v>0</v>
      </c>
      <c r="F264" s="205">
        <v>0</v>
      </c>
      <c r="G264" s="205">
        <v>0</v>
      </c>
      <c r="H264" s="205">
        <v>0</v>
      </c>
      <c r="I264" s="165">
        <f t="shared" si="27"/>
        <v>0</v>
      </c>
      <c r="J264" s="165">
        <f t="shared" si="27"/>
        <v>0</v>
      </c>
      <c r="K264" s="165" t="s">
        <v>316</v>
      </c>
      <c r="L264" s="237" t="s">
        <v>316</v>
      </c>
    </row>
    <row r="265" spans="1:12" x14ac:dyDescent="0.35">
      <c r="A265" s="132" t="s">
        <v>259</v>
      </c>
      <c r="B265" s="205">
        <v>0</v>
      </c>
      <c r="C265" s="165">
        <f t="shared" si="28"/>
        <v>0</v>
      </c>
      <c r="D265" s="205">
        <v>0</v>
      </c>
      <c r="E265" s="165">
        <f t="shared" si="29"/>
        <v>0</v>
      </c>
      <c r="F265" s="205">
        <v>0</v>
      </c>
      <c r="G265" s="205">
        <v>0</v>
      </c>
      <c r="H265" s="205">
        <v>0</v>
      </c>
      <c r="I265" s="165">
        <f t="shared" si="27"/>
        <v>0</v>
      </c>
      <c r="J265" s="165">
        <f t="shared" si="27"/>
        <v>0</v>
      </c>
      <c r="K265" s="165" t="s">
        <v>316</v>
      </c>
      <c r="L265" s="237" t="s">
        <v>316</v>
      </c>
    </row>
    <row r="266" spans="1:12" x14ac:dyDescent="0.35">
      <c r="A266" s="132" t="s">
        <v>261</v>
      </c>
      <c r="B266" s="205">
        <v>0</v>
      </c>
      <c r="C266" s="165">
        <v>0</v>
      </c>
      <c r="D266" s="205">
        <v>0</v>
      </c>
      <c r="E266" s="165">
        <v>0</v>
      </c>
      <c r="F266" s="205">
        <v>0</v>
      </c>
      <c r="G266" s="205">
        <v>0</v>
      </c>
      <c r="H266" s="205">
        <v>0</v>
      </c>
      <c r="I266" s="165">
        <f t="shared" si="27"/>
        <v>0</v>
      </c>
      <c r="J266" s="165">
        <f t="shared" si="27"/>
        <v>0</v>
      </c>
      <c r="K266" s="165">
        <v>0</v>
      </c>
      <c r="L266" s="237" t="s">
        <v>316</v>
      </c>
    </row>
    <row r="267" spans="1:12" s="4" customFormat="1" x14ac:dyDescent="0.35">
      <c r="A267" s="132" t="s">
        <v>638</v>
      </c>
      <c r="B267" s="205">
        <v>0</v>
      </c>
      <c r="C267" s="165">
        <v>0</v>
      </c>
      <c r="D267" s="205">
        <v>0</v>
      </c>
      <c r="E267" s="165">
        <v>0</v>
      </c>
      <c r="F267" s="205">
        <v>0</v>
      </c>
      <c r="G267" s="205">
        <v>0</v>
      </c>
      <c r="H267" s="205">
        <v>0</v>
      </c>
      <c r="I267" s="165">
        <v>0</v>
      </c>
      <c r="J267" s="165">
        <v>0</v>
      </c>
      <c r="K267" s="165">
        <v>0</v>
      </c>
      <c r="L267" s="237">
        <v>0</v>
      </c>
    </row>
    <row r="268" spans="1:12" x14ac:dyDescent="0.35">
      <c r="A268" s="321" t="s">
        <v>263</v>
      </c>
      <c r="B268" s="322">
        <f t="shared" ref="B268:J268" si="30">SUM(B4:B266)</f>
        <v>8788.224000000002</v>
      </c>
      <c r="C268" s="232">
        <f t="shared" si="30"/>
        <v>99.999999999999929</v>
      </c>
      <c r="D268" s="323">
        <f t="shared" si="30"/>
        <v>9234.0719999999983</v>
      </c>
      <c r="E268" s="232">
        <f t="shared" si="30"/>
        <v>100.00000000000003</v>
      </c>
      <c r="F268" s="323">
        <f t="shared" si="30"/>
        <v>5801.826</v>
      </c>
      <c r="G268" s="323">
        <f t="shared" si="30"/>
        <v>2891.9730000000054</v>
      </c>
      <c r="H268" s="323">
        <f t="shared" si="30"/>
        <v>8693.8019999999997</v>
      </c>
      <c r="I268" s="324">
        <f t="shared" si="30"/>
        <v>66.735198248131283</v>
      </c>
      <c r="J268" s="324">
        <f t="shared" si="30"/>
        <v>33.264767244526674</v>
      </c>
      <c r="K268" s="325">
        <f>((H268/D268)-1)*100</f>
        <v>-5.8508315724633553</v>
      </c>
      <c r="L268" s="325">
        <f>((H268/B268)-1)*100</f>
        <v>-1.0744150353928394</v>
      </c>
    </row>
  </sheetData>
  <mergeCells count="7">
    <mergeCell ref="A2:A3"/>
    <mergeCell ref="B2:C2"/>
    <mergeCell ref="D2:E2"/>
    <mergeCell ref="N1:O1"/>
    <mergeCell ref="K2:K3"/>
    <mergeCell ref="L2:L3"/>
    <mergeCell ref="H2:I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23"/>
  <sheetViews>
    <sheetView zoomScale="70" zoomScaleNormal="70" workbookViewId="0"/>
  </sheetViews>
  <sheetFormatPr defaultColWidth="9.1796875" defaultRowHeight="15.5" x14ac:dyDescent="0.35"/>
  <cols>
    <col min="1" max="1" width="46.54296875" style="1" customWidth="1"/>
    <col min="2" max="2" width="15" style="91" bestFit="1" customWidth="1"/>
    <col min="3" max="3" width="8.81640625" style="1" bestFit="1" customWidth="1"/>
    <col min="4" max="4" width="13.54296875" style="91" bestFit="1" customWidth="1"/>
    <col min="5" max="5" width="8.81640625" style="1" bestFit="1" customWidth="1"/>
    <col min="6" max="6" width="13.54296875" style="91" bestFit="1" customWidth="1"/>
    <col min="7" max="7" width="8.81640625" style="1" bestFit="1" customWidth="1"/>
    <col min="8" max="8" width="13.36328125" style="1" customWidth="1"/>
    <col min="9" max="9" width="15.54296875" style="1" customWidth="1"/>
    <col min="10" max="10" width="11" style="1" customWidth="1"/>
    <col min="11" max="16384" width="9.1796875" style="1"/>
  </cols>
  <sheetData>
    <row r="1" spans="1:12" x14ac:dyDescent="0.35">
      <c r="A1" s="4" t="s">
        <v>481</v>
      </c>
      <c r="K1" s="366" t="s">
        <v>315</v>
      </c>
      <c r="L1" s="366"/>
    </row>
    <row r="2" spans="1:12" x14ac:dyDescent="0.35">
      <c r="A2" s="368" t="s">
        <v>517</v>
      </c>
      <c r="B2" s="384">
        <v>44713</v>
      </c>
      <c r="C2" s="384"/>
      <c r="D2" s="384">
        <v>45047</v>
      </c>
      <c r="E2" s="384"/>
      <c r="F2" s="384">
        <v>45078</v>
      </c>
      <c r="G2" s="384"/>
      <c r="H2" s="368" t="s">
        <v>295</v>
      </c>
      <c r="I2" s="368" t="s">
        <v>519</v>
      </c>
      <c r="J2" s="33"/>
    </row>
    <row r="3" spans="1:12" x14ac:dyDescent="0.35">
      <c r="A3" s="383"/>
      <c r="B3" s="152" t="s">
        <v>296</v>
      </c>
      <c r="C3" s="32" t="s">
        <v>297</v>
      </c>
      <c r="D3" s="152" t="s">
        <v>296</v>
      </c>
      <c r="E3" s="32" t="s">
        <v>297</v>
      </c>
      <c r="F3" s="152" t="s">
        <v>296</v>
      </c>
      <c r="G3" s="32" t="s">
        <v>297</v>
      </c>
      <c r="H3" s="383"/>
      <c r="I3" s="383"/>
      <c r="J3" s="11"/>
    </row>
    <row r="4" spans="1:12" x14ac:dyDescent="0.35">
      <c r="A4" s="197" t="s">
        <v>535</v>
      </c>
      <c r="B4" s="238">
        <v>494.36900000000003</v>
      </c>
      <c r="C4" s="164">
        <f t="shared" ref="C4:C67" si="0">(B4/$B$223)*100</f>
        <v>17.733353133949727</v>
      </c>
      <c r="D4" s="238">
        <v>497.60300000000001</v>
      </c>
      <c r="E4" s="164">
        <f t="shared" ref="E4:E67" si="1">(D4/$D$223)*100</f>
        <v>20.808498982790049</v>
      </c>
      <c r="F4" s="238">
        <v>809.03</v>
      </c>
      <c r="G4" s="164">
        <f t="shared" ref="G4:G67" si="2">(F4/$F$223)*100</f>
        <v>27.975019130538165</v>
      </c>
      <c r="H4" s="164">
        <f>((F4/D4)-1)*100</f>
        <v>62.5854345733446</v>
      </c>
      <c r="I4" s="164">
        <f>((F4/B4)-1)*100</f>
        <v>63.649015209286986</v>
      </c>
      <c r="J4" s="11"/>
    </row>
    <row r="5" spans="1:12" x14ac:dyDescent="0.35">
      <c r="A5" s="199" t="s">
        <v>814</v>
      </c>
      <c r="B5" s="239">
        <v>0.70499999999999996</v>
      </c>
      <c r="C5" s="154">
        <f t="shared" si="0"/>
        <v>2.5288830730556641E-2</v>
      </c>
      <c r="D5" s="239">
        <v>510.34199999999998</v>
      </c>
      <c r="E5" s="154">
        <f t="shared" si="1"/>
        <v>21.341211744854906</v>
      </c>
      <c r="F5" s="239">
        <v>470.65600000000001</v>
      </c>
      <c r="G5" s="154">
        <f t="shared" si="2"/>
        <v>16.274564112458833</v>
      </c>
      <c r="H5" s="154">
        <f t="shared" ref="H5:H68" si="3">((F5/D5)-1)*100</f>
        <v>-7.77635389601482</v>
      </c>
      <c r="I5" s="154">
        <f>((F5/B5)-1)*100</f>
        <v>66659.716312056742</v>
      </c>
      <c r="J5" s="11"/>
    </row>
    <row r="6" spans="1:12" x14ac:dyDescent="0.35">
      <c r="A6" s="199" t="s">
        <v>815</v>
      </c>
      <c r="B6" s="239">
        <v>431.13499999999999</v>
      </c>
      <c r="C6" s="154">
        <f t="shared" si="0"/>
        <v>15.465106435487289</v>
      </c>
      <c r="D6" s="239">
        <v>363.30500000000001</v>
      </c>
      <c r="E6" s="154">
        <f t="shared" si="1"/>
        <v>15.192496273017921</v>
      </c>
      <c r="F6" s="239">
        <v>304.14699999999999</v>
      </c>
      <c r="G6" s="154">
        <f t="shared" si="2"/>
        <v>10.516937744577817</v>
      </c>
      <c r="H6" s="154">
        <f t="shared" si="3"/>
        <v>-16.283288146323336</v>
      </c>
      <c r="I6" s="154">
        <f t="shared" ref="I6:I67" si="4">((F6/B6)-1)*100</f>
        <v>-29.454347246222177</v>
      </c>
      <c r="J6" s="11"/>
    </row>
    <row r="7" spans="1:12" x14ac:dyDescent="0.35">
      <c r="A7" s="199" t="s">
        <v>249</v>
      </c>
      <c r="B7" s="239">
        <v>110.19199999999999</v>
      </c>
      <c r="C7" s="154">
        <f t="shared" si="0"/>
        <v>3.9526621785269467</v>
      </c>
      <c r="D7" s="239">
        <v>53.301000000000002</v>
      </c>
      <c r="E7" s="154">
        <f t="shared" si="1"/>
        <v>2.2289130175696132</v>
      </c>
      <c r="F7" s="239">
        <v>283.125</v>
      </c>
      <c r="G7" s="154">
        <f t="shared" si="2"/>
        <v>9.7900291600232592</v>
      </c>
      <c r="H7" s="154">
        <f t="shared" si="3"/>
        <v>431.18140372600885</v>
      </c>
      <c r="I7" s="154">
        <f t="shared" si="4"/>
        <v>156.93789022796577</v>
      </c>
      <c r="J7" s="11"/>
    </row>
    <row r="8" spans="1:12" x14ac:dyDescent="0.35">
      <c r="A8" s="199" t="s">
        <v>816</v>
      </c>
      <c r="B8" s="239">
        <v>36.194000000000003</v>
      </c>
      <c r="C8" s="154">
        <f t="shared" si="0"/>
        <v>1.2983034602294572</v>
      </c>
      <c r="D8" s="239">
        <v>121.041</v>
      </c>
      <c r="E8" s="154">
        <f t="shared" si="1"/>
        <v>5.0616284977700898</v>
      </c>
      <c r="F8" s="239">
        <v>122.33</v>
      </c>
      <c r="G8" s="154">
        <f t="shared" si="2"/>
        <v>4.229984166518836</v>
      </c>
      <c r="H8" s="154">
        <f t="shared" si="3"/>
        <v>1.0649284126866165</v>
      </c>
      <c r="I8" s="154">
        <f t="shared" si="4"/>
        <v>237.98419627562578</v>
      </c>
      <c r="J8" s="11"/>
    </row>
    <row r="9" spans="1:12" x14ac:dyDescent="0.35">
      <c r="A9" s="199" t="s">
        <v>218</v>
      </c>
      <c r="B9" s="239">
        <v>59.930999999999997</v>
      </c>
      <c r="C9" s="154">
        <f t="shared" si="0"/>
        <v>2.1497658361886387</v>
      </c>
      <c r="D9" s="239">
        <v>127.53100000000001</v>
      </c>
      <c r="E9" s="154">
        <f t="shared" si="1"/>
        <v>5.3330238840485231</v>
      </c>
      <c r="F9" s="239">
        <v>93.423000000000002</v>
      </c>
      <c r="G9" s="154">
        <f t="shared" si="2"/>
        <v>3.2304243504348009</v>
      </c>
      <c r="H9" s="154">
        <f t="shared" si="3"/>
        <v>-26.744869874775546</v>
      </c>
      <c r="I9" s="154">
        <f t="shared" si="4"/>
        <v>55.88426690694299</v>
      </c>
      <c r="J9" s="11"/>
    </row>
    <row r="10" spans="1:12" x14ac:dyDescent="0.35">
      <c r="A10" s="199" t="s">
        <v>821</v>
      </c>
      <c r="B10" s="239">
        <v>31.1</v>
      </c>
      <c r="C10" s="154">
        <f t="shared" si="0"/>
        <v>1.1155782066954774</v>
      </c>
      <c r="D10" s="239">
        <v>138.46899999999999</v>
      </c>
      <c r="E10" s="154">
        <f t="shared" si="1"/>
        <v>5.7904233809843486</v>
      </c>
      <c r="F10" s="239">
        <v>85.588999999999999</v>
      </c>
      <c r="G10" s="154">
        <f t="shared" si="2"/>
        <v>2.9595366208467313</v>
      </c>
      <c r="H10" s="154">
        <f t="shared" si="3"/>
        <v>-38.189053145469373</v>
      </c>
      <c r="I10" s="154">
        <f t="shared" si="4"/>
        <v>175.20578778135047</v>
      </c>
      <c r="J10" s="11"/>
    </row>
    <row r="11" spans="1:12" x14ac:dyDescent="0.35">
      <c r="A11" s="199" t="s">
        <v>129</v>
      </c>
      <c r="B11" s="239">
        <v>36.651000000000003</v>
      </c>
      <c r="C11" s="154">
        <f t="shared" si="0"/>
        <v>1.3146963618519598</v>
      </c>
      <c r="D11" s="239">
        <v>38.198</v>
      </c>
      <c r="E11" s="154">
        <f t="shared" si="1"/>
        <v>1.5973437542470887</v>
      </c>
      <c r="F11" s="239">
        <v>71.046999999999997</v>
      </c>
      <c r="G11" s="154">
        <f t="shared" si="2"/>
        <v>2.4566965182593292</v>
      </c>
      <c r="H11" s="154">
        <f t="shared" si="3"/>
        <v>85.996649039216706</v>
      </c>
      <c r="I11" s="154">
        <f t="shared" si="4"/>
        <v>93.84737114949111</v>
      </c>
      <c r="J11" s="11"/>
    </row>
    <row r="12" spans="1:12" x14ac:dyDescent="0.35">
      <c r="A12" s="199" t="s">
        <v>123</v>
      </c>
      <c r="B12" s="239">
        <v>116.11199999999999</v>
      </c>
      <c r="C12" s="154">
        <f t="shared" si="0"/>
        <v>4.165016615299848</v>
      </c>
      <c r="D12" s="239">
        <v>50.759</v>
      </c>
      <c r="E12" s="154">
        <f t="shared" si="1"/>
        <v>2.1226130064879833</v>
      </c>
      <c r="F12" s="239">
        <v>53.412999999999997</v>
      </c>
      <c r="G12" s="154">
        <f t="shared" si="2"/>
        <v>1.8469397881653769</v>
      </c>
      <c r="H12" s="154">
        <f t="shared" si="3"/>
        <v>5.2286294056226312</v>
      </c>
      <c r="I12" s="154">
        <f t="shared" si="4"/>
        <v>-53.998725368609612</v>
      </c>
      <c r="J12" s="11"/>
    </row>
    <row r="13" spans="1:12" x14ac:dyDescent="0.35">
      <c r="A13" s="199" t="s">
        <v>108</v>
      </c>
      <c r="B13" s="239">
        <v>21.373999999999999</v>
      </c>
      <c r="C13" s="154">
        <f t="shared" si="0"/>
        <v>0.76669995465945773</v>
      </c>
      <c r="D13" s="239">
        <v>0.91700000000000004</v>
      </c>
      <c r="E13" s="154">
        <f t="shared" si="1"/>
        <v>3.8346620834718584E-2</v>
      </c>
      <c r="F13" s="239">
        <v>51.07</v>
      </c>
      <c r="G13" s="154">
        <f t="shared" si="2"/>
        <v>1.7659224342689197</v>
      </c>
      <c r="H13" s="154">
        <f t="shared" si="3"/>
        <v>5469.2475463467827</v>
      </c>
      <c r="I13" s="154">
        <f t="shared" si="4"/>
        <v>138.93515486104616</v>
      </c>
      <c r="J13" s="11"/>
    </row>
    <row r="14" spans="1:12" x14ac:dyDescent="0.35">
      <c r="A14" s="199" t="s">
        <v>109</v>
      </c>
      <c r="B14" s="239">
        <v>0</v>
      </c>
      <c r="C14" s="154">
        <f t="shared" si="0"/>
        <v>0</v>
      </c>
      <c r="D14" s="239">
        <v>29.15</v>
      </c>
      <c r="E14" s="154">
        <f t="shared" si="1"/>
        <v>1.2189792773522865</v>
      </c>
      <c r="F14" s="239">
        <v>44.026000000000003</v>
      </c>
      <c r="G14" s="154">
        <f t="shared" si="2"/>
        <v>1.522351695537957</v>
      </c>
      <c r="H14" s="154">
        <f t="shared" si="3"/>
        <v>51.032590051457994</v>
      </c>
      <c r="I14" s="154" t="s">
        <v>316</v>
      </c>
      <c r="J14" s="11"/>
    </row>
    <row r="15" spans="1:12" x14ac:dyDescent="0.35">
      <c r="A15" s="199" t="s">
        <v>242</v>
      </c>
      <c r="B15" s="239">
        <v>3.5350000000000001</v>
      </c>
      <c r="C15" s="154">
        <f t="shared" si="0"/>
        <v>0.12680286047165637</v>
      </c>
      <c r="D15" s="239">
        <v>6.76</v>
      </c>
      <c r="E15" s="154">
        <f t="shared" si="1"/>
        <v>0.28268610342715117</v>
      </c>
      <c r="F15" s="239">
        <v>43.462000000000003</v>
      </c>
      <c r="G15" s="154">
        <f t="shared" si="2"/>
        <v>1.5028494387741489</v>
      </c>
      <c r="H15" s="154">
        <f t="shared" si="3"/>
        <v>542.92899408284029</v>
      </c>
      <c r="I15" s="154">
        <f t="shared" si="4"/>
        <v>1129.4766619519096</v>
      </c>
      <c r="J15" s="11"/>
    </row>
    <row r="16" spans="1:12" x14ac:dyDescent="0.35">
      <c r="A16" s="199" t="s">
        <v>184</v>
      </c>
      <c r="B16" s="239">
        <v>73.662000000000006</v>
      </c>
      <c r="C16" s="154">
        <f t="shared" si="0"/>
        <v>2.6423061691833527</v>
      </c>
      <c r="D16" s="239">
        <v>16.492999999999999</v>
      </c>
      <c r="E16" s="154">
        <f t="shared" si="1"/>
        <v>0.68969554790295917</v>
      </c>
      <c r="F16" s="239">
        <v>34.896000000000001</v>
      </c>
      <c r="G16" s="154">
        <f t="shared" si="2"/>
        <v>1.2066502695564563</v>
      </c>
      <c r="H16" s="154">
        <f t="shared" si="3"/>
        <v>111.58067058752201</v>
      </c>
      <c r="I16" s="154">
        <f t="shared" si="4"/>
        <v>-52.626863240205267</v>
      </c>
      <c r="J16" s="11"/>
    </row>
    <row r="17" spans="1:10" x14ac:dyDescent="0.35">
      <c r="A17" s="199" t="s">
        <v>178</v>
      </c>
      <c r="B17" s="239">
        <v>23.151</v>
      </c>
      <c r="C17" s="154">
        <f t="shared" si="0"/>
        <v>0.83044215637321539</v>
      </c>
      <c r="D17" s="239">
        <v>23.626999999999999</v>
      </c>
      <c r="E17" s="154">
        <f t="shared" si="1"/>
        <v>0.98802138545463025</v>
      </c>
      <c r="F17" s="239">
        <v>34.317999999999998</v>
      </c>
      <c r="G17" s="154">
        <f t="shared" si="2"/>
        <v>1.1866639142204971</v>
      </c>
      <c r="H17" s="154">
        <f t="shared" si="3"/>
        <v>45.24907944301011</v>
      </c>
      <c r="I17" s="154">
        <f t="shared" si="4"/>
        <v>48.235497386721946</v>
      </c>
      <c r="J17" s="11"/>
    </row>
    <row r="18" spans="1:10" x14ac:dyDescent="0.35">
      <c r="A18" s="199" t="s">
        <v>62</v>
      </c>
      <c r="B18" s="239">
        <v>58.2</v>
      </c>
      <c r="C18" s="154">
        <f t="shared" si="0"/>
        <v>2.0876736858416978</v>
      </c>
      <c r="D18" s="239">
        <v>60.481999999999999</v>
      </c>
      <c r="E18" s="154">
        <f t="shared" si="1"/>
        <v>2.5292042762545797</v>
      </c>
      <c r="F18" s="239">
        <v>33.085000000000001</v>
      </c>
      <c r="G18" s="154">
        <f t="shared" si="2"/>
        <v>1.1440286614017467</v>
      </c>
      <c r="H18" s="154">
        <f t="shared" si="3"/>
        <v>-45.297774544492576</v>
      </c>
      <c r="I18" s="154">
        <f t="shared" si="4"/>
        <v>-43.152920962199318</v>
      </c>
      <c r="J18" s="11"/>
    </row>
    <row r="19" spans="1:10" x14ac:dyDescent="0.35">
      <c r="A19" s="199" t="s">
        <v>64</v>
      </c>
      <c r="B19" s="239">
        <v>10.394</v>
      </c>
      <c r="C19" s="154">
        <f t="shared" si="0"/>
        <v>0.37283986753674575</v>
      </c>
      <c r="D19" s="239">
        <v>15.634</v>
      </c>
      <c r="E19" s="154">
        <f t="shared" si="1"/>
        <v>0.65377434038166893</v>
      </c>
      <c r="F19" s="239">
        <v>29.481000000000002</v>
      </c>
      <c r="G19" s="154">
        <f t="shared" si="2"/>
        <v>1.0194078575422367</v>
      </c>
      <c r="H19" s="154">
        <f t="shared" si="3"/>
        <v>88.569783804528598</v>
      </c>
      <c r="I19" s="154">
        <f t="shared" si="4"/>
        <v>183.63478930152013</v>
      </c>
      <c r="J19" s="11"/>
    </row>
    <row r="20" spans="1:10" x14ac:dyDescent="0.35">
      <c r="A20" s="199" t="s">
        <v>2</v>
      </c>
      <c r="B20" s="239">
        <v>82.713999999999999</v>
      </c>
      <c r="C20" s="154">
        <f t="shared" si="0"/>
        <v>2.9670075816273225</v>
      </c>
      <c r="D20" s="239">
        <v>25.187999999999999</v>
      </c>
      <c r="E20" s="154">
        <f t="shared" si="1"/>
        <v>1.0532984575625863</v>
      </c>
      <c r="F20" s="239">
        <v>27.867000000000001</v>
      </c>
      <c r="G20" s="154">
        <f t="shared" si="2"/>
        <v>0.96359820786708417</v>
      </c>
      <c r="H20" s="154">
        <f t="shared" si="3"/>
        <v>10.636017151024312</v>
      </c>
      <c r="I20" s="154">
        <f t="shared" si="4"/>
        <v>-66.309210049084797</v>
      </c>
      <c r="J20" s="11"/>
    </row>
    <row r="21" spans="1:10" x14ac:dyDescent="0.35">
      <c r="A21" s="199" t="s">
        <v>81</v>
      </c>
      <c r="B21" s="239">
        <v>8.65</v>
      </c>
      <c r="C21" s="154">
        <f t="shared" si="0"/>
        <v>0.31028139832526946</v>
      </c>
      <c r="D21" s="239">
        <v>24.509</v>
      </c>
      <c r="E21" s="154">
        <f t="shared" si="1"/>
        <v>1.0249043948071077</v>
      </c>
      <c r="F21" s="239">
        <v>24.922000000000001</v>
      </c>
      <c r="G21" s="154">
        <f t="shared" si="2"/>
        <v>0.86176461536812254</v>
      </c>
      <c r="H21" s="154">
        <f t="shared" si="3"/>
        <v>1.6850952711249034</v>
      </c>
      <c r="I21" s="154">
        <f t="shared" si="4"/>
        <v>188.11560693641619</v>
      </c>
      <c r="J21" s="11"/>
    </row>
    <row r="22" spans="1:10" x14ac:dyDescent="0.35">
      <c r="A22" s="199" t="s">
        <v>37</v>
      </c>
      <c r="B22" s="239">
        <v>23.353000000000002</v>
      </c>
      <c r="C22" s="154">
        <f t="shared" si="0"/>
        <v>0.83768803411445292</v>
      </c>
      <c r="D22" s="239">
        <v>18.940000000000001</v>
      </c>
      <c r="E22" s="154">
        <f t="shared" si="1"/>
        <v>0.79202289924707758</v>
      </c>
      <c r="F22" s="239">
        <v>17.861000000000001</v>
      </c>
      <c r="G22" s="154">
        <f t="shared" si="2"/>
        <v>0.61760604265669028</v>
      </c>
      <c r="H22" s="154">
        <f t="shared" si="3"/>
        <v>-5.6969376979936648</v>
      </c>
      <c r="I22" s="154">
        <f t="shared" si="4"/>
        <v>-23.517321115060163</v>
      </c>
      <c r="J22" s="11"/>
    </row>
    <row r="23" spans="1:10" x14ac:dyDescent="0.35">
      <c r="A23" s="199" t="s">
        <v>26</v>
      </c>
      <c r="B23" s="239">
        <v>30.895</v>
      </c>
      <c r="C23" s="154">
        <f t="shared" si="0"/>
        <v>1.1082247169085779</v>
      </c>
      <c r="D23" s="239">
        <v>9.6509999999999998</v>
      </c>
      <c r="E23" s="154">
        <f t="shared" si="1"/>
        <v>0.4035804118602716</v>
      </c>
      <c r="F23" s="239">
        <v>17.795999999999999</v>
      </c>
      <c r="G23" s="154">
        <f t="shared" si="2"/>
        <v>0.61535844214313085</v>
      </c>
      <c r="H23" s="154">
        <f t="shared" si="3"/>
        <v>84.395399440472502</v>
      </c>
      <c r="I23" s="154">
        <f t="shared" si="4"/>
        <v>-42.398446350542166</v>
      </c>
      <c r="J23" s="11"/>
    </row>
    <row r="24" spans="1:10" x14ac:dyDescent="0.35">
      <c r="A24" s="199" t="s">
        <v>189</v>
      </c>
      <c r="B24" s="239">
        <v>17.416</v>
      </c>
      <c r="C24" s="154">
        <f t="shared" si="0"/>
        <v>0.62472379574946735</v>
      </c>
      <c r="D24" s="239">
        <v>11.631</v>
      </c>
      <c r="E24" s="154">
        <f t="shared" si="1"/>
        <v>0.4863790042842005</v>
      </c>
      <c r="F24" s="239">
        <v>14.608000000000001</v>
      </c>
      <c r="G24" s="154">
        <f t="shared" si="2"/>
        <v>0.50512228157040095</v>
      </c>
      <c r="H24" s="154">
        <f t="shared" si="3"/>
        <v>25.595391625827535</v>
      </c>
      <c r="I24" s="154">
        <f t="shared" si="4"/>
        <v>-16.123105190629307</v>
      </c>
      <c r="J24" s="11"/>
    </row>
    <row r="25" spans="1:10" x14ac:dyDescent="0.35">
      <c r="A25" s="199" t="s">
        <v>76</v>
      </c>
      <c r="B25" s="239">
        <v>36.44</v>
      </c>
      <c r="C25" s="154">
        <f t="shared" si="0"/>
        <v>1.3071276479737362</v>
      </c>
      <c r="D25" s="239">
        <v>0</v>
      </c>
      <c r="E25" s="154">
        <f t="shared" si="1"/>
        <v>0</v>
      </c>
      <c r="F25" s="239">
        <v>14.448</v>
      </c>
      <c r="G25" s="154">
        <f t="shared" si="2"/>
        <v>0.49958972646010086</v>
      </c>
      <c r="H25" s="154" t="s">
        <v>316</v>
      </c>
      <c r="I25" s="154">
        <f t="shared" si="4"/>
        <v>-60.351262349066957</v>
      </c>
      <c r="J25" s="11"/>
    </row>
    <row r="26" spans="1:10" x14ac:dyDescent="0.35">
      <c r="A26" s="199" t="s">
        <v>219</v>
      </c>
      <c r="B26" s="239">
        <v>1.079</v>
      </c>
      <c r="C26" s="154">
        <f t="shared" si="0"/>
        <v>3.8704465756412225E-2</v>
      </c>
      <c r="D26" s="239">
        <v>5.65</v>
      </c>
      <c r="E26" s="154">
        <f t="shared" si="1"/>
        <v>0.23626871070464558</v>
      </c>
      <c r="F26" s="239">
        <v>14.071</v>
      </c>
      <c r="G26" s="154">
        <f t="shared" si="2"/>
        <v>0.48655364348145619</v>
      </c>
      <c r="H26" s="154">
        <f t="shared" si="3"/>
        <v>149.0442477876106</v>
      </c>
      <c r="I26" s="154">
        <f t="shared" si="4"/>
        <v>1204.0778498609825</v>
      </c>
      <c r="J26" s="11"/>
    </row>
    <row r="27" spans="1:10" x14ac:dyDescent="0.35">
      <c r="A27" s="199" t="s">
        <v>197</v>
      </c>
      <c r="B27" s="239">
        <v>3.177</v>
      </c>
      <c r="C27" s="154">
        <f t="shared" si="0"/>
        <v>0.11396115635599782</v>
      </c>
      <c r="D27" s="239">
        <v>3.835</v>
      </c>
      <c r="E27" s="154">
        <f t="shared" si="1"/>
        <v>0.16037000098271076</v>
      </c>
      <c r="F27" s="239">
        <v>11.743</v>
      </c>
      <c r="G27" s="154">
        <f t="shared" si="2"/>
        <v>0.40605496662658952</v>
      </c>
      <c r="H27" s="154">
        <f>((F27/D27)-1)*100</f>
        <v>206.20599739243806</v>
      </c>
      <c r="I27" s="154">
        <f t="shared" si="4"/>
        <v>269.62543279823734</v>
      </c>
      <c r="J27" s="11"/>
    </row>
    <row r="28" spans="1:10" x14ac:dyDescent="0.35">
      <c r="A28" s="199" t="s">
        <v>195</v>
      </c>
      <c r="B28" s="239">
        <v>6.7990000000000004</v>
      </c>
      <c r="C28" s="154">
        <f t="shared" si="0"/>
        <v>0.24388476615185053</v>
      </c>
      <c r="D28" s="239">
        <v>13.206</v>
      </c>
      <c r="E28" s="154">
        <f t="shared" si="1"/>
        <v>0.55224152098505308</v>
      </c>
      <c r="F28" s="239">
        <v>11.19</v>
      </c>
      <c r="G28" s="154">
        <f t="shared" si="2"/>
        <v>0.38693307302661462</v>
      </c>
      <c r="H28" s="154">
        <f t="shared" si="3"/>
        <v>-15.265788278055425</v>
      </c>
      <c r="I28" s="154">
        <f t="shared" si="4"/>
        <v>64.583026915722883</v>
      </c>
      <c r="J28" s="11"/>
    </row>
    <row r="29" spans="1:10" x14ac:dyDescent="0.35">
      <c r="A29" s="199" t="s">
        <v>146</v>
      </c>
      <c r="B29" s="239">
        <v>1.778</v>
      </c>
      <c r="C29" s="154">
        <f t="shared" si="0"/>
        <v>6.377807239564498E-2</v>
      </c>
      <c r="D29" s="239">
        <v>0.16700000000000001</v>
      </c>
      <c r="E29" s="154">
        <f t="shared" si="1"/>
        <v>6.9835176438364267E-3</v>
      </c>
      <c r="F29" s="239">
        <v>11.093</v>
      </c>
      <c r="G29" s="154">
        <f t="shared" si="2"/>
        <v>0.38357896149099519</v>
      </c>
      <c r="H29" s="154">
        <f t="shared" si="3"/>
        <v>6542.5149700598795</v>
      </c>
      <c r="I29" s="154">
        <f t="shared" si="4"/>
        <v>523.90326209223849</v>
      </c>
      <c r="J29" s="11"/>
    </row>
    <row r="30" spans="1:10" x14ac:dyDescent="0.35">
      <c r="A30" s="199" t="s">
        <v>9</v>
      </c>
      <c r="B30" s="239">
        <v>17.323</v>
      </c>
      <c r="C30" s="154">
        <f t="shared" si="0"/>
        <v>0.62138782233394718</v>
      </c>
      <c r="D30" s="239">
        <v>11.087999999999999</v>
      </c>
      <c r="E30" s="154">
        <f t="shared" si="1"/>
        <v>0.46367211757400179</v>
      </c>
      <c r="F30" s="239">
        <v>10.965999999999999</v>
      </c>
      <c r="G30" s="154">
        <f t="shared" si="2"/>
        <v>0.37918749587219447</v>
      </c>
      <c r="H30" s="154">
        <f t="shared" si="3"/>
        <v>-1.1002886002886014</v>
      </c>
      <c r="I30" s="154">
        <f t="shared" si="4"/>
        <v>-36.696876984356066</v>
      </c>
      <c r="J30" s="11"/>
    </row>
    <row r="31" spans="1:10" x14ac:dyDescent="0.35">
      <c r="A31" s="199" t="s">
        <v>200</v>
      </c>
      <c r="B31" s="239">
        <v>1.542</v>
      </c>
      <c r="C31" s="154">
        <f t="shared" si="0"/>
        <v>5.5312591470238787E-2</v>
      </c>
      <c r="D31" s="239">
        <v>4.1470000000000002</v>
      </c>
      <c r="E31" s="154">
        <f t="shared" si="1"/>
        <v>0.17341705191011775</v>
      </c>
      <c r="F31" s="239">
        <v>10.807</v>
      </c>
      <c r="G31" s="154">
        <f t="shared" si="2"/>
        <v>0.37368951923133376</v>
      </c>
      <c r="H31" s="154">
        <f t="shared" si="3"/>
        <v>160.59802266698819</v>
      </c>
      <c r="I31" s="154">
        <f t="shared" si="4"/>
        <v>600.84306095979252</v>
      </c>
      <c r="J31" s="11"/>
    </row>
    <row r="32" spans="1:10" x14ac:dyDescent="0.35">
      <c r="A32" s="199" t="s">
        <v>12</v>
      </c>
      <c r="B32" s="239">
        <v>3.371</v>
      </c>
      <c r="C32" s="154">
        <f t="shared" si="0"/>
        <v>0.12092006864213679</v>
      </c>
      <c r="D32" s="239">
        <v>7.1420000000000003</v>
      </c>
      <c r="E32" s="154">
        <f t="shared" si="1"/>
        <v>0.29866037731904049</v>
      </c>
      <c r="F32" s="239">
        <v>8.4740000000000002</v>
      </c>
      <c r="G32" s="154">
        <f t="shared" si="2"/>
        <v>0.29301795002927011</v>
      </c>
      <c r="H32" s="154">
        <f t="shared" si="3"/>
        <v>18.650238028563425</v>
      </c>
      <c r="I32" s="154">
        <f t="shared" si="4"/>
        <v>151.37941263719964</v>
      </c>
      <c r="J32" s="11"/>
    </row>
    <row r="33" spans="1:10" x14ac:dyDescent="0.35">
      <c r="A33" s="199" t="s">
        <v>98</v>
      </c>
      <c r="B33" s="239">
        <v>12.206</v>
      </c>
      <c r="C33" s="154">
        <f t="shared" si="0"/>
        <v>0.43783754311655942</v>
      </c>
      <c r="D33" s="239">
        <v>7.7050000000000001</v>
      </c>
      <c r="E33" s="154">
        <f t="shared" si="1"/>
        <v>0.32220361344766268</v>
      </c>
      <c r="F33" s="239">
        <v>6.9050000000000002</v>
      </c>
      <c r="G33" s="154">
        <f t="shared" si="2"/>
        <v>0.23876433147888959</v>
      </c>
      <c r="H33" s="154">
        <f t="shared" si="3"/>
        <v>-10.382868267358859</v>
      </c>
      <c r="I33" s="154">
        <f t="shared" si="4"/>
        <v>-43.429460920858588</v>
      </c>
      <c r="J33" s="11"/>
    </row>
    <row r="34" spans="1:10" x14ac:dyDescent="0.35">
      <c r="A34" s="199" t="s">
        <v>20</v>
      </c>
      <c r="B34" s="239">
        <v>5.7949999999999999</v>
      </c>
      <c r="C34" s="154">
        <f t="shared" si="0"/>
        <v>0.20787060153698686</v>
      </c>
      <c r="D34" s="239">
        <v>12.347</v>
      </c>
      <c r="E34" s="154">
        <f t="shared" si="1"/>
        <v>0.51632031346376261</v>
      </c>
      <c r="F34" s="239">
        <v>6.7930000000000001</v>
      </c>
      <c r="G34" s="154">
        <f t="shared" si="2"/>
        <v>0.23489154290167949</v>
      </c>
      <c r="H34" s="154">
        <f t="shared" si="3"/>
        <v>-44.982586863205633</v>
      </c>
      <c r="I34" s="154">
        <f t="shared" si="4"/>
        <v>17.221742881794654</v>
      </c>
      <c r="J34" s="11"/>
    </row>
    <row r="35" spans="1:10" x14ac:dyDescent="0.35">
      <c r="A35" s="199" t="s">
        <v>217</v>
      </c>
      <c r="B35" s="239">
        <v>6.7450000000000001</v>
      </c>
      <c r="C35" s="154">
        <f t="shared" si="0"/>
        <v>0.24194774932993554</v>
      </c>
      <c r="D35" s="239">
        <v>6.4059999999999997</v>
      </c>
      <c r="E35" s="154">
        <f t="shared" si="1"/>
        <v>0.26788271872105479</v>
      </c>
      <c r="F35" s="239">
        <v>6.7240000000000002</v>
      </c>
      <c r="G35" s="154">
        <f t="shared" si="2"/>
        <v>0.23250562851036258</v>
      </c>
      <c r="H35" s="154">
        <f t="shared" si="3"/>
        <v>4.9640961598501399</v>
      </c>
      <c r="I35" s="154">
        <f t="shared" si="4"/>
        <v>-0.31134173461823123</v>
      </c>
      <c r="J35" s="11"/>
    </row>
    <row r="36" spans="1:10" x14ac:dyDescent="0.35">
      <c r="A36" s="199" t="s">
        <v>220</v>
      </c>
      <c r="B36" s="239">
        <v>8.5820000000000007</v>
      </c>
      <c r="C36" s="154">
        <f t="shared" si="0"/>
        <v>0.30784219195693208</v>
      </c>
      <c r="D36" s="239">
        <v>4.5910000000000002</v>
      </c>
      <c r="E36" s="154">
        <f t="shared" si="1"/>
        <v>0.19198400899911999</v>
      </c>
      <c r="F36" s="239">
        <v>6.7030000000000003</v>
      </c>
      <c r="G36" s="154">
        <f t="shared" si="2"/>
        <v>0.23177948065213569</v>
      </c>
      <c r="H36" s="154">
        <f t="shared" si="3"/>
        <v>46.003049444565455</v>
      </c>
      <c r="I36" s="154">
        <f t="shared" si="4"/>
        <v>-21.894663248659985</v>
      </c>
      <c r="J36" s="11"/>
    </row>
    <row r="37" spans="1:10" x14ac:dyDescent="0.35">
      <c r="A37" s="199" t="s">
        <v>229</v>
      </c>
      <c r="B37" s="239">
        <v>6.8739999999999997</v>
      </c>
      <c r="C37" s="154">
        <f t="shared" si="0"/>
        <v>0.24657506729339912</v>
      </c>
      <c r="D37" s="239">
        <v>10.459</v>
      </c>
      <c r="E37" s="154">
        <f t="shared" si="1"/>
        <v>0.43736892836458197</v>
      </c>
      <c r="F37" s="239">
        <v>5.4139999999999997</v>
      </c>
      <c r="G37" s="154">
        <f t="shared" si="2"/>
        <v>0.18720783354478032</v>
      </c>
      <c r="H37" s="154">
        <f t="shared" si="3"/>
        <v>-48.235969021895016</v>
      </c>
      <c r="I37" s="154">
        <f t="shared" si="4"/>
        <v>-21.239453011347109</v>
      </c>
      <c r="J37" s="11"/>
    </row>
    <row r="38" spans="1:10" x14ac:dyDescent="0.35">
      <c r="A38" s="199" t="s">
        <v>11</v>
      </c>
      <c r="B38" s="239">
        <v>1.762</v>
      </c>
      <c r="C38" s="154">
        <f t="shared" si="0"/>
        <v>6.3204141485447951E-2</v>
      </c>
      <c r="D38" s="239">
        <v>2.7850000000000001</v>
      </c>
      <c r="E38" s="154">
        <f t="shared" si="1"/>
        <v>0.11646165651547574</v>
      </c>
      <c r="F38" s="239">
        <v>5.3330000000000002</v>
      </c>
      <c r="G38" s="154">
        <f t="shared" si="2"/>
        <v>0.18440697752019089</v>
      </c>
      <c r="H38" s="154">
        <f t="shared" si="3"/>
        <v>91.490125673249551</v>
      </c>
      <c r="I38" s="154">
        <f t="shared" si="4"/>
        <v>202.66742338251987</v>
      </c>
      <c r="J38" s="11"/>
    </row>
    <row r="39" spans="1:10" x14ac:dyDescent="0.35">
      <c r="A39" s="199" t="s">
        <v>152</v>
      </c>
      <c r="B39" s="239">
        <v>8.1769999999999996</v>
      </c>
      <c r="C39" s="154">
        <f t="shared" si="0"/>
        <v>0.2933145657925697</v>
      </c>
      <c r="D39" s="239">
        <v>4.8170000000000002</v>
      </c>
      <c r="E39" s="154">
        <f t="shared" si="1"/>
        <v>0.20143475742730579</v>
      </c>
      <c r="F39" s="239">
        <v>4.6349999999999998</v>
      </c>
      <c r="G39" s="154">
        <f t="shared" si="2"/>
        <v>0.16027120585150662</v>
      </c>
      <c r="H39" s="154">
        <f t="shared" si="3"/>
        <v>-3.7782852397758027</v>
      </c>
      <c r="I39" s="154">
        <f t="shared" si="4"/>
        <v>-43.316619787208019</v>
      </c>
      <c r="J39" s="11"/>
    </row>
    <row r="40" spans="1:10" x14ac:dyDescent="0.35">
      <c r="A40" s="199" t="s">
        <v>250</v>
      </c>
      <c r="B40" s="239">
        <v>2.7440000000000002</v>
      </c>
      <c r="C40" s="154">
        <f t="shared" si="0"/>
        <v>9.842915109879069E-2</v>
      </c>
      <c r="D40" s="239">
        <v>13.632</v>
      </c>
      <c r="E40" s="154">
        <f t="shared" si="1"/>
        <v>0.57005576359747412</v>
      </c>
      <c r="F40" s="239">
        <v>4.4930000000000003</v>
      </c>
      <c r="G40" s="154">
        <f t="shared" si="2"/>
        <v>0.15536106319111528</v>
      </c>
      <c r="H40" s="154">
        <f t="shared" si="3"/>
        <v>-67.040786384976528</v>
      </c>
      <c r="I40" s="154">
        <f t="shared" si="4"/>
        <v>63.739067055393583</v>
      </c>
      <c r="J40" s="11"/>
    </row>
    <row r="41" spans="1:10" x14ac:dyDescent="0.35">
      <c r="A41" s="199" t="s">
        <v>210</v>
      </c>
      <c r="B41" s="239">
        <v>7.3209999999999997</v>
      </c>
      <c r="C41" s="154">
        <f t="shared" si="0"/>
        <v>0.26260926209702867</v>
      </c>
      <c r="D41" s="239">
        <v>0.56299999999999994</v>
      </c>
      <c r="E41" s="154">
        <f t="shared" si="1"/>
        <v>2.3543236128622205E-2</v>
      </c>
      <c r="F41" s="239">
        <v>3.875</v>
      </c>
      <c r="G41" s="154">
        <f t="shared" si="2"/>
        <v>0.13399156907758103</v>
      </c>
      <c r="H41" s="154">
        <f t="shared" si="3"/>
        <v>588.27708703374788</v>
      </c>
      <c r="I41" s="154">
        <f t="shared" si="4"/>
        <v>-47.07007239448162</v>
      </c>
      <c r="J41" s="11"/>
    </row>
    <row r="42" spans="1:10" x14ac:dyDescent="0.35">
      <c r="A42" s="199" t="s">
        <v>143</v>
      </c>
      <c r="B42" s="239">
        <v>1.2490000000000001</v>
      </c>
      <c r="C42" s="154">
        <f t="shared" si="0"/>
        <v>4.4802481677255673E-2</v>
      </c>
      <c r="D42" s="239">
        <v>3.448</v>
      </c>
      <c r="E42" s="154">
        <f t="shared" si="1"/>
        <v>0.14418663973621557</v>
      </c>
      <c r="F42" s="239">
        <v>3.5720000000000001</v>
      </c>
      <c r="G42" s="154">
        <f t="shared" si="2"/>
        <v>0.12351429283745019</v>
      </c>
      <c r="H42" s="154">
        <f t="shared" si="3"/>
        <v>3.5962877030162543</v>
      </c>
      <c r="I42" s="154">
        <f t="shared" si="4"/>
        <v>185.98879103282627</v>
      </c>
      <c r="J42" s="11"/>
    </row>
    <row r="43" spans="1:10" x14ac:dyDescent="0.35">
      <c r="A43" s="199" t="s">
        <v>160</v>
      </c>
      <c r="B43" s="239">
        <v>18.32</v>
      </c>
      <c r="C43" s="154">
        <f t="shared" si="0"/>
        <v>0.65715089217559963</v>
      </c>
      <c r="D43" s="239">
        <v>1.365</v>
      </c>
      <c r="E43" s="154">
        <f t="shared" si="1"/>
        <v>5.7080847807405528E-2</v>
      </c>
      <c r="F43" s="239">
        <v>3.4580000000000002</v>
      </c>
      <c r="G43" s="154">
        <f t="shared" si="2"/>
        <v>0.11957234732136136</v>
      </c>
      <c r="H43" s="154">
        <f t="shared" si="3"/>
        <v>153.33333333333337</v>
      </c>
      <c r="I43" s="154">
        <f t="shared" si="4"/>
        <v>-81.124454148471614</v>
      </c>
      <c r="J43" s="11"/>
    </row>
    <row r="44" spans="1:10" x14ac:dyDescent="0.35">
      <c r="A44" s="199" t="s">
        <v>222</v>
      </c>
      <c r="B44" s="239">
        <v>1.6479999999999999</v>
      </c>
      <c r="C44" s="154">
        <f t="shared" si="0"/>
        <v>5.9114883750294112E-2</v>
      </c>
      <c r="D44" s="239">
        <v>2.0539999999999998</v>
      </c>
      <c r="E44" s="154">
        <f t="shared" si="1"/>
        <v>8.5893085272095937E-2</v>
      </c>
      <c r="F44" s="239">
        <v>3.0459999999999998</v>
      </c>
      <c r="G44" s="154">
        <f t="shared" si="2"/>
        <v>0.10532601791233853</v>
      </c>
      <c r="H44" s="154">
        <f t="shared" si="3"/>
        <v>48.296007789678683</v>
      </c>
      <c r="I44" s="154">
        <f t="shared" si="4"/>
        <v>84.830097087378633</v>
      </c>
      <c r="J44" s="11"/>
    </row>
    <row r="45" spans="1:10" x14ac:dyDescent="0.35">
      <c r="A45" s="199" t="s">
        <v>223</v>
      </c>
      <c r="B45" s="239">
        <v>2E-3</v>
      </c>
      <c r="C45" s="154">
        <f t="shared" si="0"/>
        <v>7.1741363774628777E-5</v>
      </c>
      <c r="D45" s="239">
        <v>2.9000000000000001E-2</v>
      </c>
      <c r="E45" s="154">
        <f t="shared" si="1"/>
        <v>1.2127066567141102E-3</v>
      </c>
      <c r="F45" s="239">
        <v>3.0169999999999999</v>
      </c>
      <c r="G45" s="154">
        <f t="shared" si="2"/>
        <v>0.10432324229859664</v>
      </c>
      <c r="H45" s="154">
        <f t="shared" si="3"/>
        <v>10303.448275862069</v>
      </c>
      <c r="I45" s="154">
        <f t="shared" si="4"/>
        <v>150750</v>
      </c>
      <c r="J45" s="11"/>
    </row>
    <row r="46" spans="1:10" x14ac:dyDescent="0.35">
      <c r="A46" s="199" t="s">
        <v>50</v>
      </c>
      <c r="B46" s="239">
        <v>7.5049999999999999</v>
      </c>
      <c r="C46" s="154">
        <f t="shared" si="0"/>
        <v>0.26920946756429448</v>
      </c>
      <c r="D46" s="239">
        <v>1.863</v>
      </c>
      <c r="E46" s="154">
        <f t="shared" si="1"/>
        <v>7.7905948326151275E-2</v>
      </c>
      <c r="F46" s="239">
        <v>2.9359999999999999</v>
      </c>
      <c r="G46" s="154">
        <f t="shared" si="2"/>
        <v>0.10152238627400721</v>
      </c>
      <c r="H46" s="154">
        <f t="shared" si="3"/>
        <v>57.595276435856135</v>
      </c>
      <c r="I46" s="154">
        <f t="shared" si="4"/>
        <v>-60.879413724183884</v>
      </c>
      <c r="J46" s="11"/>
    </row>
    <row r="47" spans="1:10" x14ac:dyDescent="0.35">
      <c r="A47" s="199" t="s">
        <v>240</v>
      </c>
      <c r="B47" s="239">
        <v>1.4370000000000001</v>
      </c>
      <c r="C47" s="154">
        <f t="shared" si="0"/>
        <v>5.1546169872070773E-2</v>
      </c>
      <c r="D47" s="239">
        <v>4.0460000000000003</v>
      </c>
      <c r="E47" s="154">
        <f t="shared" si="1"/>
        <v>0.16919348734707895</v>
      </c>
      <c r="F47" s="239">
        <v>2.81</v>
      </c>
      <c r="G47" s="154">
        <f t="shared" si="2"/>
        <v>9.7165499124645865E-2</v>
      </c>
      <c r="H47" s="154">
        <f t="shared" si="3"/>
        <v>-30.548690064260995</v>
      </c>
      <c r="I47" s="154">
        <f t="shared" si="4"/>
        <v>95.546276965901185</v>
      </c>
      <c r="J47" s="11"/>
    </row>
    <row r="48" spans="1:10" x14ac:dyDescent="0.35">
      <c r="A48" s="199" t="s">
        <v>172</v>
      </c>
      <c r="B48" s="239">
        <v>1.232</v>
      </c>
      <c r="C48" s="154">
        <f t="shared" si="0"/>
        <v>4.4192680085171326E-2</v>
      </c>
      <c r="D48" s="239">
        <v>2.17</v>
      </c>
      <c r="E48" s="154">
        <f t="shared" si="1"/>
        <v>9.0743911898952381E-2</v>
      </c>
      <c r="F48" s="239">
        <v>2.6120000000000001</v>
      </c>
      <c r="G48" s="154">
        <f t="shared" si="2"/>
        <v>9.031896217564947E-2</v>
      </c>
      <c r="H48" s="154">
        <f t="shared" si="3"/>
        <v>20.36866359447005</v>
      </c>
      <c r="I48" s="154">
        <f t="shared" si="4"/>
        <v>112.01298701298703</v>
      </c>
      <c r="J48" s="11"/>
    </row>
    <row r="49" spans="1:10" x14ac:dyDescent="0.35">
      <c r="A49" s="199" t="s">
        <v>149</v>
      </c>
      <c r="B49" s="239">
        <v>4.1520000000000001</v>
      </c>
      <c r="C49" s="154">
        <f t="shared" si="0"/>
        <v>0.14893507119612934</v>
      </c>
      <c r="D49" s="239">
        <v>2.9140000000000001</v>
      </c>
      <c r="E49" s="154">
        <f t="shared" si="1"/>
        <v>0.12185611026430748</v>
      </c>
      <c r="F49" s="239">
        <v>2.5409999999999999</v>
      </c>
      <c r="G49" s="154">
        <f t="shared" si="2"/>
        <v>8.786389084545379E-2</v>
      </c>
      <c r="H49" s="154">
        <f t="shared" si="3"/>
        <v>-12.800274536719291</v>
      </c>
      <c r="I49" s="154">
        <f t="shared" si="4"/>
        <v>-38.80057803468209</v>
      </c>
      <c r="J49" s="11"/>
    </row>
    <row r="50" spans="1:10" x14ac:dyDescent="0.35">
      <c r="A50" s="199" t="s">
        <v>224</v>
      </c>
      <c r="B50" s="239">
        <v>47.997999999999998</v>
      </c>
      <c r="C50" s="154">
        <f t="shared" si="0"/>
        <v>1.721720989227316</v>
      </c>
      <c r="D50" s="239">
        <v>0.27600000000000002</v>
      </c>
      <c r="E50" s="154">
        <f t="shared" si="1"/>
        <v>1.1541621974244635E-2</v>
      </c>
      <c r="F50" s="239">
        <v>2.411</v>
      </c>
      <c r="G50" s="154">
        <f t="shared" si="2"/>
        <v>8.3368689818334937E-2</v>
      </c>
      <c r="H50" s="154">
        <f t="shared" si="3"/>
        <v>773.55072463768101</v>
      </c>
      <c r="I50" s="154">
        <f t="shared" si="4"/>
        <v>-94.976874036418181</v>
      </c>
      <c r="J50" s="11"/>
    </row>
    <row r="51" spans="1:10" x14ac:dyDescent="0.35">
      <c r="A51" s="199" t="s">
        <v>196</v>
      </c>
      <c r="B51" s="239">
        <v>9.8239999999999998</v>
      </c>
      <c r="C51" s="154">
        <f t="shared" si="0"/>
        <v>0.35239357886097655</v>
      </c>
      <c r="D51" s="239">
        <v>4.085</v>
      </c>
      <c r="E51" s="154">
        <f t="shared" si="1"/>
        <v>0.1708243687130048</v>
      </c>
      <c r="F51" s="239">
        <v>2.3439999999999999</v>
      </c>
      <c r="G51" s="154">
        <f t="shared" si="2"/>
        <v>8.1051932365896751E-2</v>
      </c>
      <c r="H51" s="154">
        <f t="shared" si="3"/>
        <v>-42.619339045287639</v>
      </c>
      <c r="I51" s="154">
        <f t="shared" si="4"/>
        <v>-76.140065146579801</v>
      </c>
      <c r="J51" s="11"/>
    </row>
    <row r="52" spans="1:10" x14ac:dyDescent="0.35">
      <c r="A52" s="199" t="s">
        <v>175</v>
      </c>
      <c r="B52" s="239">
        <v>21.09</v>
      </c>
      <c r="C52" s="154">
        <f t="shared" si="0"/>
        <v>0.75651268100346047</v>
      </c>
      <c r="D52" s="239">
        <v>18.497</v>
      </c>
      <c r="E52" s="154">
        <f t="shared" si="1"/>
        <v>0.77349775962899636</v>
      </c>
      <c r="F52" s="239">
        <v>2.331</v>
      </c>
      <c r="G52" s="154">
        <f t="shared" si="2"/>
        <v>8.0602412263184875E-2</v>
      </c>
      <c r="H52" s="154">
        <f t="shared" si="3"/>
        <v>-87.397956425366274</v>
      </c>
      <c r="I52" s="154">
        <f t="shared" si="4"/>
        <v>-88.94736842105263</v>
      </c>
      <c r="J52" s="11"/>
    </row>
    <row r="53" spans="1:10" x14ac:dyDescent="0.35">
      <c r="A53" s="199" t="s">
        <v>214</v>
      </c>
      <c r="B53" s="239">
        <v>1.9790000000000001</v>
      </c>
      <c r="C53" s="154">
        <f t="shared" si="0"/>
        <v>7.0988079454995176E-2</v>
      </c>
      <c r="D53" s="239">
        <v>1.448</v>
      </c>
      <c r="E53" s="154">
        <f t="shared" si="1"/>
        <v>6.0551697893863152E-2</v>
      </c>
      <c r="F53" s="239">
        <v>2.1259999999999999</v>
      </c>
      <c r="G53" s="154">
        <f t="shared" si="2"/>
        <v>7.351382602811285E-2</v>
      </c>
      <c r="H53" s="154">
        <f t="shared" si="3"/>
        <v>46.8232044198895</v>
      </c>
      <c r="I53" s="154">
        <f t="shared" si="4"/>
        <v>7.4279939363314673</v>
      </c>
      <c r="J53" s="11"/>
    </row>
    <row r="54" spans="1:10" x14ac:dyDescent="0.35">
      <c r="A54" s="199" t="s">
        <v>75</v>
      </c>
      <c r="B54" s="239">
        <v>0.81100000000000005</v>
      </c>
      <c r="C54" s="154">
        <f t="shared" si="0"/>
        <v>2.909112301061197E-2</v>
      </c>
      <c r="D54" s="239">
        <v>1.0740000000000001</v>
      </c>
      <c r="E54" s="154">
        <f t="shared" si="1"/>
        <v>4.4911963769343248E-2</v>
      </c>
      <c r="F54" s="239">
        <v>1.9350000000000001</v>
      </c>
      <c r="G54" s="154">
        <f t="shared" si="2"/>
        <v>6.6909338365192084E-2</v>
      </c>
      <c r="H54" s="154">
        <f t="shared" si="3"/>
        <v>80.167597765363126</v>
      </c>
      <c r="I54" s="154">
        <f t="shared" si="4"/>
        <v>138.59432799013564</v>
      </c>
      <c r="J54" s="11"/>
    </row>
    <row r="55" spans="1:10" x14ac:dyDescent="0.35">
      <c r="A55" s="199" t="s">
        <v>211</v>
      </c>
      <c r="B55" s="239">
        <v>4.923</v>
      </c>
      <c r="C55" s="154">
        <f t="shared" si="0"/>
        <v>0.17659136693124874</v>
      </c>
      <c r="D55" s="239">
        <v>1.984</v>
      </c>
      <c r="E55" s="154">
        <f t="shared" si="1"/>
        <v>8.2965862307613603E-2</v>
      </c>
      <c r="F55" s="239">
        <v>1.911</v>
      </c>
      <c r="G55" s="154">
        <f t="shared" si="2"/>
        <v>6.6079455098647072E-2</v>
      </c>
      <c r="H55" s="154">
        <f t="shared" si="3"/>
        <v>-3.6794354838709631</v>
      </c>
      <c r="I55" s="154">
        <f t="shared" si="4"/>
        <v>-61.182205971968308</v>
      </c>
      <c r="J55" s="11"/>
    </row>
    <row r="56" spans="1:10" x14ac:dyDescent="0.35">
      <c r="A56" s="199" t="s">
        <v>190</v>
      </c>
      <c r="B56" s="239">
        <v>8.0000000000000002E-3</v>
      </c>
      <c r="C56" s="154">
        <f t="shared" si="0"/>
        <v>2.8696545509851511E-4</v>
      </c>
      <c r="D56" s="239">
        <v>4.8000000000000001E-2</v>
      </c>
      <c r="E56" s="154">
        <f t="shared" si="1"/>
        <v>2.0072386042164583E-3</v>
      </c>
      <c r="F56" s="239">
        <v>1.8460000000000001</v>
      </c>
      <c r="G56" s="154">
        <f t="shared" si="2"/>
        <v>6.3831854585087652E-2</v>
      </c>
      <c r="H56" s="154">
        <f t="shared" si="3"/>
        <v>3745.8333333333335</v>
      </c>
      <c r="I56" s="154">
        <f t="shared" si="4"/>
        <v>22975</v>
      </c>
      <c r="J56" s="11"/>
    </row>
    <row r="57" spans="1:10" x14ac:dyDescent="0.35">
      <c r="A57" s="199" t="s">
        <v>256</v>
      </c>
      <c r="B57" s="239">
        <v>0.36699999999999999</v>
      </c>
      <c r="C57" s="154">
        <f t="shared" si="0"/>
        <v>1.316454025264438E-2</v>
      </c>
      <c r="D57" s="239">
        <v>0.29299999999999998</v>
      </c>
      <c r="E57" s="154">
        <f t="shared" si="1"/>
        <v>1.2252518979904628E-2</v>
      </c>
      <c r="F57" s="239">
        <v>1.69</v>
      </c>
      <c r="G57" s="154">
        <f t="shared" si="2"/>
        <v>5.843761335254502E-2</v>
      </c>
      <c r="H57" s="154">
        <f t="shared" si="3"/>
        <v>476.79180887372013</v>
      </c>
      <c r="I57" s="154">
        <f t="shared" si="4"/>
        <v>360.49046321525884</v>
      </c>
      <c r="J57" s="11"/>
    </row>
    <row r="58" spans="1:10" x14ac:dyDescent="0.35">
      <c r="A58" s="199" t="s">
        <v>39</v>
      </c>
      <c r="B58" s="239">
        <v>0.94399999999999995</v>
      </c>
      <c r="C58" s="154">
        <f t="shared" si="0"/>
        <v>3.3861923701624781E-2</v>
      </c>
      <c r="D58" s="239">
        <v>0.309</v>
      </c>
      <c r="E58" s="154">
        <f t="shared" si="1"/>
        <v>1.2921598514643449E-2</v>
      </c>
      <c r="F58" s="239">
        <v>1.5940000000000001</v>
      </c>
      <c r="G58" s="154">
        <f t="shared" si="2"/>
        <v>5.5118080286364952E-2</v>
      </c>
      <c r="H58" s="154">
        <f t="shared" si="3"/>
        <v>415.85760517799361</v>
      </c>
      <c r="I58" s="154">
        <f t="shared" si="4"/>
        <v>68.855932203389855</v>
      </c>
      <c r="J58" s="11"/>
    </row>
    <row r="59" spans="1:10" x14ac:dyDescent="0.35">
      <c r="A59" s="199" t="s">
        <v>209</v>
      </c>
      <c r="B59" s="239">
        <v>50.098999999999997</v>
      </c>
      <c r="C59" s="154">
        <f t="shared" si="0"/>
        <v>1.7970852918725633</v>
      </c>
      <c r="D59" s="239">
        <v>2.2669999999999999</v>
      </c>
      <c r="E59" s="154">
        <f t="shared" si="1"/>
        <v>9.4800206578306456E-2</v>
      </c>
      <c r="F59" s="239">
        <v>1.554</v>
      </c>
      <c r="G59" s="154">
        <f t="shared" si="2"/>
        <v>5.3734941508789914E-2</v>
      </c>
      <c r="H59" s="154">
        <f t="shared" si="3"/>
        <v>-31.451257168063517</v>
      </c>
      <c r="I59" s="154">
        <f t="shared" si="4"/>
        <v>-96.898141679474634</v>
      </c>
      <c r="J59" s="11"/>
    </row>
    <row r="60" spans="1:10" x14ac:dyDescent="0.35">
      <c r="A60" s="199" t="s">
        <v>122</v>
      </c>
      <c r="B60" s="239">
        <v>0.41699999999999998</v>
      </c>
      <c r="C60" s="154">
        <f t="shared" si="0"/>
        <v>1.4958074347010098E-2</v>
      </c>
      <c r="D60" s="239">
        <v>0.32500000000000001</v>
      </c>
      <c r="E60" s="154">
        <f t="shared" si="1"/>
        <v>1.3590678049382269E-2</v>
      </c>
      <c r="F60" s="239">
        <v>1.4810000000000001</v>
      </c>
      <c r="G60" s="154">
        <f t="shared" si="2"/>
        <v>5.1210713239715488E-2</v>
      </c>
      <c r="H60" s="154">
        <f t="shared" si="3"/>
        <v>355.69230769230774</v>
      </c>
      <c r="I60" s="154">
        <f t="shared" si="4"/>
        <v>255.15587529976025</v>
      </c>
      <c r="J60" s="11"/>
    </row>
    <row r="61" spans="1:10" x14ac:dyDescent="0.35">
      <c r="A61" s="199" t="s">
        <v>168</v>
      </c>
      <c r="B61" s="239">
        <v>13.426</v>
      </c>
      <c r="C61" s="154">
        <f t="shared" si="0"/>
        <v>0.48159977501908302</v>
      </c>
      <c r="D61" s="239">
        <v>2.4159999999999999</v>
      </c>
      <c r="E61" s="154">
        <f t="shared" si="1"/>
        <v>0.10103100974556171</v>
      </c>
      <c r="F61" s="239">
        <v>1.4330000000000001</v>
      </c>
      <c r="G61" s="154">
        <f t="shared" si="2"/>
        <v>4.9550946706625458E-2</v>
      </c>
      <c r="H61" s="154">
        <f t="shared" si="3"/>
        <v>-40.687086092715234</v>
      </c>
      <c r="I61" s="154">
        <f t="shared" si="4"/>
        <v>-89.326679576940265</v>
      </c>
      <c r="J61" s="11"/>
    </row>
    <row r="62" spans="1:10" x14ac:dyDescent="0.35">
      <c r="A62" s="199" t="s">
        <v>4</v>
      </c>
      <c r="B62" s="239">
        <v>0</v>
      </c>
      <c r="C62" s="154">
        <f t="shared" si="0"/>
        <v>0</v>
      </c>
      <c r="D62" s="239">
        <v>0</v>
      </c>
      <c r="E62" s="154">
        <f t="shared" si="1"/>
        <v>0</v>
      </c>
      <c r="F62" s="239">
        <v>1.2929999999999999</v>
      </c>
      <c r="G62" s="154">
        <f t="shared" si="2"/>
        <v>4.4709960985112845E-2</v>
      </c>
      <c r="H62" s="154" t="s">
        <v>316</v>
      </c>
      <c r="I62" s="154" t="s">
        <v>316</v>
      </c>
      <c r="J62" s="11"/>
    </row>
    <row r="63" spans="1:10" x14ac:dyDescent="0.35">
      <c r="A63" s="199" t="s">
        <v>216</v>
      </c>
      <c r="B63" s="239">
        <v>1.4650000000000001</v>
      </c>
      <c r="C63" s="154">
        <f t="shared" si="0"/>
        <v>5.2550548964915587E-2</v>
      </c>
      <c r="D63" s="239">
        <v>4.3419999999999996</v>
      </c>
      <c r="E63" s="154">
        <f t="shared" si="1"/>
        <v>0.18157145873974709</v>
      </c>
      <c r="F63" s="239">
        <v>1.2829999999999999</v>
      </c>
      <c r="G63" s="154">
        <f t="shared" si="2"/>
        <v>4.4364176290719086E-2</v>
      </c>
      <c r="H63" s="154">
        <f t="shared" si="3"/>
        <v>-70.451404882542604</v>
      </c>
      <c r="I63" s="154">
        <f t="shared" si="4"/>
        <v>-12.423208191126289</v>
      </c>
      <c r="J63" s="11"/>
    </row>
    <row r="64" spans="1:10" x14ac:dyDescent="0.35">
      <c r="A64" s="199" t="s">
        <v>201</v>
      </c>
      <c r="B64" s="239">
        <v>9.0839999999999996</v>
      </c>
      <c r="C64" s="154">
        <f t="shared" si="0"/>
        <v>0.32584927426436389</v>
      </c>
      <c r="D64" s="239">
        <v>1.028</v>
      </c>
      <c r="E64" s="154">
        <f t="shared" si="1"/>
        <v>4.2988360106969145E-2</v>
      </c>
      <c r="F64" s="239">
        <v>1.268</v>
      </c>
      <c r="G64" s="154">
        <f t="shared" si="2"/>
        <v>4.3845499249128457E-2</v>
      </c>
      <c r="H64" s="154">
        <f t="shared" si="3"/>
        <v>23.346303501945531</v>
      </c>
      <c r="I64" s="154">
        <f t="shared" si="4"/>
        <v>-86.041391457507714</v>
      </c>
      <c r="J64" s="11"/>
    </row>
    <row r="65" spans="1:10" x14ac:dyDescent="0.35">
      <c r="A65" s="199" t="s">
        <v>180</v>
      </c>
      <c r="B65" s="239">
        <v>6.492</v>
      </c>
      <c r="C65" s="154">
        <f t="shared" si="0"/>
        <v>0.23287246681244503</v>
      </c>
      <c r="D65" s="239">
        <v>5.1509999999999998</v>
      </c>
      <c r="E65" s="154">
        <f t="shared" si="1"/>
        <v>0.21540179271497864</v>
      </c>
      <c r="F65" s="239">
        <v>1.2150000000000001</v>
      </c>
      <c r="G65" s="154">
        <f t="shared" si="2"/>
        <v>4.2012840368841543E-2</v>
      </c>
      <c r="H65" s="154">
        <f t="shared" si="3"/>
        <v>-76.412347117064641</v>
      </c>
      <c r="I65" s="154">
        <f t="shared" si="4"/>
        <v>-81.284658040665434</v>
      </c>
      <c r="J65" s="11"/>
    </row>
    <row r="66" spans="1:10" x14ac:dyDescent="0.35">
      <c r="A66" s="199" t="s">
        <v>133</v>
      </c>
      <c r="B66" s="239">
        <v>5.3390000000000004</v>
      </c>
      <c r="C66" s="154">
        <f t="shared" si="0"/>
        <v>0.19151357059637153</v>
      </c>
      <c r="D66" s="239">
        <v>2.14</v>
      </c>
      <c r="E66" s="154">
        <f t="shared" si="1"/>
        <v>8.9489387771317097E-2</v>
      </c>
      <c r="F66" s="239">
        <v>1.1779999999999999</v>
      </c>
      <c r="G66" s="154">
        <f t="shared" si="2"/>
        <v>4.0733436999584635E-2</v>
      </c>
      <c r="H66" s="154">
        <f t="shared" si="3"/>
        <v>-44.953271028037392</v>
      </c>
      <c r="I66" s="154">
        <f t="shared" si="4"/>
        <v>-77.935943060498232</v>
      </c>
      <c r="J66" s="11"/>
    </row>
    <row r="67" spans="1:10" x14ac:dyDescent="0.35">
      <c r="A67" s="199" t="s">
        <v>251</v>
      </c>
      <c r="B67" s="239">
        <v>0.70199999999999996</v>
      </c>
      <c r="C67" s="154">
        <f t="shared" si="0"/>
        <v>2.5181218684894698E-2</v>
      </c>
      <c r="D67" s="239">
        <v>0.91800000000000004</v>
      </c>
      <c r="E67" s="154">
        <f t="shared" si="1"/>
        <v>3.838843830563976E-2</v>
      </c>
      <c r="F67" s="239">
        <v>1.1379999999999999</v>
      </c>
      <c r="G67" s="154">
        <f t="shared" si="2"/>
        <v>3.9350298222009597E-2</v>
      </c>
      <c r="H67" s="154">
        <f t="shared" si="3"/>
        <v>23.965141612200426</v>
      </c>
      <c r="I67" s="154">
        <f t="shared" si="4"/>
        <v>62.108262108262103</v>
      </c>
      <c r="J67" s="11"/>
    </row>
    <row r="68" spans="1:10" x14ac:dyDescent="0.35">
      <c r="A68" s="199" t="s">
        <v>99</v>
      </c>
      <c r="B68" s="239">
        <v>0.38800000000000001</v>
      </c>
      <c r="C68" s="154">
        <f t="shared" ref="C68:C131" si="5">(B68/$B$223)*100</f>
        <v>1.3917824572277982E-2</v>
      </c>
      <c r="D68" s="239">
        <v>0.56299999999999994</v>
      </c>
      <c r="E68" s="154">
        <f t="shared" ref="E68:E131" si="6">(D68/$D$223)*100</f>
        <v>2.3543236128622205E-2</v>
      </c>
      <c r="F68" s="239">
        <v>1.012</v>
      </c>
      <c r="G68" s="154">
        <f t="shared" ref="G68:G131" si="7">(F68/$F$223)*100</f>
        <v>3.4993411072648258E-2</v>
      </c>
      <c r="H68" s="154">
        <f t="shared" si="3"/>
        <v>79.751332149200735</v>
      </c>
      <c r="I68" s="154">
        <f t="shared" ref="I68:I131" si="8">((F68/B68)-1)*100</f>
        <v>160.82474226804123</v>
      </c>
      <c r="J68" s="11"/>
    </row>
    <row r="69" spans="1:10" x14ac:dyDescent="0.35">
      <c r="A69" s="199" t="s">
        <v>72</v>
      </c>
      <c r="B69" s="239">
        <v>1.6559999999999999</v>
      </c>
      <c r="C69" s="154">
        <f t="shared" si="5"/>
        <v>5.9401849205392626E-2</v>
      </c>
      <c r="D69" s="239">
        <v>0.93799999999999994</v>
      </c>
      <c r="E69" s="154">
        <f t="shared" si="6"/>
        <v>3.9224787724063279E-2</v>
      </c>
      <c r="F69" s="239">
        <v>0.95199999999999996</v>
      </c>
      <c r="G69" s="154">
        <f t="shared" si="7"/>
        <v>3.2918702906285714E-2</v>
      </c>
      <c r="H69" s="154">
        <f t="shared" ref="H69:H132" si="9">((F69/D69)-1)*100</f>
        <v>1.4925373134328401</v>
      </c>
      <c r="I69" s="154">
        <f t="shared" si="8"/>
        <v>-42.512077294685987</v>
      </c>
      <c r="J69" s="11"/>
    </row>
    <row r="70" spans="1:10" x14ac:dyDescent="0.35">
      <c r="A70" s="199" t="s">
        <v>103</v>
      </c>
      <c r="B70" s="239">
        <v>0.80600000000000005</v>
      </c>
      <c r="C70" s="154">
        <f t="shared" si="5"/>
        <v>2.8911769601175401E-2</v>
      </c>
      <c r="D70" s="239">
        <v>0.76200000000000001</v>
      </c>
      <c r="E70" s="154">
        <f t="shared" si="6"/>
        <v>3.1864912841936273E-2</v>
      </c>
      <c r="F70" s="239">
        <v>0.91900000000000004</v>
      </c>
      <c r="G70" s="154">
        <f t="shared" si="7"/>
        <v>3.177761341478632E-2</v>
      </c>
      <c r="H70" s="154">
        <f t="shared" si="9"/>
        <v>20.603674540682416</v>
      </c>
      <c r="I70" s="154">
        <f t="shared" si="8"/>
        <v>14.019851116625315</v>
      </c>
      <c r="J70" s="11"/>
    </row>
    <row r="71" spans="1:10" x14ac:dyDescent="0.35">
      <c r="A71" s="199" t="s">
        <v>130</v>
      </c>
      <c r="B71" s="239">
        <v>3.1379999999999999</v>
      </c>
      <c r="C71" s="154">
        <f t="shared" si="5"/>
        <v>0.11256219976239255</v>
      </c>
      <c r="D71" s="239">
        <v>2.5270000000000001</v>
      </c>
      <c r="E71" s="154">
        <f t="shared" si="6"/>
        <v>0.10567274901781229</v>
      </c>
      <c r="F71" s="239">
        <v>0.90400000000000003</v>
      </c>
      <c r="G71" s="154">
        <f t="shared" si="7"/>
        <v>3.1258936373195684E-2</v>
      </c>
      <c r="H71" s="154">
        <f t="shared" si="9"/>
        <v>-64.226355362089421</v>
      </c>
      <c r="I71" s="154">
        <f t="shared" si="8"/>
        <v>-71.191841937539834</v>
      </c>
      <c r="J71" s="11"/>
    </row>
    <row r="72" spans="1:10" x14ac:dyDescent="0.35">
      <c r="A72" s="199" t="s">
        <v>213</v>
      </c>
      <c r="B72" s="239">
        <v>0.09</v>
      </c>
      <c r="C72" s="154">
        <f t="shared" si="5"/>
        <v>3.2283613698582949E-3</v>
      </c>
      <c r="D72" s="239">
        <v>0.71599999999999997</v>
      </c>
      <c r="E72" s="154">
        <f t="shared" si="6"/>
        <v>2.9941309179562167E-2</v>
      </c>
      <c r="F72" s="239">
        <v>0.86399999999999999</v>
      </c>
      <c r="G72" s="154">
        <f t="shared" si="7"/>
        <v>2.9875797595620649E-2</v>
      </c>
      <c r="H72" s="154">
        <f t="shared" si="9"/>
        <v>20.67039106145252</v>
      </c>
      <c r="I72" s="154">
        <f t="shared" si="8"/>
        <v>860</v>
      </c>
      <c r="J72" s="11"/>
    </row>
    <row r="73" spans="1:10" x14ac:dyDescent="0.35">
      <c r="A73" s="199" t="s">
        <v>104</v>
      </c>
      <c r="B73" s="239">
        <v>8.16</v>
      </c>
      <c r="C73" s="154">
        <f t="shared" si="5"/>
        <v>0.29270476420048541</v>
      </c>
      <c r="D73" s="239">
        <v>0.69399999999999995</v>
      </c>
      <c r="E73" s="154">
        <f t="shared" si="6"/>
        <v>2.9021324819296288E-2</v>
      </c>
      <c r="F73" s="239">
        <v>0.85199999999999998</v>
      </c>
      <c r="G73" s="154">
        <f t="shared" si="7"/>
        <v>2.9460855962348143E-2</v>
      </c>
      <c r="H73" s="154">
        <f t="shared" si="9"/>
        <v>22.766570605187319</v>
      </c>
      <c r="I73" s="154">
        <f t="shared" si="8"/>
        <v>-89.558823529411768</v>
      </c>
      <c r="J73" s="11"/>
    </row>
    <row r="74" spans="1:10" x14ac:dyDescent="0.35">
      <c r="A74" s="199" t="s">
        <v>171</v>
      </c>
      <c r="B74" s="239">
        <v>0.59499999999999997</v>
      </c>
      <c r="C74" s="154">
        <f t="shared" si="5"/>
        <v>2.1343055722952059E-2</v>
      </c>
      <c r="D74" s="239">
        <v>1.2450000000000001</v>
      </c>
      <c r="E74" s="154">
        <f t="shared" si="6"/>
        <v>5.2062751296864385E-2</v>
      </c>
      <c r="F74" s="239">
        <v>0.84399999999999997</v>
      </c>
      <c r="G74" s="154">
        <f t="shared" si="7"/>
        <v>2.9184228206833137E-2</v>
      </c>
      <c r="H74" s="154">
        <f t="shared" si="9"/>
        <v>-32.208835341365472</v>
      </c>
      <c r="I74" s="154">
        <f t="shared" si="8"/>
        <v>41.848739495798327</v>
      </c>
      <c r="J74" s="11"/>
    </row>
    <row r="75" spans="1:10" x14ac:dyDescent="0.35">
      <c r="A75" s="199" t="s">
        <v>198</v>
      </c>
      <c r="B75" s="239">
        <v>0.79400000000000004</v>
      </c>
      <c r="C75" s="154">
        <f t="shared" si="5"/>
        <v>2.8481321418527626E-2</v>
      </c>
      <c r="D75" s="239">
        <v>1.0620000000000001</v>
      </c>
      <c r="E75" s="154">
        <f t="shared" si="6"/>
        <v>4.4410154118289136E-2</v>
      </c>
      <c r="F75" s="239">
        <v>0.81200000000000006</v>
      </c>
      <c r="G75" s="154">
        <f t="shared" si="7"/>
        <v>2.8077717184773116E-2</v>
      </c>
      <c r="H75" s="154">
        <f t="shared" si="9"/>
        <v>-23.540489642184561</v>
      </c>
      <c r="I75" s="154">
        <f t="shared" si="8"/>
        <v>2.267002518891692</v>
      </c>
      <c r="J75" s="11"/>
    </row>
    <row r="76" spans="1:10" x14ac:dyDescent="0.35">
      <c r="A76" s="199" t="s">
        <v>0</v>
      </c>
      <c r="B76" s="239">
        <v>0.71</v>
      </c>
      <c r="C76" s="154">
        <f t="shared" si="5"/>
        <v>2.5468184139993213E-2</v>
      </c>
      <c r="D76" s="239">
        <v>1.5980000000000001</v>
      </c>
      <c r="E76" s="154">
        <f t="shared" si="6"/>
        <v>6.6824318532039587E-2</v>
      </c>
      <c r="F76" s="239">
        <v>0.77800000000000002</v>
      </c>
      <c r="G76" s="154">
        <f t="shared" si="7"/>
        <v>2.6902049223834337E-2</v>
      </c>
      <c r="H76" s="154">
        <f t="shared" si="9"/>
        <v>-51.314142678347928</v>
      </c>
      <c r="I76" s="154">
        <f t="shared" si="8"/>
        <v>9.5774647887324029</v>
      </c>
      <c r="J76" s="11"/>
    </row>
    <row r="77" spans="1:10" x14ac:dyDescent="0.35">
      <c r="A77" s="199" t="s">
        <v>170</v>
      </c>
      <c r="B77" s="239">
        <v>0.84099999999999997</v>
      </c>
      <c r="C77" s="154">
        <f t="shared" si="5"/>
        <v>3.0167243467231399E-2</v>
      </c>
      <c r="D77" s="239">
        <v>0.41499999999999998</v>
      </c>
      <c r="E77" s="154">
        <f t="shared" si="6"/>
        <v>1.7354250432288124E-2</v>
      </c>
      <c r="F77" s="239">
        <v>0.76100000000000001</v>
      </c>
      <c r="G77" s="154">
        <f t="shared" si="7"/>
        <v>2.6314215243364948E-2</v>
      </c>
      <c r="H77" s="154">
        <f t="shared" si="9"/>
        <v>83.373493975903628</v>
      </c>
      <c r="I77" s="154">
        <f t="shared" si="8"/>
        <v>-9.5124851367419652</v>
      </c>
      <c r="J77" s="11"/>
    </row>
    <row r="78" spans="1:10" x14ac:dyDescent="0.35">
      <c r="A78" s="199" t="s">
        <v>105</v>
      </c>
      <c r="B78" s="239">
        <v>5.6000000000000001E-2</v>
      </c>
      <c r="C78" s="154">
        <f t="shared" si="5"/>
        <v>2.0087581856896059E-3</v>
      </c>
      <c r="D78" s="239">
        <v>2.2759999999999998</v>
      </c>
      <c r="E78" s="154">
        <f t="shared" si="6"/>
        <v>9.5176563816597046E-2</v>
      </c>
      <c r="F78" s="239">
        <v>0.745</v>
      </c>
      <c r="G78" s="154">
        <f t="shared" si="7"/>
        <v>2.5760959732334936E-2</v>
      </c>
      <c r="H78" s="154">
        <f t="shared" si="9"/>
        <v>-67.267135325131804</v>
      </c>
      <c r="I78" s="154">
        <f t="shared" si="8"/>
        <v>1230.3571428571429</v>
      </c>
      <c r="J78" s="11"/>
    </row>
    <row r="79" spans="1:10" x14ac:dyDescent="0.35">
      <c r="A79" s="199" t="s">
        <v>163</v>
      </c>
      <c r="B79" s="239">
        <v>2.2360000000000002</v>
      </c>
      <c r="C79" s="154">
        <f t="shared" si="5"/>
        <v>8.0206844700034974E-2</v>
      </c>
      <c r="D79" s="239">
        <v>4.2000000000000003E-2</v>
      </c>
      <c r="E79" s="154">
        <f t="shared" si="6"/>
        <v>1.7563337786894008E-3</v>
      </c>
      <c r="F79" s="239">
        <v>0.72499999999999998</v>
      </c>
      <c r="G79" s="154">
        <f t="shared" si="7"/>
        <v>2.5069390343547417E-2</v>
      </c>
      <c r="H79" s="154">
        <f t="shared" si="9"/>
        <v>1626.1904761904759</v>
      </c>
      <c r="I79" s="154">
        <f t="shared" si="8"/>
        <v>-67.57602862254025</v>
      </c>
      <c r="J79" s="11"/>
    </row>
    <row r="80" spans="1:10" x14ac:dyDescent="0.35">
      <c r="A80" s="199" t="s">
        <v>59</v>
      </c>
      <c r="B80" s="239">
        <v>0</v>
      </c>
      <c r="C80" s="154">
        <f t="shared" si="5"/>
        <v>0</v>
      </c>
      <c r="D80" s="239">
        <v>0.308</v>
      </c>
      <c r="E80" s="154">
        <f t="shared" si="6"/>
        <v>1.2879781043722272E-2</v>
      </c>
      <c r="F80" s="239">
        <v>0.70699999999999996</v>
      </c>
      <c r="G80" s="154">
        <f t="shared" si="7"/>
        <v>2.4446977893638658E-2</v>
      </c>
      <c r="H80" s="154">
        <f t="shared" si="9"/>
        <v>129.54545454545453</v>
      </c>
      <c r="I80" s="154" t="s">
        <v>316</v>
      </c>
      <c r="J80" s="11"/>
    </row>
    <row r="81" spans="1:10" x14ac:dyDescent="0.35">
      <c r="A81" s="199" t="s">
        <v>194</v>
      </c>
      <c r="B81" s="239">
        <v>12.194000000000001</v>
      </c>
      <c r="C81" s="154">
        <f t="shared" si="5"/>
        <v>0.43740709493391167</v>
      </c>
      <c r="D81" s="239">
        <v>2.052</v>
      </c>
      <c r="E81" s="154">
        <f t="shared" si="6"/>
        <v>8.5809450330253584E-2</v>
      </c>
      <c r="F81" s="239">
        <v>0.629</v>
      </c>
      <c r="G81" s="154">
        <f t="shared" si="7"/>
        <v>2.1749857277367349E-2</v>
      </c>
      <c r="H81" s="154">
        <f t="shared" si="9"/>
        <v>-69.346978557504869</v>
      </c>
      <c r="I81" s="154">
        <f t="shared" si="8"/>
        <v>-94.841725438740369</v>
      </c>
      <c r="J81" s="11"/>
    </row>
    <row r="82" spans="1:10" x14ac:dyDescent="0.35">
      <c r="A82" s="199" t="s">
        <v>135</v>
      </c>
      <c r="B82" s="239">
        <v>1.0489999999999999</v>
      </c>
      <c r="C82" s="154">
        <f t="shared" si="5"/>
        <v>3.7628345299792788E-2</v>
      </c>
      <c r="D82" s="239">
        <v>0.30599999999999999</v>
      </c>
      <c r="E82" s="154">
        <f t="shared" si="6"/>
        <v>1.2796146101879921E-2</v>
      </c>
      <c r="F82" s="239">
        <v>0.57799999999999996</v>
      </c>
      <c r="G82" s="154">
        <f t="shared" si="7"/>
        <v>1.9986355335959185E-2</v>
      </c>
      <c r="H82" s="154">
        <f t="shared" si="9"/>
        <v>88.888888888888886</v>
      </c>
      <c r="I82" s="154">
        <f t="shared" si="8"/>
        <v>-44.899904671115351</v>
      </c>
      <c r="J82" s="11"/>
    </row>
    <row r="83" spans="1:10" x14ac:dyDescent="0.35">
      <c r="A83" s="199" t="s">
        <v>142</v>
      </c>
      <c r="B83" s="239">
        <v>0.39</v>
      </c>
      <c r="C83" s="154">
        <f t="shared" si="5"/>
        <v>1.3989565936052613E-2</v>
      </c>
      <c r="D83" s="239">
        <v>7.109</v>
      </c>
      <c r="E83" s="154">
        <f t="shared" si="6"/>
        <v>0.29728040077864171</v>
      </c>
      <c r="F83" s="239">
        <v>0.52500000000000002</v>
      </c>
      <c r="G83" s="154">
        <f t="shared" si="7"/>
        <v>1.8153696455672271E-2</v>
      </c>
      <c r="H83" s="154">
        <f t="shared" si="9"/>
        <v>-92.614995076663391</v>
      </c>
      <c r="I83" s="154">
        <f t="shared" si="8"/>
        <v>34.615384615384627</v>
      </c>
      <c r="J83" s="11"/>
    </row>
    <row r="84" spans="1:10" x14ac:dyDescent="0.35">
      <c r="A84" s="199" t="s">
        <v>121</v>
      </c>
      <c r="B84" s="239">
        <v>0.55500000000000005</v>
      </c>
      <c r="C84" s="154">
        <f t="shared" si="5"/>
        <v>1.9908228447459486E-2</v>
      </c>
      <c r="D84" s="239">
        <v>1E-3</v>
      </c>
      <c r="E84" s="154">
        <f t="shared" si="6"/>
        <v>4.181747092117621E-5</v>
      </c>
      <c r="F84" s="239">
        <v>0.52</v>
      </c>
      <c r="G84" s="154">
        <f t="shared" si="7"/>
        <v>1.7980804108475391E-2</v>
      </c>
      <c r="H84" s="154">
        <f t="shared" si="9"/>
        <v>51900</v>
      </c>
      <c r="I84" s="154">
        <f t="shared" si="8"/>
        <v>-6.3063063063063085</v>
      </c>
      <c r="J84" s="11"/>
    </row>
    <row r="85" spans="1:10" x14ac:dyDescent="0.35">
      <c r="A85" s="199" t="s">
        <v>174</v>
      </c>
      <c r="B85" s="239">
        <v>0.745</v>
      </c>
      <c r="C85" s="154">
        <f t="shared" si="5"/>
        <v>2.6723658006049221E-2</v>
      </c>
      <c r="D85" s="239">
        <v>1.147</v>
      </c>
      <c r="E85" s="154">
        <f t="shared" si="6"/>
        <v>4.7964639146589112E-2</v>
      </c>
      <c r="F85" s="239">
        <v>0.51200000000000001</v>
      </c>
      <c r="G85" s="154">
        <f t="shared" si="7"/>
        <v>1.7704176352960385E-2</v>
      </c>
      <c r="H85" s="154">
        <f t="shared" si="9"/>
        <v>-55.361813426329554</v>
      </c>
      <c r="I85" s="154">
        <f t="shared" si="8"/>
        <v>-31.275167785234903</v>
      </c>
      <c r="J85" s="11"/>
    </row>
    <row r="86" spans="1:10" x14ac:dyDescent="0.35">
      <c r="A86" s="199" t="s">
        <v>182</v>
      </c>
      <c r="B86" s="239">
        <v>0.16</v>
      </c>
      <c r="C86" s="154">
        <f t="shared" si="5"/>
        <v>5.7393091019703026E-3</v>
      </c>
      <c r="D86" s="239">
        <v>4.4999999999999998E-2</v>
      </c>
      <c r="E86" s="154">
        <f t="shared" si="6"/>
        <v>1.8817861914529293E-3</v>
      </c>
      <c r="F86" s="239">
        <v>0.50600000000000001</v>
      </c>
      <c r="G86" s="154">
        <f t="shared" si="7"/>
        <v>1.7496705536324129E-2</v>
      </c>
      <c r="H86" s="154">
        <f t="shared" si="9"/>
        <v>1024.4444444444446</v>
      </c>
      <c r="I86" s="154">
        <f t="shared" si="8"/>
        <v>216.25</v>
      </c>
      <c r="J86" s="11"/>
    </row>
    <row r="87" spans="1:10" x14ac:dyDescent="0.35">
      <c r="A87" s="199" t="s">
        <v>204</v>
      </c>
      <c r="B87" s="239">
        <v>1.9119999999999999</v>
      </c>
      <c r="C87" s="154">
        <f t="shared" si="5"/>
        <v>6.8584743768545106E-2</v>
      </c>
      <c r="D87" s="239">
        <v>1.1559999999999999</v>
      </c>
      <c r="E87" s="154">
        <f t="shared" si="6"/>
        <v>4.8340996384879695E-2</v>
      </c>
      <c r="F87" s="239">
        <v>0.49299999999999999</v>
      </c>
      <c r="G87" s="154">
        <f t="shared" si="7"/>
        <v>1.7047185433612246E-2</v>
      </c>
      <c r="H87" s="154">
        <f t="shared" si="9"/>
        <v>-57.352941176470587</v>
      </c>
      <c r="I87" s="154">
        <f t="shared" si="8"/>
        <v>-74.21548117154812</v>
      </c>
      <c r="J87" s="11"/>
    </row>
    <row r="88" spans="1:10" x14ac:dyDescent="0.35">
      <c r="A88" s="199" t="s">
        <v>49</v>
      </c>
      <c r="B88" s="239">
        <v>2.6989999999999998</v>
      </c>
      <c r="C88" s="154">
        <f t="shared" si="5"/>
        <v>9.6814970413861529E-2</v>
      </c>
      <c r="D88" s="239">
        <v>9.1999999999999998E-2</v>
      </c>
      <c r="E88" s="154">
        <f t="shared" si="6"/>
        <v>3.847207324748211E-3</v>
      </c>
      <c r="F88" s="239">
        <v>0.49</v>
      </c>
      <c r="G88" s="154">
        <f t="shared" si="7"/>
        <v>1.694345002529412E-2</v>
      </c>
      <c r="H88" s="154">
        <f t="shared" si="9"/>
        <v>432.60869565217394</v>
      </c>
      <c r="I88" s="154">
        <f t="shared" si="8"/>
        <v>-81.845127825120414</v>
      </c>
      <c r="J88" s="11"/>
    </row>
    <row r="89" spans="1:10" x14ac:dyDescent="0.35">
      <c r="A89" s="199" t="s">
        <v>221</v>
      </c>
      <c r="B89" s="239">
        <v>2.9</v>
      </c>
      <c r="C89" s="154">
        <f t="shared" si="5"/>
        <v>0.10402497747321172</v>
      </c>
      <c r="D89" s="239">
        <v>0.21</v>
      </c>
      <c r="E89" s="154">
        <f t="shared" si="6"/>
        <v>8.7816688934470033E-3</v>
      </c>
      <c r="F89" s="239">
        <v>0.47499999999999998</v>
      </c>
      <c r="G89" s="154">
        <f t="shared" si="7"/>
        <v>1.642477298370348E-2</v>
      </c>
      <c r="H89" s="154">
        <f t="shared" si="9"/>
        <v>126.19047619047619</v>
      </c>
      <c r="I89" s="154">
        <f t="shared" si="8"/>
        <v>-83.620689655172413</v>
      </c>
      <c r="J89" s="11"/>
    </row>
    <row r="90" spans="1:10" x14ac:dyDescent="0.35">
      <c r="A90" s="199" t="s">
        <v>23</v>
      </c>
      <c r="B90" s="239">
        <v>0.44400000000000001</v>
      </c>
      <c r="C90" s="154">
        <f t="shared" si="5"/>
        <v>1.592658275796759E-2</v>
      </c>
      <c r="D90" s="239">
        <v>0.75800000000000001</v>
      </c>
      <c r="E90" s="154">
        <f t="shared" si="6"/>
        <v>3.1697642958251566E-2</v>
      </c>
      <c r="F90" s="239">
        <v>0.47399999999999998</v>
      </c>
      <c r="G90" s="154">
        <f t="shared" si="7"/>
        <v>1.6390194514264107E-2</v>
      </c>
      <c r="H90" s="154">
        <f t="shared" si="9"/>
        <v>-37.467018469656999</v>
      </c>
      <c r="I90" s="154">
        <f t="shared" si="8"/>
        <v>6.7567567567567544</v>
      </c>
      <c r="J90" s="11"/>
    </row>
    <row r="91" spans="1:10" x14ac:dyDescent="0.35">
      <c r="A91" s="199" t="s">
        <v>92</v>
      </c>
      <c r="B91" s="239">
        <v>0</v>
      </c>
      <c r="C91" s="154">
        <f t="shared" si="5"/>
        <v>0</v>
      </c>
      <c r="D91" s="239">
        <v>0</v>
      </c>
      <c r="E91" s="154">
        <f t="shared" si="6"/>
        <v>0</v>
      </c>
      <c r="F91" s="239">
        <v>0.46600000000000003</v>
      </c>
      <c r="G91" s="154">
        <f t="shared" si="7"/>
        <v>1.6113566758749101E-2</v>
      </c>
      <c r="H91" s="154" t="s">
        <v>316</v>
      </c>
      <c r="I91" s="154" t="s">
        <v>316</v>
      </c>
      <c r="J91" s="11"/>
    </row>
    <row r="92" spans="1:10" x14ac:dyDescent="0.35">
      <c r="A92" s="199" t="s">
        <v>141</v>
      </c>
      <c r="B92" s="239">
        <v>0</v>
      </c>
      <c r="C92" s="154">
        <f t="shared" si="5"/>
        <v>0</v>
      </c>
      <c r="D92" s="239">
        <v>1E-3</v>
      </c>
      <c r="E92" s="154">
        <f t="shared" si="6"/>
        <v>4.181747092117621E-5</v>
      </c>
      <c r="F92" s="239">
        <v>0.45400000000000001</v>
      </c>
      <c r="G92" s="154">
        <f t="shared" si="7"/>
        <v>1.5698625125476592E-2</v>
      </c>
      <c r="H92" s="154">
        <f t="shared" si="9"/>
        <v>45300</v>
      </c>
      <c r="I92" s="154" t="s">
        <v>316</v>
      </c>
      <c r="J92" s="11"/>
    </row>
    <row r="93" spans="1:10" x14ac:dyDescent="0.35">
      <c r="A93" s="199" t="s">
        <v>21</v>
      </c>
      <c r="B93" s="239">
        <v>0.63600000000000001</v>
      </c>
      <c r="C93" s="154">
        <f t="shared" si="5"/>
        <v>2.2813753680331953E-2</v>
      </c>
      <c r="D93" s="239">
        <v>1.4999999999999999E-2</v>
      </c>
      <c r="E93" s="154">
        <f t="shared" si="6"/>
        <v>6.2726206381764319E-4</v>
      </c>
      <c r="F93" s="239">
        <v>0.45200000000000001</v>
      </c>
      <c r="G93" s="154">
        <f t="shared" si="7"/>
        <v>1.5629468186597842E-2</v>
      </c>
      <c r="H93" s="154">
        <f t="shared" si="9"/>
        <v>2913.3333333333335</v>
      </c>
      <c r="I93" s="154">
        <f t="shared" si="8"/>
        <v>-28.930817610062888</v>
      </c>
      <c r="J93" s="11"/>
    </row>
    <row r="94" spans="1:10" x14ac:dyDescent="0.35">
      <c r="A94" s="199" t="s">
        <v>253</v>
      </c>
      <c r="B94" s="239">
        <v>1.0629999999999999</v>
      </c>
      <c r="C94" s="154">
        <f t="shared" si="5"/>
        <v>3.8130534846215196E-2</v>
      </c>
      <c r="D94" s="239">
        <v>0.65400000000000003</v>
      </c>
      <c r="E94" s="154">
        <f t="shared" si="6"/>
        <v>2.7348625982449241E-2</v>
      </c>
      <c r="F94" s="239">
        <v>0.442</v>
      </c>
      <c r="G94" s="154">
        <f t="shared" si="7"/>
        <v>1.5283683492204082E-2</v>
      </c>
      <c r="H94" s="154">
        <f t="shared" si="9"/>
        <v>-32.415902140672785</v>
      </c>
      <c r="I94" s="154">
        <f t="shared" si="8"/>
        <v>-58.419567262464724</v>
      </c>
      <c r="J94" s="11"/>
    </row>
    <row r="95" spans="1:10" x14ac:dyDescent="0.35">
      <c r="A95" s="199" t="s">
        <v>203</v>
      </c>
      <c r="B95" s="239">
        <v>0.35</v>
      </c>
      <c r="C95" s="154">
        <f t="shared" si="5"/>
        <v>1.2554738660560033E-2</v>
      </c>
      <c r="D95" s="239">
        <v>0.12</v>
      </c>
      <c r="E95" s="154">
        <f t="shared" si="6"/>
        <v>5.0180965105411455E-3</v>
      </c>
      <c r="F95" s="239">
        <v>0.434</v>
      </c>
      <c r="G95" s="154">
        <f t="shared" si="7"/>
        <v>1.5007055736689076E-2</v>
      </c>
      <c r="H95" s="154">
        <f t="shared" si="9"/>
        <v>261.66666666666669</v>
      </c>
      <c r="I95" s="154">
        <f t="shared" si="8"/>
        <v>24</v>
      </c>
      <c r="J95" s="11"/>
    </row>
    <row r="96" spans="1:10" x14ac:dyDescent="0.35">
      <c r="A96" s="199" t="s">
        <v>206</v>
      </c>
      <c r="B96" s="239">
        <v>1.5369999999999999</v>
      </c>
      <c r="C96" s="154">
        <f t="shared" si="5"/>
        <v>5.5133238060802219E-2</v>
      </c>
      <c r="D96" s="239">
        <v>0.77100000000000002</v>
      </c>
      <c r="E96" s="154">
        <f t="shared" si="6"/>
        <v>3.2241270080226862E-2</v>
      </c>
      <c r="F96" s="239">
        <v>0.434</v>
      </c>
      <c r="G96" s="154">
        <f t="shared" si="7"/>
        <v>1.5007055736689076E-2</v>
      </c>
      <c r="H96" s="154">
        <f t="shared" si="9"/>
        <v>-43.709468223086901</v>
      </c>
      <c r="I96" s="154">
        <f t="shared" si="8"/>
        <v>-71.76317501626545</v>
      </c>
      <c r="J96" s="11"/>
    </row>
    <row r="97" spans="1:10" x14ac:dyDescent="0.35">
      <c r="A97" s="199" t="s">
        <v>246</v>
      </c>
      <c r="B97" s="239">
        <v>0.221</v>
      </c>
      <c r="C97" s="154">
        <f t="shared" si="5"/>
        <v>7.9274206970964788E-3</v>
      </c>
      <c r="D97" s="239">
        <v>0.45600000000000002</v>
      </c>
      <c r="E97" s="154">
        <f t="shared" si="6"/>
        <v>1.906876674005635E-2</v>
      </c>
      <c r="F97" s="239">
        <v>0.43</v>
      </c>
      <c r="G97" s="154">
        <f t="shared" si="7"/>
        <v>1.4868741858931573E-2</v>
      </c>
      <c r="H97" s="154">
        <f t="shared" si="9"/>
        <v>-5.7017543859649189</v>
      </c>
      <c r="I97" s="154">
        <f t="shared" si="8"/>
        <v>94.570135746606326</v>
      </c>
      <c r="J97" s="11"/>
    </row>
    <row r="98" spans="1:10" x14ac:dyDescent="0.35">
      <c r="A98" s="199" t="s">
        <v>95</v>
      </c>
      <c r="B98" s="239">
        <v>6.0999999999999999E-2</v>
      </c>
      <c r="C98" s="154">
        <f t="shared" si="5"/>
        <v>2.1881115951261775E-3</v>
      </c>
      <c r="D98" s="239">
        <v>0</v>
      </c>
      <c r="E98" s="154">
        <f t="shared" si="6"/>
        <v>0</v>
      </c>
      <c r="F98" s="239">
        <v>0.41899999999999998</v>
      </c>
      <c r="G98" s="154">
        <f t="shared" si="7"/>
        <v>1.4488378695098439E-2</v>
      </c>
      <c r="H98" s="154" t="s">
        <v>316</v>
      </c>
      <c r="I98" s="154">
        <f t="shared" si="8"/>
        <v>586.88524590163934</v>
      </c>
      <c r="J98" s="11"/>
    </row>
    <row r="99" spans="1:10" x14ac:dyDescent="0.35">
      <c r="A99" s="199" t="s">
        <v>205</v>
      </c>
      <c r="B99" s="239">
        <v>5.3999999999999999E-2</v>
      </c>
      <c r="C99" s="154">
        <f t="shared" si="5"/>
        <v>1.937016821914977E-3</v>
      </c>
      <c r="D99" s="239">
        <v>8.3000000000000004E-2</v>
      </c>
      <c r="E99" s="154">
        <f t="shared" si="6"/>
        <v>3.4708500864576255E-3</v>
      </c>
      <c r="F99" s="239">
        <v>0.41899999999999998</v>
      </c>
      <c r="G99" s="154">
        <f t="shared" si="7"/>
        <v>1.4488378695098439E-2</v>
      </c>
      <c r="H99" s="154">
        <f t="shared" si="9"/>
        <v>404.81927710843371</v>
      </c>
      <c r="I99" s="154">
        <f t="shared" si="8"/>
        <v>675.92592592592587</v>
      </c>
      <c r="J99" s="11"/>
    </row>
    <row r="100" spans="1:10" x14ac:dyDescent="0.35">
      <c r="A100" s="199" t="s">
        <v>134</v>
      </c>
      <c r="B100" s="239">
        <v>0.33600000000000002</v>
      </c>
      <c r="C100" s="154">
        <f t="shared" si="5"/>
        <v>1.2052549114137634E-2</v>
      </c>
      <c r="D100" s="239">
        <v>1.206</v>
      </c>
      <c r="E100" s="154">
        <f t="shared" si="6"/>
        <v>5.0431869930938504E-2</v>
      </c>
      <c r="F100" s="239">
        <v>0.41799999999999998</v>
      </c>
      <c r="G100" s="154">
        <f t="shared" si="7"/>
        <v>1.4453800225659064E-2</v>
      </c>
      <c r="H100" s="154">
        <f t="shared" si="9"/>
        <v>-65.339966832504146</v>
      </c>
      <c r="I100" s="154">
        <f t="shared" si="8"/>
        <v>24.404761904761884</v>
      </c>
      <c r="J100" s="11"/>
    </row>
    <row r="101" spans="1:10" x14ac:dyDescent="0.35">
      <c r="A101" s="199" t="s">
        <v>212</v>
      </c>
      <c r="B101" s="239">
        <v>5.8140000000000001</v>
      </c>
      <c r="C101" s="154">
        <f t="shared" si="5"/>
        <v>0.20855214449284587</v>
      </c>
      <c r="D101" s="239">
        <v>2.419</v>
      </c>
      <c r="E101" s="154">
        <f t="shared" si="6"/>
        <v>0.10115646215832524</v>
      </c>
      <c r="F101" s="239">
        <v>0.38900000000000001</v>
      </c>
      <c r="G101" s="154">
        <f t="shared" si="7"/>
        <v>1.3451024611917169E-2</v>
      </c>
      <c r="H101" s="154">
        <f t="shared" si="9"/>
        <v>-83.918974782968164</v>
      </c>
      <c r="I101" s="154">
        <f t="shared" si="8"/>
        <v>-93.309253525971798</v>
      </c>
      <c r="J101" s="11"/>
    </row>
    <row r="102" spans="1:10" x14ac:dyDescent="0.35">
      <c r="A102" s="199" t="s">
        <v>238</v>
      </c>
      <c r="B102" s="239">
        <v>7.9000000000000001E-2</v>
      </c>
      <c r="C102" s="154">
        <f t="shared" si="5"/>
        <v>2.8337838690978365E-3</v>
      </c>
      <c r="D102" s="239">
        <v>0.22900000000000001</v>
      </c>
      <c r="E102" s="154">
        <f t="shared" si="6"/>
        <v>9.5762008409493535E-3</v>
      </c>
      <c r="F102" s="239">
        <v>0.36699999999999999</v>
      </c>
      <c r="G102" s="154">
        <f t="shared" si="7"/>
        <v>1.2690298284250901E-2</v>
      </c>
      <c r="H102" s="154">
        <f t="shared" si="9"/>
        <v>60.262008733624441</v>
      </c>
      <c r="I102" s="154">
        <f t="shared" si="8"/>
        <v>364.55696202531647</v>
      </c>
      <c r="J102" s="11"/>
    </row>
    <row r="103" spans="1:10" x14ac:dyDescent="0.35">
      <c r="A103" s="199" t="s">
        <v>187</v>
      </c>
      <c r="B103" s="239">
        <v>4.3999999999999997E-2</v>
      </c>
      <c r="C103" s="154">
        <f t="shared" si="5"/>
        <v>1.5783100030418329E-3</v>
      </c>
      <c r="D103" s="239">
        <v>3.7999999999999999E-2</v>
      </c>
      <c r="E103" s="154">
        <f t="shared" si="6"/>
        <v>1.5890638950046959E-3</v>
      </c>
      <c r="F103" s="239">
        <v>0.36</v>
      </c>
      <c r="G103" s="154">
        <f t="shared" si="7"/>
        <v>1.2448248998175272E-2</v>
      </c>
      <c r="H103" s="154">
        <f t="shared" si="9"/>
        <v>847.36842105263145</v>
      </c>
      <c r="I103" s="154">
        <f t="shared" si="8"/>
        <v>718.18181818181813</v>
      </c>
      <c r="J103" s="11"/>
    </row>
    <row r="104" spans="1:10" x14ac:dyDescent="0.35">
      <c r="A104" s="199" t="s">
        <v>202</v>
      </c>
      <c r="B104" s="239">
        <v>0.69099999999999995</v>
      </c>
      <c r="C104" s="154">
        <f t="shared" si="5"/>
        <v>2.4786641184134241E-2</v>
      </c>
      <c r="D104" s="239">
        <v>0.54400000000000004</v>
      </c>
      <c r="E104" s="154">
        <f t="shared" si="6"/>
        <v>2.274870418111986E-2</v>
      </c>
      <c r="F104" s="239">
        <v>0.35699999999999998</v>
      </c>
      <c r="G104" s="154">
        <f t="shared" si="7"/>
        <v>1.2344513589857144E-2</v>
      </c>
      <c r="H104" s="154">
        <f t="shared" si="9"/>
        <v>-34.375000000000014</v>
      </c>
      <c r="I104" s="154">
        <f t="shared" si="8"/>
        <v>-48.335745296671483</v>
      </c>
      <c r="J104" s="11"/>
    </row>
    <row r="105" spans="1:10" x14ac:dyDescent="0.35">
      <c r="A105" s="199" t="s">
        <v>36</v>
      </c>
      <c r="B105" s="239">
        <v>5.0000000000000001E-3</v>
      </c>
      <c r="C105" s="154">
        <f t="shared" si="5"/>
        <v>1.7935340943657196E-4</v>
      </c>
      <c r="D105" s="239">
        <v>2.3E-2</v>
      </c>
      <c r="E105" s="154">
        <f t="shared" si="6"/>
        <v>9.6180183118705275E-4</v>
      </c>
      <c r="F105" s="239">
        <v>0.34699999999999998</v>
      </c>
      <c r="G105" s="154">
        <f t="shared" si="7"/>
        <v>1.1998728895463384E-2</v>
      </c>
      <c r="H105" s="154">
        <f t="shared" si="9"/>
        <v>1408.695652173913</v>
      </c>
      <c r="I105" s="154">
        <f t="shared" si="8"/>
        <v>6839.9999999999991</v>
      </c>
      <c r="J105" s="11"/>
    </row>
    <row r="106" spans="1:10" x14ac:dyDescent="0.35">
      <c r="A106" s="199" t="s">
        <v>107</v>
      </c>
      <c r="B106" s="239">
        <v>0.755</v>
      </c>
      <c r="C106" s="154">
        <f t="shared" si="5"/>
        <v>2.7082364824922361E-2</v>
      </c>
      <c r="D106" s="239">
        <v>0.89</v>
      </c>
      <c r="E106" s="154">
        <f t="shared" si="6"/>
        <v>3.7217549119846829E-2</v>
      </c>
      <c r="F106" s="239">
        <v>0.307</v>
      </c>
      <c r="G106" s="154">
        <f t="shared" si="7"/>
        <v>1.0615590117888355E-2</v>
      </c>
      <c r="H106" s="154">
        <f t="shared" si="9"/>
        <v>-65.50561797752809</v>
      </c>
      <c r="I106" s="154">
        <f t="shared" si="8"/>
        <v>-59.337748344370866</v>
      </c>
      <c r="J106" s="11"/>
    </row>
    <row r="107" spans="1:10" x14ac:dyDescent="0.35">
      <c r="A107" s="199" t="s">
        <v>169</v>
      </c>
      <c r="B107" s="239">
        <v>1.208</v>
      </c>
      <c r="C107" s="154">
        <f t="shared" si="5"/>
        <v>4.3331783719875783E-2</v>
      </c>
      <c r="D107" s="239">
        <v>1.115</v>
      </c>
      <c r="E107" s="154">
        <f t="shared" si="6"/>
        <v>4.6626480077111468E-2</v>
      </c>
      <c r="F107" s="239">
        <v>0.30499999999999999</v>
      </c>
      <c r="G107" s="154">
        <f t="shared" si="7"/>
        <v>1.0546433179009603E-2</v>
      </c>
      <c r="H107" s="154">
        <f t="shared" si="9"/>
        <v>-72.645739910313907</v>
      </c>
      <c r="I107" s="154">
        <f t="shared" si="8"/>
        <v>-74.75165562913908</v>
      </c>
      <c r="J107" s="11"/>
    </row>
    <row r="108" spans="1:10" x14ac:dyDescent="0.35">
      <c r="A108" s="199" t="s">
        <v>252</v>
      </c>
      <c r="B108" s="239">
        <v>8.8999999999999996E-2</v>
      </c>
      <c r="C108" s="154">
        <f t="shared" si="5"/>
        <v>3.1924906879709806E-3</v>
      </c>
      <c r="D108" s="239">
        <v>0.05</v>
      </c>
      <c r="E108" s="154">
        <f t="shared" si="6"/>
        <v>2.0908735460588106E-3</v>
      </c>
      <c r="F108" s="239">
        <v>0.28599999999999998</v>
      </c>
      <c r="G108" s="154">
        <f t="shared" si="7"/>
        <v>9.8894422596614642E-3</v>
      </c>
      <c r="H108" s="154">
        <f t="shared" si="9"/>
        <v>471.99999999999989</v>
      </c>
      <c r="I108" s="154">
        <f t="shared" si="8"/>
        <v>221.34831460674155</v>
      </c>
      <c r="J108" s="11"/>
    </row>
    <row r="109" spans="1:10" x14ac:dyDescent="0.35">
      <c r="A109" s="199" t="s">
        <v>136</v>
      </c>
      <c r="B109" s="239">
        <v>8.5000000000000006E-2</v>
      </c>
      <c r="C109" s="154">
        <f t="shared" si="5"/>
        <v>3.0490079604217233E-3</v>
      </c>
      <c r="D109" s="239">
        <v>2.1999999999999999E-2</v>
      </c>
      <c r="E109" s="154">
        <f t="shared" si="6"/>
        <v>9.1998436026587659E-4</v>
      </c>
      <c r="F109" s="239">
        <v>0.27300000000000002</v>
      </c>
      <c r="G109" s="154">
        <f t="shared" si="7"/>
        <v>9.4399221569495817E-3</v>
      </c>
      <c r="H109" s="154">
        <f t="shared" si="9"/>
        <v>1140.909090909091</v>
      </c>
      <c r="I109" s="154">
        <f t="shared" si="8"/>
        <v>221.1764705882353</v>
      </c>
      <c r="J109" s="11"/>
    </row>
    <row r="110" spans="1:10" x14ac:dyDescent="0.35">
      <c r="A110" s="199" t="s">
        <v>235</v>
      </c>
      <c r="B110" s="239">
        <v>0.159</v>
      </c>
      <c r="C110" s="154">
        <f t="shared" si="5"/>
        <v>5.7034384200829883E-3</v>
      </c>
      <c r="D110" s="239">
        <v>1.306</v>
      </c>
      <c r="E110" s="154">
        <f t="shared" si="6"/>
        <v>5.461361702305613E-2</v>
      </c>
      <c r="F110" s="239">
        <v>0.27</v>
      </c>
      <c r="G110" s="154">
        <f t="shared" si="7"/>
        <v>9.3361867486314535E-3</v>
      </c>
      <c r="H110" s="154">
        <f t="shared" si="9"/>
        <v>-79.326186830015317</v>
      </c>
      <c r="I110" s="154">
        <f t="shared" si="8"/>
        <v>69.811320754716988</v>
      </c>
      <c r="J110" s="11"/>
    </row>
    <row r="111" spans="1:10" x14ac:dyDescent="0.35">
      <c r="A111" s="199" t="s">
        <v>33</v>
      </c>
      <c r="B111" s="239">
        <v>0.188</v>
      </c>
      <c r="C111" s="154">
        <f t="shared" si="5"/>
        <v>6.7436881948151044E-3</v>
      </c>
      <c r="D111" s="239">
        <v>1.6879999999999999</v>
      </c>
      <c r="E111" s="154">
        <f t="shared" si="6"/>
        <v>7.0587890914945439E-2</v>
      </c>
      <c r="F111" s="239">
        <v>0.254</v>
      </c>
      <c r="G111" s="154">
        <f t="shared" si="7"/>
        <v>8.782931237601441E-3</v>
      </c>
      <c r="H111" s="154">
        <f t="shared" si="9"/>
        <v>-84.952606635071092</v>
      </c>
      <c r="I111" s="154">
        <f t="shared" si="8"/>
        <v>35.106382978723417</v>
      </c>
      <c r="J111" s="11"/>
    </row>
    <row r="112" spans="1:10" x14ac:dyDescent="0.35">
      <c r="A112" s="199" t="s">
        <v>119</v>
      </c>
      <c r="B112" s="239">
        <v>0.72699999999999998</v>
      </c>
      <c r="C112" s="154">
        <f t="shared" si="5"/>
        <v>2.6077985732077563E-2</v>
      </c>
      <c r="D112" s="239">
        <v>0.158</v>
      </c>
      <c r="E112" s="154">
        <f t="shared" si="6"/>
        <v>6.6071604055458416E-3</v>
      </c>
      <c r="F112" s="239">
        <v>0.245</v>
      </c>
      <c r="G112" s="154">
        <f t="shared" si="7"/>
        <v>8.4717250126470599E-3</v>
      </c>
      <c r="H112" s="154">
        <f t="shared" si="9"/>
        <v>55.063291139240512</v>
      </c>
      <c r="I112" s="154">
        <f t="shared" si="8"/>
        <v>-66.299862448418153</v>
      </c>
      <c r="J112" s="11"/>
    </row>
    <row r="113" spans="1:10" x14ac:dyDescent="0.35">
      <c r="A113" s="199" t="s">
        <v>188</v>
      </c>
      <c r="B113" s="239">
        <v>0.30599999999999999</v>
      </c>
      <c r="C113" s="154">
        <f t="shared" si="5"/>
        <v>1.0976428657518203E-2</v>
      </c>
      <c r="D113" s="239">
        <v>0.30199999999999999</v>
      </c>
      <c r="E113" s="154">
        <f t="shared" si="6"/>
        <v>1.2628876218195214E-2</v>
      </c>
      <c r="F113" s="239">
        <v>0.23599999999999999</v>
      </c>
      <c r="G113" s="154">
        <f t="shared" si="7"/>
        <v>8.160518787692677E-3</v>
      </c>
      <c r="H113" s="154">
        <f t="shared" si="9"/>
        <v>-21.85430463576159</v>
      </c>
      <c r="I113" s="154">
        <f t="shared" si="8"/>
        <v>-22.87581699346406</v>
      </c>
      <c r="J113" s="11"/>
    </row>
    <row r="114" spans="1:10" x14ac:dyDescent="0.35">
      <c r="A114" s="199" t="s">
        <v>255</v>
      </c>
      <c r="B114" s="239">
        <v>0.124</v>
      </c>
      <c r="C114" s="154">
        <f t="shared" si="5"/>
        <v>4.4479645540269836E-3</v>
      </c>
      <c r="D114" s="239">
        <v>4.7869999999999999</v>
      </c>
      <c r="E114" s="154">
        <f t="shared" si="6"/>
        <v>0.20018023329967052</v>
      </c>
      <c r="F114" s="239">
        <v>0.20200000000000001</v>
      </c>
      <c r="G114" s="154">
        <f t="shared" si="7"/>
        <v>6.9848508267539022E-3</v>
      </c>
      <c r="H114" s="154">
        <f t="shared" si="9"/>
        <v>-95.780238144975982</v>
      </c>
      <c r="I114" s="154">
        <f t="shared" si="8"/>
        <v>62.903225806451623</v>
      </c>
      <c r="J114" s="11"/>
    </row>
    <row r="115" spans="1:10" x14ac:dyDescent="0.35">
      <c r="A115" s="199" t="s">
        <v>114</v>
      </c>
      <c r="B115" s="239">
        <v>16.035</v>
      </c>
      <c r="C115" s="154">
        <f t="shared" si="5"/>
        <v>0.5751863840630862</v>
      </c>
      <c r="D115" s="239">
        <v>0.13600000000000001</v>
      </c>
      <c r="E115" s="154">
        <f t="shared" si="6"/>
        <v>5.6871760452799651E-3</v>
      </c>
      <c r="F115" s="239">
        <v>0.16800000000000001</v>
      </c>
      <c r="G115" s="154">
        <f t="shared" si="7"/>
        <v>5.8091828658151266E-3</v>
      </c>
      <c r="H115" s="154">
        <f t="shared" si="9"/>
        <v>23.529411764705888</v>
      </c>
      <c r="I115" s="154">
        <f t="shared" si="8"/>
        <v>-98.952291861552851</v>
      </c>
      <c r="J115" s="11"/>
    </row>
    <row r="116" spans="1:10" x14ac:dyDescent="0.35">
      <c r="A116" s="199" t="s">
        <v>14</v>
      </c>
      <c r="B116" s="239">
        <v>7.5999999999999998E-2</v>
      </c>
      <c r="C116" s="154">
        <f t="shared" si="5"/>
        <v>2.7261718234358936E-3</v>
      </c>
      <c r="D116" s="239">
        <v>2.8149999999999999</v>
      </c>
      <c r="E116" s="154">
        <f t="shared" si="6"/>
        <v>0.11771618064311101</v>
      </c>
      <c r="F116" s="239">
        <v>0.158</v>
      </c>
      <c r="G116" s="154">
        <f t="shared" si="7"/>
        <v>5.4633981714213688E-3</v>
      </c>
      <c r="H116" s="154">
        <f t="shared" si="9"/>
        <v>-94.387211367673189</v>
      </c>
      <c r="I116" s="154">
        <f t="shared" si="8"/>
        <v>107.89473684210526</v>
      </c>
      <c r="J116" s="11"/>
    </row>
    <row r="117" spans="1:10" x14ac:dyDescent="0.35">
      <c r="A117" s="199" t="s">
        <v>155</v>
      </c>
      <c r="B117" s="239">
        <v>2.3239999999999998</v>
      </c>
      <c r="C117" s="154">
        <f t="shared" si="5"/>
        <v>8.3363464706118634E-2</v>
      </c>
      <c r="D117" s="239">
        <v>1.1120000000000001</v>
      </c>
      <c r="E117" s="154">
        <f t="shared" si="6"/>
        <v>4.6501027664347945E-2</v>
      </c>
      <c r="F117" s="239">
        <v>0.13800000000000001</v>
      </c>
      <c r="G117" s="154">
        <f t="shared" si="7"/>
        <v>4.7718287826338541E-3</v>
      </c>
      <c r="H117" s="154">
        <f t="shared" si="9"/>
        <v>-87.589928057553962</v>
      </c>
      <c r="I117" s="154">
        <f t="shared" si="8"/>
        <v>-94.061962134251289</v>
      </c>
      <c r="J117" s="11"/>
    </row>
    <row r="118" spans="1:10" x14ac:dyDescent="0.35">
      <c r="A118" s="199" t="s">
        <v>237</v>
      </c>
      <c r="B118" s="239">
        <v>4.8000000000000001E-2</v>
      </c>
      <c r="C118" s="154">
        <f t="shared" si="5"/>
        <v>1.7217927305910906E-3</v>
      </c>
      <c r="D118" s="239">
        <v>0.249</v>
      </c>
      <c r="E118" s="154">
        <f t="shared" si="6"/>
        <v>1.0412550259372875E-2</v>
      </c>
      <c r="F118" s="239">
        <v>0.13500000000000001</v>
      </c>
      <c r="G118" s="154">
        <f t="shared" si="7"/>
        <v>4.6680933743157267E-3</v>
      </c>
      <c r="H118" s="154">
        <f t="shared" si="9"/>
        <v>-45.783132530120476</v>
      </c>
      <c r="I118" s="154">
        <f t="shared" si="8"/>
        <v>181.25</v>
      </c>
      <c r="J118" s="11"/>
    </row>
    <row r="119" spans="1:10" x14ac:dyDescent="0.35">
      <c r="A119" s="199" t="s">
        <v>150</v>
      </c>
      <c r="B119" s="239">
        <v>4.1000000000000002E-2</v>
      </c>
      <c r="C119" s="154">
        <f t="shared" si="5"/>
        <v>1.47069795737989E-3</v>
      </c>
      <c r="D119" s="239">
        <v>0.17299999999999999</v>
      </c>
      <c r="E119" s="154">
        <f t="shared" si="6"/>
        <v>7.2344224693634846E-3</v>
      </c>
      <c r="F119" s="239">
        <v>0.13400000000000001</v>
      </c>
      <c r="G119" s="154">
        <f t="shared" si="7"/>
        <v>4.6335149048763518E-3</v>
      </c>
      <c r="H119" s="154">
        <f t="shared" si="9"/>
        <v>-22.543352601156062</v>
      </c>
      <c r="I119" s="154">
        <f t="shared" si="8"/>
        <v>226.82926829268294</v>
      </c>
      <c r="J119" s="11"/>
    </row>
    <row r="120" spans="1:10" x14ac:dyDescent="0.35">
      <c r="A120" s="199" t="s">
        <v>185</v>
      </c>
      <c r="B120" s="239">
        <v>0.59099999999999997</v>
      </c>
      <c r="C120" s="154">
        <f t="shared" si="5"/>
        <v>2.1199572995402802E-2</v>
      </c>
      <c r="D120" s="239">
        <v>0.224</v>
      </c>
      <c r="E120" s="154">
        <f t="shared" si="6"/>
        <v>9.3671134863434723E-3</v>
      </c>
      <c r="F120" s="239">
        <v>0.13100000000000001</v>
      </c>
      <c r="G120" s="154">
        <f t="shared" si="7"/>
        <v>4.5297794965582236E-3</v>
      </c>
      <c r="H120" s="154">
        <f t="shared" si="9"/>
        <v>-41.517857142857139</v>
      </c>
      <c r="I120" s="154">
        <f t="shared" si="8"/>
        <v>-77.834179357021995</v>
      </c>
      <c r="J120" s="11"/>
    </row>
    <row r="121" spans="1:10" x14ac:dyDescent="0.35">
      <c r="A121" s="199" t="s">
        <v>132</v>
      </c>
      <c r="B121" s="239">
        <v>0.129</v>
      </c>
      <c r="C121" s="154">
        <f t="shared" si="5"/>
        <v>4.6273179634635569E-3</v>
      </c>
      <c r="D121" s="239">
        <v>0.13200000000000001</v>
      </c>
      <c r="E121" s="154">
        <f t="shared" si="6"/>
        <v>5.5199061615952595E-3</v>
      </c>
      <c r="F121" s="239">
        <v>0.11600000000000001</v>
      </c>
      <c r="G121" s="154">
        <f t="shared" si="7"/>
        <v>4.0111024549675869E-3</v>
      </c>
      <c r="H121" s="154">
        <f t="shared" si="9"/>
        <v>-12.121212121212121</v>
      </c>
      <c r="I121" s="154">
        <f t="shared" si="8"/>
        <v>-10.077519379844958</v>
      </c>
      <c r="J121" s="11"/>
    </row>
    <row r="122" spans="1:10" x14ac:dyDescent="0.35">
      <c r="A122" s="199" t="s">
        <v>116</v>
      </c>
      <c r="B122" s="239">
        <v>4.9000000000000002E-2</v>
      </c>
      <c r="C122" s="154">
        <f t="shared" si="5"/>
        <v>1.757663412478405E-3</v>
      </c>
      <c r="D122" s="239">
        <v>0.42599999999999999</v>
      </c>
      <c r="E122" s="154">
        <f t="shared" si="6"/>
        <v>1.7814242612421066E-2</v>
      </c>
      <c r="F122" s="239">
        <v>0.114</v>
      </c>
      <c r="G122" s="154">
        <f t="shared" si="7"/>
        <v>3.9419455160888362E-3</v>
      </c>
      <c r="H122" s="154">
        <f t="shared" si="9"/>
        <v>-73.239436619718305</v>
      </c>
      <c r="I122" s="154">
        <f t="shared" si="8"/>
        <v>132.65306122448979</v>
      </c>
      <c r="J122" s="11"/>
    </row>
    <row r="123" spans="1:10" x14ac:dyDescent="0.35">
      <c r="A123" s="199" t="s">
        <v>120</v>
      </c>
      <c r="B123" s="239">
        <v>8.9999999999999993E-3</v>
      </c>
      <c r="C123" s="154">
        <f t="shared" si="5"/>
        <v>3.2283613698582948E-4</v>
      </c>
      <c r="D123" s="239">
        <v>3.0129999999999999</v>
      </c>
      <c r="E123" s="154">
        <f t="shared" si="6"/>
        <v>0.12599603988550392</v>
      </c>
      <c r="F123" s="239">
        <v>0.112</v>
      </c>
      <c r="G123" s="154">
        <f t="shared" si="7"/>
        <v>3.8727885772100847E-3</v>
      </c>
      <c r="H123" s="154">
        <f t="shared" si="9"/>
        <v>-96.282774643212747</v>
      </c>
      <c r="I123" s="154">
        <f t="shared" si="8"/>
        <v>1144.4444444444446</v>
      </c>
      <c r="J123" s="11"/>
    </row>
    <row r="124" spans="1:10" x14ac:dyDescent="0.35">
      <c r="A124" s="199" t="s">
        <v>247</v>
      </c>
      <c r="B124" s="239">
        <v>1E-3</v>
      </c>
      <c r="C124" s="154">
        <f t="shared" si="5"/>
        <v>3.5870681887314388E-5</v>
      </c>
      <c r="D124" s="239">
        <v>7.3999999999999996E-2</v>
      </c>
      <c r="E124" s="154">
        <f t="shared" si="6"/>
        <v>3.0944928481670395E-3</v>
      </c>
      <c r="F124" s="239">
        <v>0.109</v>
      </c>
      <c r="G124" s="154">
        <f t="shared" si="7"/>
        <v>3.7690531688919569E-3</v>
      </c>
      <c r="H124" s="154">
        <f t="shared" si="9"/>
        <v>47.297297297297305</v>
      </c>
      <c r="I124" s="154">
        <f t="shared" si="8"/>
        <v>10800</v>
      </c>
      <c r="J124" s="11"/>
    </row>
    <row r="125" spans="1:10" x14ac:dyDescent="0.35">
      <c r="A125" s="199" t="s">
        <v>181</v>
      </c>
      <c r="B125" s="239">
        <v>4.7789999999999999</v>
      </c>
      <c r="C125" s="154">
        <f t="shared" si="5"/>
        <v>0.17142598873947545</v>
      </c>
      <c r="D125" s="239">
        <v>2.2050000000000001</v>
      </c>
      <c r="E125" s="154">
        <f t="shared" si="6"/>
        <v>9.2207523381193549E-2</v>
      </c>
      <c r="F125" s="239">
        <v>0.10100000000000001</v>
      </c>
      <c r="G125" s="154">
        <f t="shared" si="7"/>
        <v>3.4924254133769511E-3</v>
      </c>
      <c r="H125" s="154">
        <f t="shared" si="9"/>
        <v>-95.419501133786838</v>
      </c>
      <c r="I125" s="154">
        <f t="shared" si="8"/>
        <v>-97.886587152123866</v>
      </c>
      <c r="J125" s="11"/>
    </row>
    <row r="126" spans="1:10" x14ac:dyDescent="0.35">
      <c r="A126" s="199" t="s">
        <v>173</v>
      </c>
      <c r="B126" s="239">
        <v>0.01</v>
      </c>
      <c r="C126" s="154">
        <f t="shared" si="5"/>
        <v>3.5870681887314391E-4</v>
      </c>
      <c r="D126" s="239">
        <v>0.14599999999999999</v>
      </c>
      <c r="E126" s="154">
        <f t="shared" si="6"/>
        <v>6.1053507544917267E-3</v>
      </c>
      <c r="F126" s="239">
        <v>9.9000000000000005E-2</v>
      </c>
      <c r="G126" s="154">
        <f t="shared" si="7"/>
        <v>3.4232684744981996E-3</v>
      </c>
      <c r="H126" s="154">
        <f t="shared" si="9"/>
        <v>-32.191780821917803</v>
      </c>
      <c r="I126" s="154">
        <f t="shared" si="8"/>
        <v>890</v>
      </c>
      <c r="J126" s="11"/>
    </row>
    <row r="127" spans="1:10" x14ac:dyDescent="0.35">
      <c r="A127" s="199" t="s">
        <v>113</v>
      </c>
      <c r="B127" s="239">
        <v>7.3999999999999996E-2</v>
      </c>
      <c r="C127" s="154">
        <f t="shared" si="5"/>
        <v>2.6544304596612649E-3</v>
      </c>
      <c r="D127" s="239">
        <v>5.2999999999999999E-2</v>
      </c>
      <c r="E127" s="154">
        <f t="shared" si="6"/>
        <v>2.2163259588223391E-3</v>
      </c>
      <c r="F127" s="239">
        <v>9.7000000000000003E-2</v>
      </c>
      <c r="G127" s="154">
        <f t="shared" si="7"/>
        <v>3.354111535619448E-3</v>
      </c>
      <c r="H127" s="154">
        <f t="shared" si="9"/>
        <v>83.018867924528308</v>
      </c>
      <c r="I127" s="154">
        <f t="shared" si="8"/>
        <v>31.081081081081095</v>
      </c>
      <c r="J127" s="11"/>
    </row>
    <row r="128" spans="1:10" x14ac:dyDescent="0.35">
      <c r="A128" s="199" t="s">
        <v>66</v>
      </c>
      <c r="B128" s="239">
        <v>1E-3</v>
      </c>
      <c r="C128" s="154">
        <f t="shared" si="5"/>
        <v>3.5870681887314388E-5</v>
      </c>
      <c r="D128" s="239">
        <v>0.10199999999999999</v>
      </c>
      <c r="E128" s="154">
        <f t="shared" si="6"/>
        <v>4.2653820339599727E-3</v>
      </c>
      <c r="F128" s="239">
        <v>9.5000000000000001E-2</v>
      </c>
      <c r="G128" s="154">
        <f t="shared" si="7"/>
        <v>3.284954596740696E-3</v>
      </c>
      <c r="H128" s="154">
        <f t="shared" si="9"/>
        <v>-6.8627450980392135</v>
      </c>
      <c r="I128" s="154">
        <f t="shared" si="8"/>
        <v>9400</v>
      </c>
      <c r="J128" s="11"/>
    </row>
    <row r="129" spans="1:10" x14ac:dyDescent="0.35">
      <c r="A129" s="199" t="s">
        <v>94</v>
      </c>
      <c r="B129" s="239">
        <v>0</v>
      </c>
      <c r="C129" s="154">
        <f t="shared" si="5"/>
        <v>0</v>
      </c>
      <c r="D129" s="239">
        <v>0.13500000000000001</v>
      </c>
      <c r="E129" s="154">
        <f t="shared" si="6"/>
        <v>5.6453585743587885E-3</v>
      </c>
      <c r="F129" s="239">
        <v>9.4E-2</v>
      </c>
      <c r="G129" s="154">
        <f t="shared" si="7"/>
        <v>3.2503761273013207E-3</v>
      </c>
      <c r="H129" s="154">
        <f t="shared" si="9"/>
        <v>-30.37037037037037</v>
      </c>
      <c r="I129" s="154" t="s">
        <v>316</v>
      </c>
      <c r="J129" s="11"/>
    </row>
    <row r="130" spans="1:10" x14ac:dyDescent="0.35">
      <c r="A130" s="199" t="s">
        <v>225</v>
      </c>
      <c r="B130" s="239">
        <v>2.7029999999999998</v>
      </c>
      <c r="C130" s="154">
        <f t="shared" si="5"/>
        <v>9.6958453141410786E-2</v>
      </c>
      <c r="D130" s="239">
        <v>1.667</v>
      </c>
      <c r="E130" s="154">
        <f t="shared" si="6"/>
        <v>6.9709724025600744E-2</v>
      </c>
      <c r="F130" s="239">
        <v>0.09</v>
      </c>
      <c r="G130" s="154">
        <f t="shared" si="7"/>
        <v>3.112062249543818E-3</v>
      </c>
      <c r="H130" s="154">
        <f t="shared" si="9"/>
        <v>-94.601079784043193</v>
      </c>
      <c r="I130" s="154">
        <f t="shared" si="8"/>
        <v>-96.670366259711429</v>
      </c>
      <c r="J130" s="11"/>
    </row>
    <row r="131" spans="1:10" x14ac:dyDescent="0.35">
      <c r="A131" s="199" t="s">
        <v>153</v>
      </c>
      <c r="B131" s="239">
        <v>0.28199999999999997</v>
      </c>
      <c r="C131" s="154">
        <f t="shared" si="5"/>
        <v>1.0115532292222656E-2</v>
      </c>
      <c r="D131" s="239">
        <v>0</v>
      </c>
      <c r="E131" s="154">
        <f t="shared" si="6"/>
        <v>0</v>
      </c>
      <c r="F131" s="239">
        <v>8.8999999999999996E-2</v>
      </c>
      <c r="G131" s="154">
        <f t="shared" si="7"/>
        <v>3.0774837801044413E-3</v>
      </c>
      <c r="H131" s="154" t="s">
        <v>316</v>
      </c>
      <c r="I131" s="154">
        <f t="shared" si="8"/>
        <v>-68.439716312056746</v>
      </c>
      <c r="J131" s="11"/>
    </row>
    <row r="132" spans="1:10" x14ac:dyDescent="0.35">
      <c r="A132" s="199" t="s">
        <v>230</v>
      </c>
      <c r="B132" s="239">
        <v>3.6999999999999998E-2</v>
      </c>
      <c r="C132" s="154">
        <f t="shared" ref="C132:C195" si="10">(B132/$B$223)*100</f>
        <v>1.3272152298306325E-3</v>
      </c>
      <c r="D132" s="239">
        <v>0.13900000000000001</v>
      </c>
      <c r="E132" s="154">
        <f t="shared" ref="E132:E195" si="11">(D132/$D$223)*100</f>
        <v>5.8126284580434931E-3</v>
      </c>
      <c r="F132" s="239">
        <v>8.6999999999999994E-2</v>
      </c>
      <c r="G132" s="154">
        <f t="shared" ref="G132:G195" si="12">(F132/$F$223)*100</f>
        <v>3.0083268412256902E-3</v>
      </c>
      <c r="H132" s="154">
        <f t="shared" si="9"/>
        <v>-37.410071942446052</v>
      </c>
      <c r="I132" s="154">
        <f t="shared" ref="I132:I193" si="13">((F132/B132)-1)*100</f>
        <v>135.13513513513513</v>
      </c>
      <c r="J132" s="11"/>
    </row>
    <row r="133" spans="1:10" x14ac:dyDescent="0.35">
      <c r="A133" s="199" t="s">
        <v>183</v>
      </c>
      <c r="B133" s="239">
        <v>2.3E-2</v>
      </c>
      <c r="C133" s="154">
        <f t="shared" si="10"/>
        <v>8.2502568340823089E-4</v>
      </c>
      <c r="D133" s="239">
        <v>0.52500000000000002</v>
      </c>
      <c r="E133" s="154">
        <f t="shared" si="11"/>
        <v>2.1954172233617512E-2</v>
      </c>
      <c r="F133" s="239">
        <v>8.5999999999999993E-2</v>
      </c>
      <c r="G133" s="154">
        <f t="shared" si="12"/>
        <v>2.9737483717863144E-3</v>
      </c>
      <c r="H133" s="154">
        <f t="shared" ref="H133:H196" si="14">((F133/D133)-1)*100</f>
        <v>-83.61904761904762</v>
      </c>
      <c r="I133" s="154">
        <f t="shared" si="13"/>
        <v>273.91304347826082</v>
      </c>
      <c r="J133" s="11"/>
    </row>
    <row r="134" spans="1:10" x14ac:dyDescent="0.35">
      <c r="A134" s="199" t="s">
        <v>236</v>
      </c>
      <c r="B134" s="239">
        <v>0.28599999999999998</v>
      </c>
      <c r="C134" s="154">
        <f t="shared" si="10"/>
        <v>1.0259015019771915E-2</v>
      </c>
      <c r="D134" s="239">
        <v>0.27400000000000002</v>
      </c>
      <c r="E134" s="154">
        <f t="shared" si="11"/>
        <v>1.1457987032402283E-2</v>
      </c>
      <c r="F134" s="239">
        <v>8.3000000000000004E-2</v>
      </c>
      <c r="G134" s="154">
        <f t="shared" si="12"/>
        <v>2.8700129634681875E-3</v>
      </c>
      <c r="H134" s="154">
        <f t="shared" si="14"/>
        <v>-69.708029197080293</v>
      </c>
      <c r="I134" s="154">
        <f t="shared" si="13"/>
        <v>-70.979020979020973</v>
      </c>
      <c r="J134" s="11"/>
    </row>
    <row r="135" spans="1:10" x14ac:dyDescent="0.35">
      <c r="A135" s="199" t="s">
        <v>148</v>
      </c>
      <c r="B135" s="239">
        <v>9.6000000000000002E-2</v>
      </c>
      <c r="C135" s="154">
        <f t="shared" si="10"/>
        <v>3.4435854611821813E-3</v>
      </c>
      <c r="D135" s="239">
        <v>0.159</v>
      </c>
      <c r="E135" s="154">
        <f t="shared" si="11"/>
        <v>6.6489778764670174E-3</v>
      </c>
      <c r="F135" s="239">
        <v>7.8E-2</v>
      </c>
      <c r="G135" s="154">
        <f t="shared" si="12"/>
        <v>2.6971206162713086E-3</v>
      </c>
      <c r="H135" s="154">
        <f t="shared" si="14"/>
        <v>-50.943396226415096</v>
      </c>
      <c r="I135" s="154">
        <f t="shared" si="13"/>
        <v>-18.75</v>
      </c>
      <c r="J135" s="11"/>
    </row>
    <row r="136" spans="1:10" x14ac:dyDescent="0.35">
      <c r="A136" s="199" t="s">
        <v>228</v>
      </c>
      <c r="B136" s="239">
        <v>0.48799999999999999</v>
      </c>
      <c r="C136" s="154">
        <f t="shared" si="10"/>
        <v>1.750489276100942E-2</v>
      </c>
      <c r="D136" s="239">
        <v>0.26</v>
      </c>
      <c r="E136" s="154">
        <f t="shared" si="11"/>
        <v>1.0872542439505814E-2</v>
      </c>
      <c r="F136" s="239">
        <v>7.3999999999999996E-2</v>
      </c>
      <c r="G136" s="154">
        <f t="shared" si="12"/>
        <v>2.5588067385138055E-3</v>
      </c>
      <c r="H136" s="154">
        <f t="shared" si="14"/>
        <v>-71.538461538461533</v>
      </c>
      <c r="I136" s="154">
        <f t="shared" si="13"/>
        <v>-84.836065573770497</v>
      </c>
      <c r="J136" s="11"/>
    </row>
    <row r="137" spans="1:10" x14ac:dyDescent="0.35">
      <c r="A137" s="199" t="s">
        <v>35</v>
      </c>
      <c r="B137" s="239">
        <v>1.097</v>
      </c>
      <c r="C137" s="154">
        <f t="shared" si="10"/>
        <v>3.9350138030383883E-2</v>
      </c>
      <c r="D137" s="239">
        <v>1.867</v>
      </c>
      <c r="E137" s="154">
        <f t="shared" si="11"/>
        <v>7.8073218209835982E-2</v>
      </c>
      <c r="F137" s="239">
        <v>7.1999999999999995E-2</v>
      </c>
      <c r="G137" s="154">
        <f t="shared" si="12"/>
        <v>2.4896497996350539E-3</v>
      </c>
      <c r="H137" s="154">
        <f t="shared" si="14"/>
        <v>-96.143545795393678</v>
      </c>
      <c r="I137" s="154">
        <f t="shared" si="13"/>
        <v>-93.436645396536008</v>
      </c>
      <c r="J137" s="11"/>
    </row>
    <row r="138" spans="1:10" x14ac:dyDescent="0.35">
      <c r="A138" s="199" t="s">
        <v>159</v>
      </c>
      <c r="B138" s="239">
        <v>1.0999999999999999E-2</v>
      </c>
      <c r="C138" s="154">
        <f t="shared" si="10"/>
        <v>3.9457750076045823E-4</v>
      </c>
      <c r="D138" s="239">
        <v>6.0000000000000001E-3</v>
      </c>
      <c r="E138" s="154">
        <f t="shared" si="11"/>
        <v>2.5090482552705729E-4</v>
      </c>
      <c r="F138" s="239">
        <v>6.4000000000000001E-2</v>
      </c>
      <c r="G138" s="154">
        <f t="shared" si="12"/>
        <v>2.2130220441200481E-3</v>
      </c>
      <c r="H138" s="154">
        <f t="shared" si="14"/>
        <v>966.66666666666663</v>
      </c>
      <c r="I138" s="154">
        <f t="shared" si="13"/>
        <v>481.81818181818181</v>
      </c>
      <c r="J138" s="11"/>
    </row>
    <row r="139" spans="1:10" x14ac:dyDescent="0.35">
      <c r="A139" s="199" t="s">
        <v>144</v>
      </c>
      <c r="B139" s="239">
        <v>0.105</v>
      </c>
      <c r="C139" s="154">
        <f t="shared" si="10"/>
        <v>3.766421598168011E-3</v>
      </c>
      <c r="D139" s="239">
        <v>0.123</v>
      </c>
      <c r="E139" s="154">
        <f t="shared" si="11"/>
        <v>5.1435489233046736E-3</v>
      </c>
      <c r="F139" s="239">
        <v>6.3E-2</v>
      </c>
      <c r="G139" s="154">
        <f t="shared" si="12"/>
        <v>2.1784435746806724E-3</v>
      </c>
      <c r="H139" s="154">
        <f t="shared" si="14"/>
        <v>-48.780487804878049</v>
      </c>
      <c r="I139" s="154">
        <f t="shared" si="13"/>
        <v>-40</v>
      </c>
      <c r="J139" s="11"/>
    </row>
    <row r="140" spans="1:10" x14ac:dyDescent="0.35">
      <c r="A140" s="199" t="s">
        <v>6</v>
      </c>
      <c r="B140" s="239">
        <v>0.36499999999999999</v>
      </c>
      <c r="C140" s="154">
        <f t="shared" si="10"/>
        <v>1.3092798888869751E-2</v>
      </c>
      <c r="D140" s="239">
        <v>0.623</v>
      </c>
      <c r="E140" s="154">
        <f t="shared" si="11"/>
        <v>2.6052284383892777E-2</v>
      </c>
      <c r="F140" s="239">
        <v>0.06</v>
      </c>
      <c r="G140" s="154">
        <f t="shared" si="12"/>
        <v>2.074708166362545E-3</v>
      </c>
      <c r="H140" s="154">
        <f t="shared" si="14"/>
        <v>-90.369181380417345</v>
      </c>
      <c r="I140" s="154">
        <f t="shared" si="13"/>
        <v>-83.561643835616437</v>
      </c>
      <c r="J140" s="11"/>
    </row>
    <row r="141" spans="1:10" x14ac:dyDescent="0.35">
      <c r="A141" s="199" t="s">
        <v>231</v>
      </c>
      <c r="B141" s="239">
        <v>7.3999999999999996E-2</v>
      </c>
      <c r="C141" s="154">
        <f t="shared" si="10"/>
        <v>2.6544304596612649E-3</v>
      </c>
      <c r="D141" s="239">
        <v>0.26700000000000002</v>
      </c>
      <c r="E141" s="154">
        <f t="shared" si="11"/>
        <v>1.1165264735954047E-2</v>
      </c>
      <c r="F141" s="239">
        <v>5.7000000000000002E-2</v>
      </c>
      <c r="G141" s="154">
        <f t="shared" si="12"/>
        <v>1.9709727580444181E-3</v>
      </c>
      <c r="H141" s="154">
        <f t="shared" si="14"/>
        <v>-78.651685393258433</v>
      </c>
      <c r="I141" s="154">
        <f t="shared" si="13"/>
        <v>-22.972972972972972</v>
      </c>
      <c r="J141" s="11"/>
    </row>
    <row r="142" spans="1:10" x14ac:dyDescent="0.35">
      <c r="A142" s="199" t="s">
        <v>232</v>
      </c>
      <c r="B142" s="239">
        <v>1E-3</v>
      </c>
      <c r="C142" s="154">
        <f t="shared" si="10"/>
        <v>3.5870681887314388E-5</v>
      </c>
      <c r="D142" s="239">
        <v>0.27200000000000002</v>
      </c>
      <c r="E142" s="154">
        <f t="shared" si="11"/>
        <v>1.137435209055993E-2</v>
      </c>
      <c r="F142" s="239">
        <v>5.3999999999999999E-2</v>
      </c>
      <c r="G142" s="154">
        <f t="shared" si="12"/>
        <v>1.8672373497262906E-3</v>
      </c>
      <c r="H142" s="154">
        <f t="shared" si="14"/>
        <v>-80.14705882352942</v>
      </c>
      <c r="I142" s="154">
        <f t="shared" si="13"/>
        <v>5300</v>
      </c>
      <c r="J142" s="11"/>
    </row>
    <row r="143" spans="1:10" x14ac:dyDescent="0.35">
      <c r="A143" s="199" t="s">
        <v>110</v>
      </c>
      <c r="B143" s="239">
        <v>0</v>
      </c>
      <c r="C143" s="154">
        <f t="shared" si="10"/>
        <v>0</v>
      </c>
      <c r="D143" s="239">
        <v>0</v>
      </c>
      <c r="E143" s="154">
        <f t="shared" si="11"/>
        <v>0</v>
      </c>
      <c r="F143" s="239">
        <v>5.0999999999999997E-2</v>
      </c>
      <c r="G143" s="154">
        <f t="shared" si="12"/>
        <v>1.7635019414081632E-3</v>
      </c>
      <c r="H143" s="154" t="s">
        <v>316</v>
      </c>
      <c r="I143" s="154" t="s">
        <v>316</v>
      </c>
      <c r="J143" s="11"/>
    </row>
    <row r="144" spans="1:10" x14ac:dyDescent="0.35">
      <c r="A144" s="199" t="s">
        <v>128</v>
      </c>
      <c r="B144" s="239">
        <v>0.94</v>
      </c>
      <c r="C144" s="154">
        <f t="shared" si="10"/>
        <v>3.3718440974075524E-2</v>
      </c>
      <c r="D144" s="239">
        <v>4.2000000000000003E-2</v>
      </c>
      <c r="E144" s="154">
        <f t="shared" si="11"/>
        <v>1.7563337786894008E-3</v>
      </c>
      <c r="F144" s="239">
        <v>0.05</v>
      </c>
      <c r="G144" s="154">
        <f t="shared" si="12"/>
        <v>1.7289234719687877E-3</v>
      </c>
      <c r="H144" s="154">
        <f t="shared" si="14"/>
        <v>19.047619047619047</v>
      </c>
      <c r="I144" s="154">
        <f t="shared" si="13"/>
        <v>-94.680851063829792</v>
      </c>
      <c r="J144" s="11"/>
    </row>
    <row r="145" spans="1:10" x14ac:dyDescent="0.35">
      <c r="A145" s="199" t="s">
        <v>243</v>
      </c>
      <c r="B145" s="239">
        <v>3.3000000000000002E-2</v>
      </c>
      <c r="C145" s="154">
        <f t="shared" si="10"/>
        <v>1.183732502281375E-3</v>
      </c>
      <c r="D145" s="239">
        <v>2.8000000000000001E-2</v>
      </c>
      <c r="E145" s="154">
        <f t="shared" si="11"/>
        <v>1.170889185792934E-3</v>
      </c>
      <c r="F145" s="239">
        <v>4.9000000000000002E-2</v>
      </c>
      <c r="G145" s="154">
        <f t="shared" si="12"/>
        <v>1.6943450025294119E-3</v>
      </c>
      <c r="H145" s="154">
        <f t="shared" si="14"/>
        <v>75</v>
      </c>
      <c r="I145" s="154">
        <f t="shared" si="13"/>
        <v>48.484848484848484</v>
      </c>
      <c r="J145" s="11"/>
    </row>
    <row r="146" spans="1:10" x14ac:dyDescent="0.35">
      <c r="A146" s="199" t="s">
        <v>233</v>
      </c>
      <c r="B146" s="239">
        <v>4.4999999999999998E-2</v>
      </c>
      <c r="C146" s="154">
        <f t="shared" si="10"/>
        <v>1.6141806849291475E-3</v>
      </c>
      <c r="D146" s="239">
        <v>0.82</v>
      </c>
      <c r="E146" s="154">
        <f t="shared" si="11"/>
        <v>3.4290326155364488E-2</v>
      </c>
      <c r="F146" s="239">
        <v>4.5999999999999999E-2</v>
      </c>
      <c r="G146" s="154">
        <f t="shared" si="12"/>
        <v>1.5906095942112846E-3</v>
      </c>
      <c r="H146" s="154">
        <f t="shared" si="14"/>
        <v>-94.390243902439025</v>
      </c>
      <c r="I146" s="154">
        <f t="shared" si="13"/>
        <v>2.2222222222222143</v>
      </c>
      <c r="J146" s="11"/>
    </row>
    <row r="147" spans="1:10" x14ac:dyDescent="0.35">
      <c r="A147" s="199" t="s">
        <v>147</v>
      </c>
      <c r="B147" s="239">
        <v>0.83399999999999996</v>
      </c>
      <c r="C147" s="154">
        <f t="shared" si="10"/>
        <v>2.9916148694020196E-2</v>
      </c>
      <c r="D147" s="239">
        <v>0.50600000000000001</v>
      </c>
      <c r="E147" s="154">
        <f t="shared" si="11"/>
        <v>2.1159640286115163E-2</v>
      </c>
      <c r="F147" s="239">
        <v>4.4999999999999998E-2</v>
      </c>
      <c r="G147" s="154">
        <f t="shared" si="12"/>
        <v>1.556031124771909E-3</v>
      </c>
      <c r="H147" s="154">
        <f t="shared" si="14"/>
        <v>-91.106719367588923</v>
      </c>
      <c r="I147" s="154">
        <f t="shared" si="13"/>
        <v>-94.60431654676259</v>
      </c>
      <c r="J147" s="11"/>
    </row>
    <row r="148" spans="1:10" x14ac:dyDescent="0.35">
      <c r="A148" s="199" t="s">
        <v>179</v>
      </c>
      <c r="B148" s="239">
        <v>6.2E-2</v>
      </c>
      <c r="C148" s="154">
        <f t="shared" si="10"/>
        <v>2.2239822770134918E-3</v>
      </c>
      <c r="D148" s="239">
        <v>0</v>
      </c>
      <c r="E148" s="154">
        <f t="shared" si="11"/>
        <v>0</v>
      </c>
      <c r="F148" s="239">
        <v>4.2999999999999997E-2</v>
      </c>
      <c r="G148" s="154">
        <f t="shared" si="12"/>
        <v>1.4868741858931572E-3</v>
      </c>
      <c r="H148" s="154" t="s">
        <v>316</v>
      </c>
      <c r="I148" s="154">
        <f t="shared" si="13"/>
        <v>-30.645161290322587</v>
      </c>
      <c r="J148" s="11"/>
    </row>
    <row r="149" spans="1:10" x14ac:dyDescent="0.35">
      <c r="A149" s="199" t="s">
        <v>117</v>
      </c>
      <c r="B149" s="239">
        <v>0.72</v>
      </c>
      <c r="C149" s="154">
        <f t="shared" si="10"/>
        <v>2.5826890958866359E-2</v>
      </c>
      <c r="D149" s="239">
        <v>0.31900000000000001</v>
      </c>
      <c r="E149" s="154">
        <f t="shared" si="11"/>
        <v>1.333977322385521E-2</v>
      </c>
      <c r="F149" s="239">
        <v>4.2000000000000003E-2</v>
      </c>
      <c r="G149" s="154">
        <f t="shared" si="12"/>
        <v>1.4522957164537816E-3</v>
      </c>
      <c r="H149" s="154">
        <f t="shared" si="14"/>
        <v>-86.83385579937304</v>
      </c>
      <c r="I149" s="154">
        <f t="shared" si="13"/>
        <v>-94.166666666666671</v>
      </c>
      <c r="J149" s="11"/>
    </row>
    <row r="150" spans="1:10" x14ac:dyDescent="0.35">
      <c r="A150" s="199" t="s">
        <v>193</v>
      </c>
      <c r="B150" s="239">
        <v>4.2119999999999997</v>
      </c>
      <c r="C150" s="154">
        <f t="shared" si="10"/>
        <v>0.15108731210936821</v>
      </c>
      <c r="D150" s="239">
        <v>0.79600000000000004</v>
      </c>
      <c r="E150" s="154">
        <f t="shared" si="11"/>
        <v>3.3286706853256263E-2</v>
      </c>
      <c r="F150" s="239">
        <v>3.7999999999999999E-2</v>
      </c>
      <c r="G150" s="154">
        <f t="shared" si="12"/>
        <v>1.3139818386962785E-3</v>
      </c>
      <c r="H150" s="154">
        <f t="shared" si="14"/>
        <v>-95.226130653266324</v>
      </c>
      <c r="I150" s="154">
        <f t="shared" si="13"/>
        <v>-99.097815764482434</v>
      </c>
      <c r="J150" s="11"/>
    </row>
    <row r="151" spans="1:10" x14ac:dyDescent="0.35">
      <c r="A151" s="199" t="s">
        <v>234</v>
      </c>
      <c r="B151" s="239">
        <v>8.0000000000000002E-3</v>
      </c>
      <c r="C151" s="154">
        <f t="shared" si="10"/>
        <v>2.8696545509851511E-4</v>
      </c>
      <c r="D151" s="239">
        <v>4.7E-2</v>
      </c>
      <c r="E151" s="154">
        <f t="shared" si="11"/>
        <v>1.9654211332952817E-3</v>
      </c>
      <c r="F151" s="239">
        <v>3.3000000000000002E-2</v>
      </c>
      <c r="G151" s="154">
        <f t="shared" si="12"/>
        <v>1.1410894914993999E-3</v>
      </c>
      <c r="H151" s="154">
        <f t="shared" si="14"/>
        <v>-29.787234042553191</v>
      </c>
      <c r="I151" s="154">
        <f t="shared" si="13"/>
        <v>312.5</v>
      </c>
      <c r="J151" s="11"/>
    </row>
    <row r="152" spans="1:10" x14ac:dyDescent="0.35">
      <c r="A152" s="199" t="s">
        <v>207</v>
      </c>
      <c r="B152" s="239">
        <v>8.2000000000000003E-2</v>
      </c>
      <c r="C152" s="154">
        <f t="shared" si="10"/>
        <v>2.9413959147597799E-3</v>
      </c>
      <c r="D152" s="239">
        <v>2.5999999999999999E-2</v>
      </c>
      <c r="E152" s="154">
        <f t="shared" si="11"/>
        <v>1.0872542439505815E-3</v>
      </c>
      <c r="F152" s="239">
        <v>3.2000000000000001E-2</v>
      </c>
      <c r="G152" s="154">
        <f t="shared" si="12"/>
        <v>1.1065110220600241E-3</v>
      </c>
      <c r="H152" s="154">
        <f t="shared" si="14"/>
        <v>23.076923076923084</v>
      </c>
      <c r="I152" s="154">
        <f t="shared" si="13"/>
        <v>-60.975609756097562</v>
      </c>
      <c r="J152" s="11"/>
    </row>
    <row r="153" spans="1:10" x14ac:dyDescent="0.35">
      <c r="A153" s="199" t="s">
        <v>88</v>
      </c>
      <c r="B153" s="239">
        <v>0</v>
      </c>
      <c r="C153" s="154">
        <f t="shared" si="10"/>
        <v>0</v>
      </c>
      <c r="D153" s="239">
        <v>8.9999999999999993E-3</v>
      </c>
      <c r="E153" s="154">
        <f t="shared" si="11"/>
        <v>3.7635723829058585E-4</v>
      </c>
      <c r="F153" s="239">
        <v>2.9000000000000001E-2</v>
      </c>
      <c r="G153" s="154">
        <f t="shared" si="12"/>
        <v>1.0027756137418967E-3</v>
      </c>
      <c r="H153" s="154">
        <f t="shared" si="14"/>
        <v>222.22222222222229</v>
      </c>
      <c r="I153" s="154" t="s">
        <v>316</v>
      </c>
      <c r="J153" s="11"/>
    </row>
    <row r="154" spans="1:10" x14ac:dyDescent="0.35">
      <c r="A154" s="199" t="s">
        <v>199</v>
      </c>
      <c r="B154" s="239">
        <v>1.2929999999999999</v>
      </c>
      <c r="C154" s="154">
        <f t="shared" si="10"/>
        <v>4.6380791680297503E-2</v>
      </c>
      <c r="D154" s="239">
        <v>0.52800000000000002</v>
      </c>
      <c r="E154" s="154">
        <f t="shared" si="11"/>
        <v>2.2079624646381038E-2</v>
      </c>
      <c r="F154" s="239">
        <v>2.9000000000000001E-2</v>
      </c>
      <c r="G154" s="154">
        <f t="shared" si="12"/>
        <v>1.0027756137418967E-3</v>
      </c>
      <c r="H154" s="154">
        <f t="shared" si="14"/>
        <v>-94.507575757575751</v>
      </c>
      <c r="I154" s="154">
        <f t="shared" si="13"/>
        <v>-97.757153905645794</v>
      </c>
      <c r="J154" s="11"/>
    </row>
    <row r="155" spans="1:10" x14ac:dyDescent="0.35">
      <c r="A155" s="199" t="s">
        <v>145</v>
      </c>
      <c r="B155" s="239">
        <v>0.01</v>
      </c>
      <c r="C155" s="154">
        <f t="shared" si="10"/>
        <v>3.5870681887314391E-4</v>
      </c>
      <c r="D155" s="239">
        <v>2.8000000000000001E-2</v>
      </c>
      <c r="E155" s="154">
        <f t="shared" si="11"/>
        <v>1.170889185792934E-3</v>
      </c>
      <c r="F155" s="239">
        <v>2.3E-2</v>
      </c>
      <c r="G155" s="154">
        <f t="shared" si="12"/>
        <v>7.9530479710564228E-4</v>
      </c>
      <c r="H155" s="154">
        <f t="shared" si="14"/>
        <v>-17.857142857142861</v>
      </c>
      <c r="I155" s="154">
        <f t="shared" si="13"/>
        <v>129.99999999999997</v>
      </c>
      <c r="J155" s="11"/>
    </row>
    <row r="156" spans="1:10" x14ac:dyDescent="0.35">
      <c r="A156" s="199" t="s">
        <v>239</v>
      </c>
      <c r="B156" s="239">
        <v>4.1000000000000002E-2</v>
      </c>
      <c r="C156" s="154">
        <f t="shared" si="10"/>
        <v>1.47069795737989E-3</v>
      </c>
      <c r="D156" s="239">
        <v>0.39500000000000002</v>
      </c>
      <c r="E156" s="154">
        <f t="shared" si="11"/>
        <v>1.6517901013864602E-2</v>
      </c>
      <c r="F156" s="239">
        <v>1.7999999999999999E-2</v>
      </c>
      <c r="G156" s="154">
        <f t="shared" si="12"/>
        <v>6.2241244990876349E-4</v>
      </c>
      <c r="H156" s="154">
        <f t="shared" si="14"/>
        <v>-95.443037974683548</v>
      </c>
      <c r="I156" s="154">
        <f t="shared" si="13"/>
        <v>-56.09756097560976</v>
      </c>
      <c r="J156" s="11"/>
    </row>
    <row r="157" spans="1:10" x14ac:dyDescent="0.35">
      <c r="A157" s="199" t="s">
        <v>5</v>
      </c>
      <c r="B157" s="239">
        <v>1.4E-2</v>
      </c>
      <c r="C157" s="154">
        <f t="shared" si="10"/>
        <v>5.0218954642240147E-4</v>
      </c>
      <c r="D157" s="239">
        <v>4.7560000000000002</v>
      </c>
      <c r="E157" s="154">
        <f t="shared" si="11"/>
        <v>0.19888389170111409</v>
      </c>
      <c r="F157" s="239">
        <v>1.6E-2</v>
      </c>
      <c r="G157" s="154">
        <f t="shared" si="12"/>
        <v>5.5325551103001204E-4</v>
      </c>
      <c r="H157" s="154">
        <f t="shared" si="14"/>
        <v>-99.663582842724978</v>
      </c>
      <c r="I157" s="154">
        <f t="shared" si="13"/>
        <v>14.285714285714279</v>
      </c>
      <c r="J157" s="11"/>
    </row>
    <row r="158" spans="1:10" x14ac:dyDescent="0.35">
      <c r="A158" s="199" t="s">
        <v>227</v>
      </c>
      <c r="B158" s="239">
        <v>6.8000000000000005E-2</v>
      </c>
      <c r="C158" s="154">
        <f t="shared" si="10"/>
        <v>2.4392063683373786E-3</v>
      </c>
      <c r="D158" s="239">
        <v>0.29199999999999998</v>
      </c>
      <c r="E158" s="154">
        <f t="shared" si="11"/>
        <v>1.2210701508983453E-2</v>
      </c>
      <c r="F158" s="239">
        <v>1.6E-2</v>
      </c>
      <c r="G158" s="154">
        <f t="shared" si="12"/>
        <v>5.5325551103001204E-4</v>
      </c>
      <c r="H158" s="154">
        <f t="shared" si="14"/>
        <v>-94.520547945205479</v>
      </c>
      <c r="I158" s="154">
        <f t="shared" si="13"/>
        <v>-76.470588235294116</v>
      </c>
      <c r="J158" s="11"/>
    </row>
    <row r="159" spans="1:10" x14ac:dyDescent="0.35">
      <c r="A159" s="199" t="s">
        <v>96</v>
      </c>
      <c r="B159" s="239">
        <v>1.4E-2</v>
      </c>
      <c r="C159" s="154">
        <f t="shared" si="10"/>
        <v>5.0218954642240147E-4</v>
      </c>
      <c r="D159" s="239">
        <v>1E-3</v>
      </c>
      <c r="E159" s="154">
        <f t="shared" si="11"/>
        <v>4.181747092117621E-5</v>
      </c>
      <c r="F159" s="239">
        <v>1.4999999999999999E-2</v>
      </c>
      <c r="G159" s="154">
        <f t="shared" si="12"/>
        <v>5.1867704159063626E-4</v>
      </c>
      <c r="H159" s="154">
        <f t="shared" si="14"/>
        <v>1400</v>
      </c>
      <c r="I159" s="154">
        <f t="shared" si="13"/>
        <v>7.1428571428571397</v>
      </c>
      <c r="J159" s="11"/>
    </row>
    <row r="160" spans="1:10" x14ac:dyDescent="0.35">
      <c r="A160" s="199" t="s">
        <v>254</v>
      </c>
      <c r="B160" s="239">
        <v>2.5000000000000001E-2</v>
      </c>
      <c r="C160" s="154">
        <f t="shared" si="10"/>
        <v>8.9676704718285975E-4</v>
      </c>
      <c r="D160" s="239">
        <v>8.9999999999999993E-3</v>
      </c>
      <c r="E160" s="154">
        <f t="shared" si="11"/>
        <v>3.7635723829058585E-4</v>
      </c>
      <c r="F160" s="239">
        <v>1.4E-2</v>
      </c>
      <c r="G160" s="154">
        <f t="shared" si="12"/>
        <v>4.8409857215126059E-4</v>
      </c>
      <c r="H160" s="154">
        <f t="shared" si="14"/>
        <v>55.555555555555578</v>
      </c>
      <c r="I160" s="154">
        <f t="shared" si="13"/>
        <v>-44.000000000000007</v>
      </c>
      <c r="J160" s="11"/>
    </row>
    <row r="161" spans="1:10" x14ac:dyDescent="0.35">
      <c r="A161" s="199" t="s">
        <v>30</v>
      </c>
      <c r="B161" s="239">
        <v>1.6E-2</v>
      </c>
      <c r="C161" s="154">
        <f t="shared" si="10"/>
        <v>5.7393091019703022E-4</v>
      </c>
      <c r="D161" s="239">
        <v>6.4000000000000001E-2</v>
      </c>
      <c r="E161" s="154">
        <f t="shared" si="11"/>
        <v>2.6763181389552774E-3</v>
      </c>
      <c r="F161" s="239">
        <v>1.2999999999999999E-2</v>
      </c>
      <c r="G161" s="154">
        <f t="shared" si="12"/>
        <v>4.4952010271188475E-4</v>
      </c>
      <c r="H161" s="154">
        <f t="shared" si="14"/>
        <v>-79.6875</v>
      </c>
      <c r="I161" s="154">
        <f t="shared" si="13"/>
        <v>-18.75</v>
      </c>
      <c r="J161" s="11"/>
    </row>
    <row r="162" spans="1:10" x14ac:dyDescent="0.35">
      <c r="A162" s="199" t="s">
        <v>89</v>
      </c>
      <c r="B162" s="239">
        <v>0</v>
      </c>
      <c r="C162" s="154">
        <f t="shared" si="10"/>
        <v>0</v>
      </c>
      <c r="D162" s="239">
        <v>0</v>
      </c>
      <c r="E162" s="154">
        <f t="shared" si="11"/>
        <v>0</v>
      </c>
      <c r="F162" s="239">
        <v>1.2999999999999999E-2</v>
      </c>
      <c r="G162" s="154">
        <f t="shared" si="12"/>
        <v>4.4952010271188475E-4</v>
      </c>
      <c r="H162" s="154" t="s">
        <v>316</v>
      </c>
      <c r="I162" s="154" t="s">
        <v>316</v>
      </c>
      <c r="J162" s="11"/>
    </row>
    <row r="163" spans="1:10" x14ac:dyDescent="0.35">
      <c r="A163" s="199" t="s">
        <v>31</v>
      </c>
      <c r="B163" s="239">
        <v>0</v>
      </c>
      <c r="C163" s="154">
        <f t="shared" si="10"/>
        <v>0</v>
      </c>
      <c r="D163" s="239">
        <v>3.0000000000000001E-3</v>
      </c>
      <c r="E163" s="154">
        <f t="shared" si="11"/>
        <v>1.2545241276352864E-4</v>
      </c>
      <c r="F163" s="239">
        <v>1.2E-2</v>
      </c>
      <c r="G163" s="154">
        <f t="shared" si="12"/>
        <v>4.1494163327250908E-4</v>
      </c>
      <c r="H163" s="154">
        <f t="shared" si="14"/>
        <v>300</v>
      </c>
      <c r="I163" s="154" t="s">
        <v>316</v>
      </c>
      <c r="J163" s="11"/>
    </row>
    <row r="164" spans="1:10" x14ac:dyDescent="0.35">
      <c r="A164" s="199" t="s">
        <v>45</v>
      </c>
      <c r="B164" s="239">
        <v>2E-3</v>
      </c>
      <c r="C164" s="154">
        <f t="shared" si="10"/>
        <v>7.1741363774628777E-5</v>
      </c>
      <c r="D164" s="239">
        <v>0</v>
      </c>
      <c r="E164" s="154">
        <f t="shared" si="11"/>
        <v>0</v>
      </c>
      <c r="F164" s="239">
        <v>1.2E-2</v>
      </c>
      <c r="G164" s="154">
        <f t="shared" si="12"/>
        <v>4.1494163327250908E-4</v>
      </c>
      <c r="H164" s="154" t="s">
        <v>316</v>
      </c>
      <c r="I164" s="154">
        <f t="shared" si="13"/>
        <v>500</v>
      </c>
      <c r="J164" s="11"/>
    </row>
    <row r="165" spans="1:10" x14ac:dyDescent="0.35">
      <c r="A165" s="199" t="s">
        <v>32</v>
      </c>
      <c r="B165" s="239">
        <v>3.0000000000000001E-3</v>
      </c>
      <c r="C165" s="154">
        <f t="shared" si="10"/>
        <v>1.0761204566194317E-4</v>
      </c>
      <c r="D165" s="239">
        <v>0.04</v>
      </c>
      <c r="E165" s="154">
        <f t="shared" si="11"/>
        <v>1.6726988368470485E-3</v>
      </c>
      <c r="F165" s="239">
        <v>1.0999999999999999E-2</v>
      </c>
      <c r="G165" s="154">
        <f t="shared" si="12"/>
        <v>3.8036316383313325E-4</v>
      </c>
      <c r="H165" s="154">
        <f t="shared" si="14"/>
        <v>-72.500000000000014</v>
      </c>
      <c r="I165" s="154">
        <f t="shared" si="13"/>
        <v>266.66666666666663</v>
      </c>
      <c r="J165" s="11"/>
    </row>
    <row r="166" spans="1:10" x14ac:dyDescent="0.35">
      <c r="A166" s="199" t="s">
        <v>82</v>
      </c>
      <c r="B166" s="239">
        <v>0</v>
      </c>
      <c r="C166" s="154">
        <f t="shared" si="10"/>
        <v>0</v>
      </c>
      <c r="D166" s="239">
        <v>0</v>
      </c>
      <c r="E166" s="154">
        <f t="shared" si="11"/>
        <v>0</v>
      </c>
      <c r="F166" s="239">
        <v>0.01</v>
      </c>
      <c r="G166" s="154">
        <f t="shared" si="12"/>
        <v>3.4578469439375752E-4</v>
      </c>
      <c r="H166" s="154" t="s">
        <v>316</v>
      </c>
      <c r="I166" s="154" t="s">
        <v>316</v>
      </c>
      <c r="J166" s="11"/>
    </row>
    <row r="167" spans="1:10" x14ac:dyDescent="0.35">
      <c r="A167" s="199" t="s">
        <v>192</v>
      </c>
      <c r="B167" s="239">
        <v>8.2000000000000003E-2</v>
      </c>
      <c r="C167" s="154">
        <f t="shared" si="10"/>
        <v>2.9413959147597799E-3</v>
      </c>
      <c r="D167" s="239">
        <v>0.40400000000000003</v>
      </c>
      <c r="E167" s="154">
        <f t="shared" si="11"/>
        <v>1.6894258252155191E-2</v>
      </c>
      <c r="F167" s="239">
        <v>0.01</v>
      </c>
      <c r="G167" s="154">
        <f t="shared" si="12"/>
        <v>3.4578469439375752E-4</v>
      </c>
      <c r="H167" s="154">
        <f t="shared" si="14"/>
        <v>-97.524752475247524</v>
      </c>
      <c r="I167" s="154">
        <f t="shared" si="13"/>
        <v>-87.804878048780495</v>
      </c>
      <c r="J167" s="11"/>
    </row>
    <row r="168" spans="1:10" x14ac:dyDescent="0.35">
      <c r="A168" s="199" t="s">
        <v>208</v>
      </c>
      <c r="B168" s="239">
        <v>1.2E-2</v>
      </c>
      <c r="C168" s="154">
        <f t="shared" si="10"/>
        <v>4.3044818264777266E-4</v>
      </c>
      <c r="D168" s="239">
        <v>7.3999999999999996E-2</v>
      </c>
      <c r="E168" s="154">
        <f t="shared" si="11"/>
        <v>3.0944928481670395E-3</v>
      </c>
      <c r="F168" s="239">
        <v>8.9999999999999993E-3</v>
      </c>
      <c r="G168" s="154">
        <f t="shared" si="12"/>
        <v>3.1120622495438174E-4</v>
      </c>
      <c r="H168" s="154">
        <f t="shared" si="14"/>
        <v>-87.837837837837839</v>
      </c>
      <c r="I168" s="154">
        <f t="shared" si="13"/>
        <v>-25.000000000000011</v>
      </c>
      <c r="J168" s="11"/>
    </row>
    <row r="169" spans="1:10" x14ac:dyDescent="0.35">
      <c r="A169" s="199" t="s">
        <v>241</v>
      </c>
      <c r="B169" s="239">
        <v>4.3999999999999997E-2</v>
      </c>
      <c r="C169" s="154">
        <f t="shared" si="10"/>
        <v>1.5783100030418329E-3</v>
      </c>
      <c r="D169" s="239">
        <v>8.9999999999999993E-3</v>
      </c>
      <c r="E169" s="154">
        <f t="shared" si="11"/>
        <v>3.7635723829058585E-4</v>
      </c>
      <c r="F169" s="239">
        <v>8.9999999999999993E-3</v>
      </c>
      <c r="G169" s="154">
        <f t="shared" si="12"/>
        <v>3.1120622495438174E-4</v>
      </c>
      <c r="H169" s="154">
        <f t="shared" si="14"/>
        <v>0</v>
      </c>
      <c r="I169" s="154">
        <f t="shared" si="13"/>
        <v>-79.545454545454547</v>
      </c>
      <c r="J169" s="11"/>
    </row>
    <row r="170" spans="1:10" x14ac:dyDescent="0.35">
      <c r="A170" s="199" t="s">
        <v>22</v>
      </c>
      <c r="B170" s="239">
        <v>2.3E-2</v>
      </c>
      <c r="C170" s="154">
        <f t="shared" si="10"/>
        <v>8.2502568340823089E-4</v>
      </c>
      <c r="D170" s="239">
        <v>0.26500000000000001</v>
      </c>
      <c r="E170" s="154">
        <f t="shared" si="11"/>
        <v>1.1081629794111696E-2</v>
      </c>
      <c r="F170" s="239">
        <v>7.0000000000000001E-3</v>
      </c>
      <c r="G170" s="154">
        <f t="shared" si="12"/>
        <v>2.4204928607563029E-4</v>
      </c>
      <c r="H170" s="154">
        <f t="shared" si="14"/>
        <v>-97.35849056603773</v>
      </c>
      <c r="I170" s="154">
        <f t="shared" si="13"/>
        <v>-69.565217391304344</v>
      </c>
      <c r="J170" s="11"/>
    </row>
    <row r="171" spans="1:10" x14ac:dyDescent="0.35">
      <c r="A171" s="199" t="s">
        <v>28</v>
      </c>
      <c r="B171" s="239">
        <v>0.14199999999999999</v>
      </c>
      <c r="C171" s="154">
        <f t="shared" si="10"/>
        <v>5.0936368279986431E-3</v>
      </c>
      <c r="D171" s="239">
        <v>1.08</v>
      </c>
      <c r="E171" s="154">
        <f t="shared" si="11"/>
        <v>4.5162868594870308E-2</v>
      </c>
      <c r="F171" s="239">
        <v>5.0000000000000001E-3</v>
      </c>
      <c r="G171" s="154">
        <f t="shared" si="12"/>
        <v>1.7289234719687876E-4</v>
      </c>
      <c r="H171" s="154">
        <f t="shared" si="14"/>
        <v>-99.537037037037038</v>
      </c>
      <c r="I171" s="154">
        <f t="shared" si="13"/>
        <v>-96.478873239436624</v>
      </c>
      <c r="J171" s="11"/>
    </row>
    <row r="172" spans="1:10" x14ac:dyDescent="0.35">
      <c r="A172" s="199" t="s">
        <v>101</v>
      </c>
      <c r="B172" s="239">
        <v>0</v>
      </c>
      <c r="C172" s="154">
        <f t="shared" si="10"/>
        <v>0</v>
      </c>
      <c r="D172" s="239">
        <v>0</v>
      </c>
      <c r="E172" s="154">
        <f t="shared" si="11"/>
        <v>0</v>
      </c>
      <c r="F172" s="239">
        <v>5.0000000000000001E-3</v>
      </c>
      <c r="G172" s="154">
        <f t="shared" si="12"/>
        <v>1.7289234719687876E-4</v>
      </c>
      <c r="H172" s="154" t="s">
        <v>316</v>
      </c>
      <c r="I172" s="154" t="s">
        <v>316</v>
      </c>
      <c r="J172" s="11"/>
    </row>
    <row r="173" spans="1:10" x14ac:dyDescent="0.35">
      <c r="A173" s="199" t="s">
        <v>61</v>
      </c>
      <c r="B173" s="239">
        <v>0</v>
      </c>
      <c r="C173" s="154">
        <f t="shared" si="10"/>
        <v>0</v>
      </c>
      <c r="D173" s="239">
        <v>4.0000000000000001E-3</v>
      </c>
      <c r="E173" s="154">
        <f t="shared" si="11"/>
        <v>1.6726988368470484E-4</v>
      </c>
      <c r="F173" s="239">
        <v>4.0000000000000001E-3</v>
      </c>
      <c r="G173" s="154">
        <f t="shared" si="12"/>
        <v>1.3831387775750301E-4</v>
      </c>
      <c r="H173" s="154">
        <f t="shared" si="14"/>
        <v>0</v>
      </c>
      <c r="I173" s="154" t="s">
        <v>316</v>
      </c>
      <c r="J173" s="11"/>
    </row>
    <row r="174" spans="1:10" x14ac:dyDescent="0.35">
      <c r="A174" s="199" t="s">
        <v>90</v>
      </c>
      <c r="B174" s="239">
        <v>0</v>
      </c>
      <c r="C174" s="154">
        <f t="shared" si="10"/>
        <v>0</v>
      </c>
      <c r="D174" s="239">
        <v>0</v>
      </c>
      <c r="E174" s="154">
        <f t="shared" si="11"/>
        <v>0</v>
      </c>
      <c r="F174" s="239">
        <v>3.0000000000000001E-3</v>
      </c>
      <c r="G174" s="154">
        <f t="shared" si="12"/>
        <v>1.0373540831812727E-4</v>
      </c>
      <c r="H174" s="154" t="s">
        <v>316</v>
      </c>
      <c r="I174" s="154" t="s">
        <v>316</v>
      </c>
      <c r="J174" s="11"/>
    </row>
    <row r="175" spans="1:10" x14ac:dyDescent="0.35">
      <c r="A175" s="199" t="s">
        <v>138</v>
      </c>
      <c r="B175" s="239">
        <v>0</v>
      </c>
      <c r="C175" s="154">
        <f t="shared" si="10"/>
        <v>0</v>
      </c>
      <c r="D175" s="239">
        <v>1.7999999999999999E-2</v>
      </c>
      <c r="E175" s="154">
        <f t="shared" si="11"/>
        <v>7.5271447658117169E-4</v>
      </c>
      <c r="F175" s="239">
        <v>3.0000000000000001E-3</v>
      </c>
      <c r="G175" s="154">
        <f t="shared" si="12"/>
        <v>1.0373540831812727E-4</v>
      </c>
      <c r="H175" s="154">
        <f t="shared" si="14"/>
        <v>-83.333333333333329</v>
      </c>
      <c r="I175" s="154" t="s">
        <v>316</v>
      </c>
      <c r="J175" s="11"/>
    </row>
    <row r="176" spans="1:10" x14ac:dyDescent="0.35">
      <c r="A176" s="199" t="s">
        <v>162</v>
      </c>
      <c r="B176" s="239">
        <v>0</v>
      </c>
      <c r="C176" s="154">
        <f t="shared" si="10"/>
        <v>0</v>
      </c>
      <c r="D176" s="239">
        <v>0</v>
      </c>
      <c r="E176" s="154">
        <f t="shared" si="11"/>
        <v>0</v>
      </c>
      <c r="F176" s="239">
        <v>3.0000000000000001E-3</v>
      </c>
      <c r="G176" s="154">
        <f t="shared" si="12"/>
        <v>1.0373540831812727E-4</v>
      </c>
      <c r="H176" s="154" t="s">
        <v>316</v>
      </c>
      <c r="I176" s="154" t="s">
        <v>316</v>
      </c>
      <c r="J176" s="11"/>
    </row>
    <row r="177" spans="1:10" x14ac:dyDescent="0.35">
      <c r="A177" s="199" t="s">
        <v>177</v>
      </c>
      <c r="B177" s="239">
        <v>0</v>
      </c>
      <c r="C177" s="154">
        <f t="shared" si="10"/>
        <v>0</v>
      </c>
      <c r="D177" s="239">
        <v>0</v>
      </c>
      <c r="E177" s="154">
        <f t="shared" si="11"/>
        <v>0</v>
      </c>
      <c r="F177" s="239">
        <v>3.0000000000000001E-3</v>
      </c>
      <c r="G177" s="154">
        <f t="shared" si="12"/>
        <v>1.0373540831812727E-4</v>
      </c>
      <c r="H177" s="154" t="s">
        <v>316</v>
      </c>
      <c r="I177" s="154" t="s">
        <v>316</v>
      </c>
      <c r="J177" s="11"/>
    </row>
    <row r="178" spans="1:10" x14ac:dyDescent="0.35">
      <c r="A178" s="199" t="s">
        <v>137</v>
      </c>
      <c r="B178" s="239">
        <v>5.0000000000000001E-3</v>
      </c>
      <c r="C178" s="154">
        <f t="shared" si="10"/>
        <v>1.7935340943657196E-4</v>
      </c>
      <c r="D178" s="239">
        <v>9.4E-2</v>
      </c>
      <c r="E178" s="154">
        <f t="shared" si="11"/>
        <v>3.9308422665905634E-3</v>
      </c>
      <c r="F178" s="239">
        <v>2E-3</v>
      </c>
      <c r="G178" s="154">
        <f t="shared" si="12"/>
        <v>6.9156938878751505E-5</v>
      </c>
      <c r="H178" s="154">
        <f t="shared" si="14"/>
        <v>-97.872340425531917</v>
      </c>
      <c r="I178" s="154">
        <f t="shared" si="13"/>
        <v>-60</v>
      </c>
      <c r="J178" s="11"/>
    </row>
    <row r="179" spans="1:10" x14ac:dyDescent="0.35">
      <c r="A179" s="199" t="s">
        <v>25</v>
      </c>
      <c r="B179" s="239">
        <v>0.28699999999999998</v>
      </c>
      <c r="C179" s="154">
        <f t="shared" si="10"/>
        <v>1.0294885701659229E-2</v>
      </c>
      <c r="D179" s="239">
        <v>2.9000000000000001E-2</v>
      </c>
      <c r="E179" s="154">
        <f t="shared" si="11"/>
        <v>1.2127066567141102E-3</v>
      </c>
      <c r="F179" s="239">
        <v>1E-3</v>
      </c>
      <c r="G179" s="154">
        <f t="shared" si="12"/>
        <v>3.4578469439375752E-5</v>
      </c>
      <c r="H179" s="154">
        <f t="shared" si="14"/>
        <v>-96.551724137931032</v>
      </c>
      <c r="I179" s="154">
        <f t="shared" si="13"/>
        <v>-99.651567944250871</v>
      </c>
      <c r="J179" s="11"/>
    </row>
    <row r="180" spans="1:10" x14ac:dyDescent="0.35">
      <c r="A180" s="199" t="s">
        <v>27</v>
      </c>
      <c r="B180" s="239">
        <v>0.379</v>
      </c>
      <c r="C180" s="154">
        <f t="shared" si="10"/>
        <v>1.3594988435292152E-2</v>
      </c>
      <c r="D180" s="239">
        <v>0.52300000000000002</v>
      </c>
      <c r="E180" s="154">
        <f t="shared" si="11"/>
        <v>2.1870537291775159E-2</v>
      </c>
      <c r="F180" s="239">
        <v>1E-3</v>
      </c>
      <c r="G180" s="154">
        <f t="shared" si="12"/>
        <v>3.4578469439375752E-5</v>
      </c>
      <c r="H180" s="154">
        <f t="shared" si="14"/>
        <v>-99.808795411089875</v>
      </c>
      <c r="I180" s="154">
        <f t="shared" si="13"/>
        <v>-99.736147757255935</v>
      </c>
      <c r="J180" s="11"/>
    </row>
    <row r="181" spans="1:10" x14ac:dyDescent="0.35">
      <c r="A181" s="199" t="s">
        <v>47</v>
      </c>
      <c r="B181" s="239">
        <v>2E-3</v>
      </c>
      <c r="C181" s="154">
        <f t="shared" si="10"/>
        <v>7.1741363774628777E-5</v>
      </c>
      <c r="D181" s="239">
        <v>0</v>
      </c>
      <c r="E181" s="154">
        <f t="shared" si="11"/>
        <v>0</v>
      </c>
      <c r="F181" s="239">
        <v>1E-3</v>
      </c>
      <c r="G181" s="154">
        <f t="shared" si="12"/>
        <v>3.4578469439375752E-5</v>
      </c>
      <c r="H181" s="154" t="s">
        <v>316</v>
      </c>
      <c r="I181" s="154">
        <f t="shared" si="13"/>
        <v>-50</v>
      </c>
      <c r="J181" s="11"/>
    </row>
    <row r="182" spans="1:10" x14ac:dyDescent="0.35">
      <c r="A182" s="199" t="s">
        <v>67</v>
      </c>
      <c r="B182" s="239">
        <v>300.11599999999999</v>
      </c>
      <c r="C182" s="154">
        <f t="shared" si="10"/>
        <v>10.765365565293244</v>
      </c>
      <c r="D182" s="239">
        <v>0</v>
      </c>
      <c r="E182" s="154">
        <f t="shared" si="11"/>
        <v>0</v>
      </c>
      <c r="F182" s="239">
        <v>1E-3</v>
      </c>
      <c r="G182" s="154">
        <f t="shared" si="12"/>
        <v>3.4578469439375752E-5</v>
      </c>
      <c r="H182" s="154" t="s">
        <v>316</v>
      </c>
      <c r="I182" s="154">
        <f t="shared" si="13"/>
        <v>-99.999666795505732</v>
      </c>
      <c r="J182" s="11"/>
    </row>
    <row r="183" spans="1:10" x14ac:dyDescent="0.35">
      <c r="A183" s="199" t="s">
        <v>156</v>
      </c>
      <c r="B183" s="239">
        <v>0</v>
      </c>
      <c r="C183" s="154">
        <f t="shared" si="10"/>
        <v>0</v>
      </c>
      <c r="D183" s="239">
        <v>1.7000000000000001E-2</v>
      </c>
      <c r="E183" s="154">
        <f t="shared" si="11"/>
        <v>7.1089700565999563E-4</v>
      </c>
      <c r="F183" s="239">
        <v>1E-3</v>
      </c>
      <c r="G183" s="154">
        <f t="shared" si="12"/>
        <v>3.4578469439375752E-5</v>
      </c>
      <c r="H183" s="154">
        <f t="shared" si="14"/>
        <v>-94.117647058823522</v>
      </c>
      <c r="I183" s="154" t="s">
        <v>316</v>
      </c>
      <c r="J183" s="11"/>
    </row>
    <row r="184" spans="1:10" x14ac:dyDescent="0.35">
      <c r="A184" s="199" t="s">
        <v>176</v>
      </c>
      <c r="B184" s="239">
        <v>1E-3</v>
      </c>
      <c r="C184" s="154">
        <f t="shared" si="10"/>
        <v>3.5870681887314388E-5</v>
      </c>
      <c r="D184" s="239">
        <v>3.7999999999999999E-2</v>
      </c>
      <c r="E184" s="154">
        <f t="shared" si="11"/>
        <v>1.5890638950046959E-3</v>
      </c>
      <c r="F184" s="239">
        <v>1E-3</v>
      </c>
      <c r="G184" s="154">
        <f t="shared" si="12"/>
        <v>3.4578469439375752E-5</v>
      </c>
      <c r="H184" s="154">
        <f t="shared" si="14"/>
        <v>-97.368421052631575</v>
      </c>
      <c r="I184" s="154">
        <f t="shared" si="13"/>
        <v>0</v>
      </c>
      <c r="J184" s="11"/>
    </row>
    <row r="185" spans="1:10" x14ac:dyDescent="0.35">
      <c r="A185" s="199" t="s">
        <v>244</v>
      </c>
      <c r="B185" s="239">
        <v>1E-3</v>
      </c>
      <c r="C185" s="154">
        <f t="shared" si="10"/>
        <v>3.5870681887314388E-5</v>
      </c>
      <c r="D185" s="239">
        <v>8.9999999999999993E-3</v>
      </c>
      <c r="E185" s="154">
        <f t="shared" si="11"/>
        <v>3.7635723829058585E-4</v>
      </c>
      <c r="F185" s="239">
        <v>1E-3</v>
      </c>
      <c r="G185" s="154">
        <f t="shared" si="12"/>
        <v>3.4578469439375752E-5</v>
      </c>
      <c r="H185" s="154">
        <f t="shared" si="14"/>
        <v>-88.888888888888886</v>
      </c>
      <c r="I185" s="154">
        <f t="shared" si="13"/>
        <v>0</v>
      </c>
      <c r="J185" s="11"/>
    </row>
    <row r="186" spans="1:10" x14ac:dyDescent="0.35">
      <c r="A186" s="199" t="s">
        <v>56</v>
      </c>
      <c r="B186" s="239">
        <v>0</v>
      </c>
      <c r="C186" s="154">
        <f t="shared" si="10"/>
        <v>0</v>
      </c>
      <c r="D186" s="239">
        <v>0.193</v>
      </c>
      <c r="E186" s="154">
        <f t="shared" si="11"/>
        <v>8.070771887787008E-3</v>
      </c>
      <c r="F186" s="239">
        <v>0</v>
      </c>
      <c r="G186" s="154">
        <f t="shared" si="12"/>
        <v>0</v>
      </c>
      <c r="H186" s="154">
        <f t="shared" si="14"/>
        <v>-100</v>
      </c>
      <c r="I186" s="154" t="s">
        <v>316</v>
      </c>
      <c r="J186" s="11"/>
    </row>
    <row r="187" spans="1:10" x14ac:dyDescent="0.35">
      <c r="A187" s="199" t="s">
        <v>87</v>
      </c>
      <c r="B187" s="239">
        <v>0</v>
      </c>
      <c r="C187" s="154">
        <f t="shared" si="10"/>
        <v>0</v>
      </c>
      <c r="D187" s="239">
        <v>0</v>
      </c>
      <c r="E187" s="154">
        <f t="shared" si="11"/>
        <v>0</v>
      </c>
      <c r="F187" s="239">
        <v>0</v>
      </c>
      <c r="G187" s="154">
        <f t="shared" si="12"/>
        <v>0</v>
      </c>
      <c r="H187" s="154" t="s">
        <v>316</v>
      </c>
      <c r="I187" s="154" t="s">
        <v>316</v>
      </c>
      <c r="J187" s="11"/>
    </row>
    <row r="188" spans="1:10" x14ac:dyDescent="0.35">
      <c r="A188" s="199" t="s">
        <v>97</v>
      </c>
      <c r="B188" s="239">
        <v>369.39800000000002</v>
      </c>
      <c r="C188" s="154">
        <f t="shared" si="10"/>
        <v>13.250558147810162</v>
      </c>
      <c r="D188" s="239">
        <v>1.4E-2</v>
      </c>
      <c r="E188" s="154">
        <f t="shared" si="11"/>
        <v>5.8544459289646702E-4</v>
      </c>
      <c r="F188" s="239">
        <v>0</v>
      </c>
      <c r="G188" s="154">
        <f t="shared" si="12"/>
        <v>0</v>
      </c>
      <c r="H188" s="154">
        <f t="shared" si="14"/>
        <v>-100</v>
      </c>
      <c r="I188" s="154">
        <f t="shared" si="13"/>
        <v>-100</v>
      </c>
      <c r="J188" s="11"/>
    </row>
    <row r="189" spans="1:10" x14ac:dyDescent="0.35">
      <c r="A189" s="199" t="s">
        <v>106</v>
      </c>
      <c r="B189" s="239">
        <v>4.226</v>
      </c>
      <c r="C189" s="154">
        <f t="shared" si="10"/>
        <v>0.1515895016557906</v>
      </c>
      <c r="D189" s="239">
        <v>1.7000000000000001E-2</v>
      </c>
      <c r="E189" s="154">
        <f t="shared" si="11"/>
        <v>7.1089700565999563E-4</v>
      </c>
      <c r="F189" s="239">
        <v>0</v>
      </c>
      <c r="G189" s="154">
        <f t="shared" si="12"/>
        <v>0</v>
      </c>
      <c r="H189" s="154">
        <f t="shared" si="14"/>
        <v>-100</v>
      </c>
      <c r="I189" s="154">
        <f t="shared" si="13"/>
        <v>-100</v>
      </c>
      <c r="J189" s="11"/>
    </row>
    <row r="190" spans="1:10" x14ac:dyDescent="0.35">
      <c r="A190" s="199" t="s">
        <v>124</v>
      </c>
      <c r="B190" s="239">
        <v>0</v>
      </c>
      <c r="C190" s="154">
        <f t="shared" si="10"/>
        <v>0</v>
      </c>
      <c r="D190" s="239">
        <v>0</v>
      </c>
      <c r="E190" s="154">
        <f t="shared" si="11"/>
        <v>0</v>
      </c>
      <c r="F190" s="239">
        <v>0</v>
      </c>
      <c r="G190" s="154">
        <f t="shared" si="12"/>
        <v>0</v>
      </c>
      <c r="H190" s="154" t="s">
        <v>316</v>
      </c>
      <c r="I190" s="154" t="s">
        <v>316</v>
      </c>
      <c r="J190" s="11"/>
    </row>
    <row r="191" spans="1:10" x14ac:dyDescent="0.35">
      <c r="A191" s="199" t="s">
        <v>139</v>
      </c>
      <c r="B191" s="239">
        <v>0</v>
      </c>
      <c r="C191" s="154">
        <f t="shared" si="10"/>
        <v>0</v>
      </c>
      <c r="D191" s="239">
        <v>0</v>
      </c>
      <c r="E191" s="154">
        <f t="shared" si="11"/>
        <v>0</v>
      </c>
      <c r="F191" s="239">
        <v>0</v>
      </c>
      <c r="G191" s="154">
        <f t="shared" si="12"/>
        <v>0</v>
      </c>
      <c r="H191" s="154" t="s">
        <v>316</v>
      </c>
      <c r="I191" s="154" t="s">
        <v>316</v>
      </c>
      <c r="J191" s="11"/>
    </row>
    <row r="192" spans="1:10" x14ac:dyDescent="0.35">
      <c r="A192" s="199" t="s">
        <v>248</v>
      </c>
      <c r="B192" s="239">
        <v>0.44900000000000001</v>
      </c>
      <c r="C192" s="154">
        <f t="shared" si="10"/>
        <v>1.6105936167404161E-2</v>
      </c>
      <c r="D192" s="239">
        <v>0.16300000000000001</v>
      </c>
      <c r="E192" s="154">
        <f t="shared" si="11"/>
        <v>6.8162477601517229E-3</v>
      </c>
      <c r="F192" s="239">
        <v>0</v>
      </c>
      <c r="G192" s="154">
        <f t="shared" si="12"/>
        <v>0</v>
      </c>
      <c r="H192" s="154">
        <f t="shared" si="14"/>
        <v>-100</v>
      </c>
      <c r="I192" s="154">
        <f t="shared" si="13"/>
        <v>-100</v>
      </c>
      <c r="J192" s="11"/>
    </row>
    <row r="193" spans="1:10" x14ac:dyDescent="0.35">
      <c r="A193" s="199" t="s">
        <v>1</v>
      </c>
      <c r="B193" s="239">
        <v>1.0509999999999999</v>
      </c>
      <c r="C193" s="154">
        <f t="shared" si="10"/>
        <v>3.7700086663567417E-2</v>
      </c>
      <c r="D193" s="239">
        <v>1.2490000000000001</v>
      </c>
      <c r="E193" s="154">
        <f t="shared" si="11"/>
        <v>5.2230021180549084E-2</v>
      </c>
      <c r="F193" s="239">
        <v>0</v>
      </c>
      <c r="G193" s="154">
        <f t="shared" si="12"/>
        <v>0</v>
      </c>
      <c r="H193" s="154">
        <f t="shared" si="14"/>
        <v>-100</v>
      </c>
      <c r="I193" s="154">
        <f t="shared" si="13"/>
        <v>-100</v>
      </c>
      <c r="J193" s="11"/>
    </row>
    <row r="194" spans="1:10" x14ac:dyDescent="0.35">
      <c r="A194" s="199" t="s">
        <v>7</v>
      </c>
      <c r="B194" s="239">
        <v>0</v>
      </c>
      <c r="C194" s="154">
        <f t="shared" si="10"/>
        <v>0</v>
      </c>
      <c r="D194" s="239">
        <v>0</v>
      </c>
      <c r="E194" s="154">
        <f t="shared" si="11"/>
        <v>0</v>
      </c>
      <c r="F194" s="239">
        <v>0</v>
      </c>
      <c r="G194" s="154">
        <f t="shared" si="12"/>
        <v>0</v>
      </c>
      <c r="H194" s="154" t="s">
        <v>316</v>
      </c>
      <c r="I194" s="154" t="s">
        <v>316</v>
      </c>
      <c r="J194" s="11"/>
    </row>
    <row r="195" spans="1:10" x14ac:dyDescent="0.35">
      <c r="A195" s="199" t="s">
        <v>16</v>
      </c>
      <c r="B195" s="239">
        <v>0</v>
      </c>
      <c r="C195" s="154">
        <f t="shared" si="10"/>
        <v>0</v>
      </c>
      <c r="D195" s="239">
        <v>0</v>
      </c>
      <c r="E195" s="154">
        <f t="shared" si="11"/>
        <v>0</v>
      </c>
      <c r="F195" s="239">
        <v>0</v>
      </c>
      <c r="G195" s="154">
        <f t="shared" si="12"/>
        <v>0</v>
      </c>
      <c r="H195" s="154" t="s">
        <v>316</v>
      </c>
      <c r="I195" s="154" t="s">
        <v>316</v>
      </c>
      <c r="J195" s="11"/>
    </row>
    <row r="196" spans="1:10" x14ac:dyDescent="0.35">
      <c r="A196" s="199" t="s">
        <v>18</v>
      </c>
      <c r="B196" s="239">
        <v>0</v>
      </c>
      <c r="C196" s="154">
        <f t="shared" ref="C196:C223" si="15">(B196/$B$223)*100</f>
        <v>0</v>
      </c>
      <c r="D196" s="239">
        <v>5.2999999999999999E-2</v>
      </c>
      <c r="E196" s="154">
        <f t="shared" ref="E196:E223" si="16">(D196/$D$223)*100</f>
        <v>2.2163259588223391E-3</v>
      </c>
      <c r="F196" s="239">
        <v>0</v>
      </c>
      <c r="G196" s="154">
        <f t="shared" ref="G196:G223" si="17">(F196/$F$223)*100</f>
        <v>0</v>
      </c>
      <c r="H196" s="154">
        <f t="shared" si="14"/>
        <v>-100</v>
      </c>
      <c r="I196" s="154" t="s">
        <v>316</v>
      </c>
      <c r="J196" s="11"/>
    </row>
    <row r="197" spans="1:10" x14ac:dyDescent="0.35">
      <c r="A197" s="199" t="s">
        <v>19</v>
      </c>
      <c r="B197" s="239">
        <v>1.6E-2</v>
      </c>
      <c r="C197" s="154">
        <f t="shared" si="15"/>
        <v>5.7393091019703022E-4</v>
      </c>
      <c r="D197" s="239">
        <v>2E-3</v>
      </c>
      <c r="E197" s="154">
        <f t="shared" si="16"/>
        <v>8.3634941842352419E-5</v>
      </c>
      <c r="F197" s="239">
        <v>0</v>
      </c>
      <c r="G197" s="154">
        <f t="shared" si="17"/>
        <v>0</v>
      </c>
      <c r="H197" s="154">
        <f t="shared" ref="H197:H222" si="18">((F197/D197)-1)*100</f>
        <v>-100</v>
      </c>
      <c r="I197" s="154">
        <f t="shared" ref="I197:I222" si="19">((F197/B197)-1)*100</f>
        <v>-100</v>
      </c>
      <c r="J197" s="11"/>
    </row>
    <row r="198" spans="1:10" x14ac:dyDescent="0.35">
      <c r="A198" s="199" t="s">
        <v>24</v>
      </c>
      <c r="B198" s="239">
        <v>0</v>
      </c>
      <c r="C198" s="154">
        <f t="shared" si="15"/>
        <v>0</v>
      </c>
      <c r="D198" s="239">
        <v>0.1</v>
      </c>
      <c r="E198" s="154">
        <f t="shared" si="16"/>
        <v>4.1817470921176212E-3</v>
      </c>
      <c r="F198" s="239">
        <v>0</v>
      </c>
      <c r="G198" s="154">
        <f t="shared" si="17"/>
        <v>0</v>
      </c>
      <c r="H198" s="154">
        <f t="shared" si="18"/>
        <v>-100</v>
      </c>
      <c r="I198" s="154" t="s">
        <v>316</v>
      </c>
      <c r="J198" s="11"/>
    </row>
    <row r="199" spans="1:10" x14ac:dyDescent="0.35">
      <c r="A199" s="199" t="s">
        <v>34</v>
      </c>
      <c r="B199" s="239">
        <v>0</v>
      </c>
      <c r="C199" s="154">
        <f t="shared" si="15"/>
        <v>0</v>
      </c>
      <c r="D199" s="239">
        <v>9.0999999999999998E-2</v>
      </c>
      <c r="E199" s="154">
        <f t="shared" si="16"/>
        <v>3.8053898538270348E-3</v>
      </c>
      <c r="F199" s="239">
        <v>0</v>
      </c>
      <c r="G199" s="154">
        <f t="shared" si="17"/>
        <v>0</v>
      </c>
      <c r="H199" s="154">
        <f t="shared" si="18"/>
        <v>-100</v>
      </c>
      <c r="I199" s="154" t="s">
        <v>316</v>
      </c>
      <c r="J199" s="11"/>
    </row>
    <row r="200" spans="1:10" x14ac:dyDescent="0.35">
      <c r="A200" s="199" t="s">
        <v>44</v>
      </c>
      <c r="B200" s="239">
        <v>0</v>
      </c>
      <c r="C200" s="154">
        <f t="shared" si="15"/>
        <v>0</v>
      </c>
      <c r="D200" s="239">
        <v>4.0000000000000001E-3</v>
      </c>
      <c r="E200" s="154">
        <f t="shared" si="16"/>
        <v>1.6726988368470484E-4</v>
      </c>
      <c r="F200" s="239">
        <v>0</v>
      </c>
      <c r="G200" s="154">
        <f t="shared" si="17"/>
        <v>0</v>
      </c>
      <c r="H200" s="154">
        <f t="shared" si="18"/>
        <v>-100</v>
      </c>
      <c r="I200" s="154" t="s">
        <v>316</v>
      </c>
      <c r="J200" s="11"/>
    </row>
    <row r="201" spans="1:10" x14ac:dyDescent="0.35">
      <c r="A201" s="199" t="s">
        <v>48</v>
      </c>
      <c r="B201" s="239">
        <v>0</v>
      </c>
      <c r="C201" s="154">
        <f t="shared" si="15"/>
        <v>0</v>
      </c>
      <c r="D201" s="239">
        <v>0</v>
      </c>
      <c r="E201" s="154">
        <f t="shared" si="16"/>
        <v>0</v>
      </c>
      <c r="F201" s="239">
        <v>0</v>
      </c>
      <c r="G201" s="154">
        <f t="shared" si="17"/>
        <v>0</v>
      </c>
      <c r="H201" s="154" t="s">
        <v>316</v>
      </c>
      <c r="I201" s="154" t="s">
        <v>316</v>
      </c>
      <c r="J201" s="11"/>
    </row>
    <row r="202" spans="1:10" x14ac:dyDescent="0.35">
      <c r="A202" s="199" t="s">
        <v>51</v>
      </c>
      <c r="B202" s="239">
        <v>5.1999999999999998E-2</v>
      </c>
      <c r="C202" s="154">
        <f t="shared" si="15"/>
        <v>1.8652754581403481E-3</v>
      </c>
      <c r="D202" s="239">
        <v>0</v>
      </c>
      <c r="E202" s="154">
        <f t="shared" si="16"/>
        <v>0</v>
      </c>
      <c r="F202" s="239">
        <v>0</v>
      </c>
      <c r="G202" s="154">
        <f t="shared" si="17"/>
        <v>0</v>
      </c>
      <c r="H202" s="154" t="s">
        <v>316</v>
      </c>
      <c r="I202" s="154">
        <f t="shared" si="19"/>
        <v>-100</v>
      </c>
      <c r="J202" s="11"/>
    </row>
    <row r="203" spans="1:10" x14ac:dyDescent="0.35">
      <c r="A203" s="199" t="s">
        <v>60</v>
      </c>
      <c r="B203" s="239">
        <v>0.26700000000000002</v>
      </c>
      <c r="C203" s="154">
        <f t="shared" si="15"/>
        <v>9.5774720639129427E-3</v>
      </c>
      <c r="D203" s="239">
        <v>0</v>
      </c>
      <c r="E203" s="154">
        <f t="shared" si="16"/>
        <v>0</v>
      </c>
      <c r="F203" s="239">
        <v>0</v>
      </c>
      <c r="G203" s="154">
        <f t="shared" si="17"/>
        <v>0</v>
      </c>
      <c r="H203" s="154" t="s">
        <v>316</v>
      </c>
      <c r="I203" s="154">
        <f t="shared" si="19"/>
        <v>-100</v>
      </c>
      <c r="J203" s="11"/>
    </row>
    <row r="204" spans="1:10" x14ac:dyDescent="0.35">
      <c r="A204" s="199" t="s">
        <v>71</v>
      </c>
      <c r="B204" s="239">
        <v>0</v>
      </c>
      <c r="C204" s="154">
        <f t="shared" si="15"/>
        <v>0</v>
      </c>
      <c r="D204" s="239">
        <v>1E-3</v>
      </c>
      <c r="E204" s="154">
        <f t="shared" si="16"/>
        <v>4.181747092117621E-5</v>
      </c>
      <c r="F204" s="239">
        <v>0</v>
      </c>
      <c r="G204" s="154">
        <f t="shared" si="17"/>
        <v>0</v>
      </c>
      <c r="H204" s="154">
        <f t="shared" si="18"/>
        <v>-100</v>
      </c>
      <c r="I204" s="154" t="s">
        <v>316</v>
      </c>
      <c r="J204" s="11"/>
    </row>
    <row r="205" spans="1:10" x14ac:dyDescent="0.35">
      <c r="A205" s="199" t="s">
        <v>73</v>
      </c>
      <c r="B205" s="239">
        <v>0</v>
      </c>
      <c r="C205" s="154">
        <f t="shared" si="15"/>
        <v>0</v>
      </c>
      <c r="D205" s="239">
        <v>0</v>
      </c>
      <c r="E205" s="154">
        <f t="shared" si="16"/>
        <v>0</v>
      </c>
      <c r="F205" s="239">
        <v>0</v>
      </c>
      <c r="G205" s="154">
        <f t="shared" si="17"/>
        <v>0</v>
      </c>
      <c r="H205" s="154" t="s">
        <v>316</v>
      </c>
      <c r="I205" s="154" t="s">
        <v>316</v>
      </c>
      <c r="J205" s="11"/>
    </row>
    <row r="206" spans="1:10" x14ac:dyDescent="0.35">
      <c r="A206" s="199" t="s">
        <v>78</v>
      </c>
      <c r="B206" s="239">
        <v>0</v>
      </c>
      <c r="C206" s="154">
        <f t="shared" si="15"/>
        <v>0</v>
      </c>
      <c r="D206" s="239">
        <v>0</v>
      </c>
      <c r="E206" s="154">
        <f t="shared" si="16"/>
        <v>0</v>
      </c>
      <c r="F206" s="239">
        <v>0</v>
      </c>
      <c r="G206" s="154">
        <f t="shared" si="17"/>
        <v>0</v>
      </c>
      <c r="H206" s="154" t="s">
        <v>316</v>
      </c>
      <c r="I206" s="154" t="s">
        <v>316</v>
      </c>
      <c r="J206" s="11"/>
    </row>
    <row r="207" spans="1:10" x14ac:dyDescent="0.35">
      <c r="A207" s="199" t="s">
        <v>84</v>
      </c>
      <c r="B207" s="239">
        <v>0</v>
      </c>
      <c r="C207" s="154">
        <f t="shared" si="15"/>
        <v>0</v>
      </c>
      <c r="D207" s="239">
        <v>7.0000000000000001E-3</v>
      </c>
      <c r="E207" s="154">
        <f t="shared" si="16"/>
        <v>2.9272229644823351E-4</v>
      </c>
      <c r="F207" s="239">
        <v>0</v>
      </c>
      <c r="G207" s="154">
        <f t="shared" si="17"/>
        <v>0</v>
      </c>
      <c r="H207" s="154">
        <f t="shared" si="18"/>
        <v>-100</v>
      </c>
      <c r="I207" s="154" t="s">
        <v>316</v>
      </c>
      <c r="J207" s="11"/>
    </row>
    <row r="208" spans="1:10" x14ac:dyDescent="0.35">
      <c r="A208" s="199" t="s">
        <v>91</v>
      </c>
      <c r="B208" s="239">
        <v>0.04</v>
      </c>
      <c r="C208" s="154">
        <f t="shared" si="15"/>
        <v>1.4348272754925756E-3</v>
      </c>
      <c r="D208" s="239">
        <v>0.01</v>
      </c>
      <c r="E208" s="154">
        <f t="shared" si="16"/>
        <v>4.1817470921176212E-4</v>
      </c>
      <c r="F208" s="239">
        <v>0</v>
      </c>
      <c r="G208" s="154">
        <f t="shared" si="17"/>
        <v>0</v>
      </c>
      <c r="H208" s="154">
        <f t="shared" si="18"/>
        <v>-100</v>
      </c>
      <c r="I208" s="154">
        <f t="shared" si="19"/>
        <v>-100</v>
      </c>
      <c r="J208" s="11"/>
    </row>
    <row r="209" spans="1:10" x14ac:dyDescent="0.35">
      <c r="A209" s="199" t="s">
        <v>93</v>
      </c>
      <c r="B209" s="239">
        <v>0.29799999999999999</v>
      </c>
      <c r="C209" s="154">
        <f t="shared" si="15"/>
        <v>1.0689463202419688E-2</v>
      </c>
      <c r="D209" s="239">
        <v>0.22800000000000001</v>
      </c>
      <c r="E209" s="154">
        <f t="shared" si="16"/>
        <v>9.5343833700281752E-3</v>
      </c>
      <c r="F209" s="239">
        <v>0</v>
      </c>
      <c r="G209" s="154">
        <f t="shared" si="17"/>
        <v>0</v>
      </c>
      <c r="H209" s="154">
        <f t="shared" si="18"/>
        <v>-100</v>
      </c>
      <c r="I209" s="154">
        <f t="shared" si="19"/>
        <v>-100</v>
      </c>
      <c r="J209" s="11"/>
    </row>
    <row r="210" spans="1:10" x14ac:dyDescent="0.35">
      <c r="A210" s="199" t="s">
        <v>100</v>
      </c>
      <c r="B210" s="239">
        <v>0</v>
      </c>
      <c r="C210" s="154">
        <f t="shared" si="15"/>
        <v>0</v>
      </c>
      <c r="D210" s="239">
        <v>1E-3</v>
      </c>
      <c r="E210" s="154">
        <f t="shared" si="16"/>
        <v>4.181747092117621E-5</v>
      </c>
      <c r="F210" s="239">
        <v>0</v>
      </c>
      <c r="G210" s="154">
        <f t="shared" si="17"/>
        <v>0</v>
      </c>
      <c r="H210" s="154">
        <f t="shared" si="18"/>
        <v>-100</v>
      </c>
      <c r="I210" s="154" t="s">
        <v>316</v>
      </c>
      <c r="J210" s="11"/>
    </row>
    <row r="211" spans="1:10" x14ac:dyDescent="0.35">
      <c r="A211" s="199" t="s">
        <v>102</v>
      </c>
      <c r="B211" s="239">
        <v>0</v>
      </c>
      <c r="C211" s="154">
        <f t="shared" si="15"/>
        <v>0</v>
      </c>
      <c r="D211" s="239">
        <v>2E-3</v>
      </c>
      <c r="E211" s="154">
        <f t="shared" si="16"/>
        <v>8.3634941842352419E-5</v>
      </c>
      <c r="F211" s="239">
        <v>0</v>
      </c>
      <c r="G211" s="154">
        <f t="shared" si="17"/>
        <v>0</v>
      </c>
      <c r="H211" s="154">
        <f t="shared" si="18"/>
        <v>-100</v>
      </c>
      <c r="I211" s="154" t="s">
        <v>316</v>
      </c>
      <c r="J211" s="11"/>
    </row>
    <row r="212" spans="1:10" x14ac:dyDescent="0.35">
      <c r="A212" s="199" t="s">
        <v>112</v>
      </c>
      <c r="B212" s="239">
        <v>0.61</v>
      </c>
      <c r="C212" s="154">
        <f t="shared" si="15"/>
        <v>2.1881115951261777E-2</v>
      </c>
      <c r="D212" s="239">
        <v>1.123</v>
      </c>
      <c r="E212" s="154">
        <f t="shared" si="16"/>
        <v>4.6961019844480881E-2</v>
      </c>
      <c r="F212" s="239">
        <v>0</v>
      </c>
      <c r="G212" s="154">
        <f t="shared" si="17"/>
        <v>0</v>
      </c>
      <c r="H212" s="154">
        <f t="shared" si="18"/>
        <v>-100</v>
      </c>
      <c r="I212" s="154">
        <f t="shared" si="19"/>
        <v>-100</v>
      </c>
      <c r="J212" s="11"/>
    </row>
    <row r="213" spans="1:10" x14ac:dyDescent="0.35">
      <c r="A213" s="199" t="s">
        <v>118</v>
      </c>
      <c r="B213" s="239">
        <v>6.5000000000000002E-2</v>
      </c>
      <c r="C213" s="154">
        <f t="shared" si="15"/>
        <v>2.3315943226754356E-3</v>
      </c>
      <c r="D213" s="239">
        <v>0</v>
      </c>
      <c r="E213" s="154">
        <f t="shared" si="16"/>
        <v>0</v>
      </c>
      <c r="F213" s="239">
        <v>0</v>
      </c>
      <c r="G213" s="154">
        <f t="shared" si="17"/>
        <v>0</v>
      </c>
      <c r="H213" s="154" t="s">
        <v>316</v>
      </c>
      <c r="I213" s="154">
        <f t="shared" si="19"/>
        <v>-100</v>
      </c>
      <c r="J213" s="11"/>
    </row>
    <row r="214" spans="1:10" x14ac:dyDescent="0.35">
      <c r="A214" s="199" t="s">
        <v>125</v>
      </c>
      <c r="B214" s="239">
        <v>4.0000000000000001E-3</v>
      </c>
      <c r="C214" s="154">
        <f t="shared" si="15"/>
        <v>1.4348272754925755E-4</v>
      </c>
      <c r="D214" s="239">
        <v>0</v>
      </c>
      <c r="E214" s="154">
        <f t="shared" si="16"/>
        <v>0</v>
      </c>
      <c r="F214" s="239">
        <v>0</v>
      </c>
      <c r="G214" s="154">
        <f t="shared" si="17"/>
        <v>0</v>
      </c>
      <c r="H214" s="154" t="s">
        <v>316</v>
      </c>
      <c r="I214" s="154">
        <f t="shared" si="19"/>
        <v>-100</v>
      </c>
      <c r="J214" s="11"/>
    </row>
    <row r="215" spans="1:10" x14ac:dyDescent="0.35">
      <c r="A215" s="199" t="s">
        <v>126</v>
      </c>
      <c r="B215" s="239">
        <v>2.9000000000000001E-2</v>
      </c>
      <c r="C215" s="154">
        <f t="shared" si="15"/>
        <v>1.0402497747321173E-3</v>
      </c>
      <c r="D215" s="239">
        <v>2.1999999999999999E-2</v>
      </c>
      <c r="E215" s="154">
        <f t="shared" si="16"/>
        <v>9.1998436026587659E-4</v>
      </c>
      <c r="F215" s="239">
        <v>0</v>
      </c>
      <c r="G215" s="154">
        <f t="shared" si="17"/>
        <v>0</v>
      </c>
      <c r="H215" s="154">
        <f t="shared" si="18"/>
        <v>-100</v>
      </c>
      <c r="I215" s="154">
        <f t="shared" si="19"/>
        <v>-100</v>
      </c>
      <c r="J215" s="11"/>
    </row>
    <row r="216" spans="1:10" x14ac:dyDescent="0.35">
      <c r="A216" s="199" t="s">
        <v>131</v>
      </c>
      <c r="B216" s="239">
        <v>0</v>
      </c>
      <c r="C216" s="154">
        <f t="shared" si="15"/>
        <v>0</v>
      </c>
      <c r="D216" s="239">
        <v>0</v>
      </c>
      <c r="E216" s="154">
        <f t="shared" si="16"/>
        <v>0</v>
      </c>
      <c r="F216" s="239">
        <v>0</v>
      </c>
      <c r="G216" s="154">
        <f t="shared" si="17"/>
        <v>0</v>
      </c>
      <c r="H216" s="154" t="s">
        <v>316</v>
      </c>
      <c r="I216" s="154" t="s">
        <v>316</v>
      </c>
      <c r="J216" s="11"/>
    </row>
    <row r="217" spans="1:10" x14ac:dyDescent="0.35">
      <c r="A217" s="199" t="s">
        <v>140</v>
      </c>
      <c r="B217" s="239">
        <v>7.0000000000000001E-3</v>
      </c>
      <c r="C217" s="154">
        <f t="shared" si="15"/>
        <v>2.5109477321120073E-4</v>
      </c>
      <c r="D217" s="239">
        <v>1E-3</v>
      </c>
      <c r="E217" s="154">
        <f t="shared" si="16"/>
        <v>4.181747092117621E-5</v>
      </c>
      <c r="F217" s="239">
        <v>0</v>
      </c>
      <c r="G217" s="154">
        <f t="shared" si="17"/>
        <v>0</v>
      </c>
      <c r="H217" s="154">
        <f>((F217/D217)-1)*100</f>
        <v>-100</v>
      </c>
      <c r="I217" s="154">
        <f>((F217/B217)-1)*100</f>
        <v>-100</v>
      </c>
      <c r="J217" s="11"/>
    </row>
    <row r="218" spans="1:10" x14ac:dyDescent="0.35">
      <c r="A218" s="199" t="s">
        <v>154</v>
      </c>
      <c r="B218" s="239">
        <v>1.097</v>
      </c>
      <c r="C218" s="154">
        <f t="shared" si="15"/>
        <v>3.9350138030383883E-2</v>
      </c>
      <c r="D218" s="239">
        <v>0</v>
      </c>
      <c r="E218" s="154">
        <f t="shared" si="16"/>
        <v>0</v>
      </c>
      <c r="F218" s="239">
        <v>0</v>
      </c>
      <c r="G218" s="154">
        <f t="shared" si="17"/>
        <v>0</v>
      </c>
      <c r="H218" s="154" t="s">
        <v>316</v>
      </c>
      <c r="I218" s="154">
        <f t="shared" si="19"/>
        <v>-100</v>
      </c>
      <c r="J218" s="11"/>
    </row>
    <row r="219" spans="1:10" x14ac:dyDescent="0.35">
      <c r="A219" s="199" t="s">
        <v>165</v>
      </c>
      <c r="B219" s="239">
        <v>0</v>
      </c>
      <c r="C219" s="154">
        <f t="shared" si="15"/>
        <v>0</v>
      </c>
      <c r="D219" s="239">
        <v>8.0000000000000002E-3</v>
      </c>
      <c r="E219" s="154">
        <f t="shared" si="16"/>
        <v>3.3453976736940968E-4</v>
      </c>
      <c r="F219" s="239">
        <v>0</v>
      </c>
      <c r="G219" s="154">
        <f t="shared" si="17"/>
        <v>0</v>
      </c>
      <c r="H219" s="154">
        <f t="shared" si="18"/>
        <v>-100</v>
      </c>
      <c r="I219" s="154" t="s">
        <v>316</v>
      </c>
    </row>
    <row r="220" spans="1:10" x14ac:dyDescent="0.35">
      <c r="A220" s="199" t="s">
        <v>166</v>
      </c>
      <c r="B220" s="239">
        <v>0</v>
      </c>
      <c r="C220" s="154">
        <f t="shared" si="15"/>
        <v>0</v>
      </c>
      <c r="D220" s="239">
        <v>0</v>
      </c>
      <c r="E220" s="154">
        <f t="shared" si="16"/>
        <v>0</v>
      </c>
      <c r="F220" s="239">
        <v>0</v>
      </c>
      <c r="G220" s="154">
        <f t="shared" si="17"/>
        <v>0</v>
      </c>
      <c r="H220" s="154" t="s">
        <v>316</v>
      </c>
      <c r="I220" s="154" t="s">
        <v>316</v>
      </c>
    </row>
    <row r="221" spans="1:10" x14ac:dyDescent="0.35">
      <c r="A221" s="199" t="s">
        <v>186</v>
      </c>
      <c r="B221" s="239">
        <v>0.03</v>
      </c>
      <c r="C221" s="154">
        <f t="shared" si="15"/>
        <v>1.0761204566194316E-3</v>
      </c>
      <c r="D221" s="239">
        <v>2.4E-2</v>
      </c>
      <c r="E221" s="154">
        <f t="shared" si="16"/>
        <v>1.0036193021082291E-3</v>
      </c>
      <c r="F221" s="239">
        <v>0</v>
      </c>
      <c r="G221" s="154">
        <f t="shared" si="17"/>
        <v>0</v>
      </c>
      <c r="H221" s="154">
        <f t="shared" si="18"/>
        <v>-100</v>
      </c>
      <c r="I221" s="154">
        <f t="shared" si="19"/>
        <v>-100</v>
      </c>
    </row>
    <row r="222" spans="1:10" x14ac:dyDescent="0.35">
      <c r="A222" s="199" t="s">
        <v>191</v>
      </c>
      <c r="B222" s="239">
        <v>1.891</v>
      </c>
      <c r="C222" s="154">
        <f t="shared" si="15"/>
        <v>6.7831459448911516E-2</v>
      </c>
      <c r="D222" s="239">
        <v>0.122</v>
      </c>
      <c r="E222" s="154">
        <f t="shared" si="16"/>
        <v>5.101731452383497E-3</v>
      </c>
      <c r="F222" s="239">
        <v>0</v>
      </c>
      <c r="G222" s="154">
        <f t="shared" si="17"/>
        <v>0</v>
      </c>
      <c r="H222" s="154">
        <f t="shared" si="18"/>
        <v>-100</v>
      </c>
      <c r="I222" s="154">
        <f t="shared" si="19"/>
        <v>-100</v>
      </c>
    </row>
    <row r="223" spans="1:10" x14ac:dyDescent="0.35">
      <c r="A223" s="310" t="s">
        <v>263</v>
      </c>
      <c r="B223" s="143">
        <f>SUM(B4:B222)</f>
        <v>2787.7920000000013</v>
      </c>
      <c r="C223" s="241">
        <f t="shared" si="15"/>
        <v>100</v>
      </c>
      <c r="D223" s="143">
        <f>SUM(D4:D222)</f>
        <v>2391.3449999999971</v>
      </c>
      <c r="E223" s="241">
        <f t="shared" si="16"/>
        <v>100</v>
      </c>
      <c r="F223" s="143">
        <f>SUM(F4:F222)</f>
        <v>2891.9730000000054</v>
      </c>
      <c r="G223" s="241">
        <f t="shared" si="17"/>
        <v>100</v>
      </c>
      <c r="H223" s="186">
        <f>((F223/D223)-1)*100</f>
        <v>20.934996832326959</v>
      </c>
      <c r="I223" s="186">
        <f>((F223/B223)-1)*100</f>
        <v>3.7370435097024535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topLeftCell="A100" zoomScale="80" zoomScaleNormal="80" workbookViewId="0">
      <selection activeCell="K112" sqref="K112"/>
    </sheetView>
  </sheetViews>
  <sheetFormatPr defaultColWidth="9.1796875" defaultRowHeight="15.5" x14ac:dyDescent="0.35"/>
  <cols>
    <col min="1" max="1" width="47" style="1" customWidth="1"/>
    <col min="2" max="2" width="14.81640625" style="1" customWidth="1"/>
    <col min="3" max="3" width="13.36328125" style="1" customWidth="1"/>
    <col min="4" max="4" width="13.6328125" style="1" bestFit="1" customWidth="1"/>
    <col min="5" max="5" width="8.81640625" style="1" bestFit="1" customWidth="1"/>
    <col min="6" max="6" width="13.6328125" style="1" bestFit="1" customWidth="1"/>
    <col min="7" max="7" width="8.81640625" style="1" bestFit="1" customWidth="1"/>
    <col min="8" max="8" width="17.6328125" style="151" bestFit="1" customWidth="1"/>
    <col min="9" max="9" width="14.36328125" style="1" bestFit="1" customWidth="1"/>
    <col min="10" max="10" width="11.08984375" style="1" customWidth="1"/>
    <col min="11" max="12" width="9.1796875" style="1"/>
    <col min="13" max="13" width="13.90625" style="1" bestFit="1" customWidth="1"/>
    <col min="14" max="14" width="17.453125" style="1" bestFit="1" customWidth="1"/>
    <col min="15" max="16384" width="9.1796875" style="1"/>
  </cols>
  <sheetData>
    <row r="1" spans="1:14" x14ac:dyDescent="0.35">
      <c r="A1" s="4" t="s">
        <v>480</v>
      </c>
      <c r="K1" s="366" t="s">
        <v>315</v>
      </c>
      <c r="L1" s="366"/>
    </row>
    <row r="2" spans="1:14" x14ac:dyDescent="0.35">
      <c r="A2" s="368" t="s">
        <v>517</v>
      </c>
      <c r="B2" s="384">
        <v>44713</v>
      </c>
      <c r="C2" s="384"/>
      <c r="D2" s="384">
        <v>45047</v>
      </c>
      <c r="E2" s="384"/>
      <c r="F2" s="384">
        <v>45078</v>
      </c>
      <c r="G2" s="384"/>
      <c r="H2" s="375" t="s">
        <v>295</v>
      </c>
      <c r="I2" s="367" t="s">
        <v>519</v>
      </c>
      <c r="J2" s="33"/>
    </row>
    <row r="3" spans="1:14" ht="14" customHeight="1" x14ac:dyDescent="0.35">
      <c r="A3" s="383"/>
      <c r="B3" s="2" t="s">
        <v>296</v>
      </c>
      <c r="C3" s="105" t="s">
        <v>297</v>
      </c>
      <c r="D3" s="2" t="s">
        <v>296</v>
      </c>
      <c r="E3" s="2" t="s">
        <v>297</v>
      </c>
      <c r="F3" s="2" t="s">
        <v>296</v>
      </c>
      <c r="G3" s="2" t="s">
        <v>297</v>
      </c>
      <c r="H3" s="376"/>
      <c r="I3" s="368"/>
      <c r="J3" s="92"/>
    </row>
    <row r="4" spans="1:14" x14ac:dyDescent="0.35">
      <c r="A4" s="224" t="s">
        <v>518</v>
      </c>
      <c r="B4" s="204">
        <v>1060.6890000000001</v>
      </c>
      <c r="C4" s="164">
        <f t="shared" ref="C4:C67" si="0">(B4/$B$268)*100</f>
        <v>11.894718037758247</v>
      </c>
      <c r="D4" s="204">
        <v>2893.576</v>
      </c>
      <c r="E4" s="164">
        <f t="shared" ref="E4:E67" si="1">(D4/$D$268)*100</f>
        <v>24.048786796129146</v>
      </c>
      <c r="F4" s="204">
        <v>1020.265</v>
      </c>
      <c r="G4" s="164">
        <f t="shared" ref="G4:G67" si="2">(F4/$F$268)*100</f>
        <v>10.077502534771931</v>
      </c>
      <c r="H4" s="164">
        <f t="shared" ref="H4:H67" si="3">((F4/D4)-1)*100</f>
        <v>-64.740342054260893</v>
      </c>
      <c r="I4" s="164">
        <f t="shared" ref="I4:I67" si="4">((F4/B4)-1)*100</f>
        <v>-3.8111076856647053</v>
      </c>
      <c r="J4" s="92"/>
    </row>
    <row r="5" spans="1:14" x14ac:dyDescent="0.35">
      <c r="A5" s="224" t="s">
        <v>535</v>
      </c>
      <c r="B5" s="204">
        <v>416.94299999999998</v>
      </c>
      <c r="C5" s="154">
        <f t="shared" si="0"/>
        <v>4.6756583907413356</v>
      </c>
      <c r="D5" s="204">
        <v>205.773</v>
      </c>
      <c r="E5" s="154">
        <f t="shared" si="1"/>
        <v>1.7101990773354085</v>
      </c>
      <c r="F5" s="204">
        <v>539.74199999999996</v>
      </c>
      <c r="G5" s="154">
        <f t="shared" si="2"/>
        <v>5.3312143150288129</v>
      </c>
      <c r="H5" s="154">
        <f t="shared" si="3"/>
        <v>162.29971862197664</v>
      </c>
      <c r="I5" s="154">
        <f t="shared" si="4"/>
        <v>29.452227282866005</v>
      </c>
      <c r="J5" s="92"/>
    </row>
    <row r="6" spans="1:14" x14ac:dyDescent="0.35">
      <c r="A6" s="224" t="s">
        <v>560</v>
      </c>
      <c r="B6" s="204">
        <v>195.18299999999999</v>
      </c>
      <c r="C6" s="154">
        <f t="shared" si="0"/>
        <v>2.1888100572022222</v>
      </c>
      <c r="D6" s="204">
        <v>511.40800000000002</v>
      </c>
      <c r="E6" s="154">
        <f t="shared" si="1"/>
        <v>4.2503607846605087</v>
      </c>
      <c r="F6" s="204">
        <v>493.61599999999999</v>
      </c>
      <c r="G6" s="154">
        <f t="shared" si="2"/>
        <v>4.8756122097729326</v>
      </c>
      <c r="H6" s="154">
        <f t="shared" si="3"/>
        <v>-3.4790226199042706</v>
      </c>
      <c r="I6" s="154">
        <f>((F6/B6)-1)*100</f>
        <v>152.89907420215897</v>
      </c>
      <c r="J6" s="92"/>
    </row>
    <row r="7" spans="1:14" x14ac:dyDescent="0.35">
      <c r="A7" s="311" t="s">
        <v>820</v>
      </c>
      <c r="B7" s="204">
        <v>15.888</v>
      </c>
      <c r="C7" s="154">
        <f t="shared" si="0"/>
        <v>0.17817030268429579</v>
      </c>
      <c r="D7" s="204">
        <v>168.90199999999999</v>
      </c>
      <c r="E7" s="154">
        <f t="shared" si="1"/>
        <v>1.40376067103121</v>
      </c>
      <c r="F7" s="204">
        <v>448.03800000000001</v>
      </c>
      <c r="G7" s="154">
        <f t="shared" si="2"/>
        <v>4.4254228858915541</v>
      </c>
      <c r="H7" s="154">
        <f t="shared" si="3"/>
        <v>165.26506494890532</v>
      </c>
      <c r="I7" s="154">
        <f t="shared" si="4"/>
        <v>2719.9773413897283</v>
      </c>
      <c r="J7" s="92"/>
    </row>
    <row r="8" spans="1:14" x14ac:dyDescent="0.35">
      <c r="A8" s="224" t="s">
        <v>564</v>
      </c>
      <c r="B8" s="204">
        <v>250.202</v>
      </c>
      <c r="C8" s="154">
        <f t="shared" si="0"/>
        <v>2.8058009864184399</v>
      </c>
      <c r="D8" s="204">
        <v>229.62799999999999</v>
      </c>
      <c r="E8" s="154">
        <f t="shared" si="1"/>
        <v>1.9084602631558816</v>
      </c>
      <c r="F8" s="204">
        <v>319.76100000000002</v>
      </c>
      <c r="G8" s="154">
        <f t="shared" si="2"/>
        <v>3.1583875640360177</v>
      </c>
      <c r="H8" s="154">
        <f t="shared" si="3"/>
        <v>39.251746302715709</v>
      </c>
      <c r="I8" s="154">
        <f t="shared" si="4"/>
        <v>27.801136681561299</v>
      </c>
      <c r="J8" s="92"/>
    </row>
    <row r="9" spans="1:14" x14ac:dyDescent="0.35">
      <c r="A9" s="224" t="s">
        <v>217</v>
      </c>
      <c r="B9" s="204">
        <v>163.46</v>
      </c>
      <c r="C9" s="154">
        <f t="shared" si="0"/>
        <v>1.8330638014082949</v>
      </c>
      <c r="D9" s="204">
        <v>219.619</v>
      </c>
      <c r="E9" s="154">
        <f t="shared" si="1"/>
        <v>1.8252745071769625</v>
      </c>
      <c r="F9" s="204">
        <v>305.74</v>
      </c>
      <c r="G9" s="154">
        <f t="shared" si="2"/>
        <v>3.0198974040873408</v>
      </c>
      <c r="H9" s="154">
        <f t="shared" si="3"/>
        <v>39.213820297879522</v>
      </c>
      <c r="I9" s="154">
        <f t="shared" si="4"/>
        <v>87.042701578367797</v>
      </c>
      <c r="J9" s="92"/>
    </row>
    <row r="10" spans="1:14" x14ac:dyDescent="0.35">
      <c r="A10" s="224" t="s">
        <v>13</v>
      </c>
      <c r="B10" s="204">
        <v>216.82300000000001</v>
      </c>
      <c r="C10" s="154">
        <f t="shared" si="0"/>
        <v>2.4314841099519806</v>
      </c>
      <c r="D10" s="204">
        <v>69.778000000000006</v>
      </c>
      <c r="E10" s="154">
        <f t="shared" si="1"/>
        <v>0.57993162960305855</v>
      </c>
      <c r="F10" s="204">
        <v>297.28399999999999</v>
      </c>
      <c r="G10" s="154">
        <f t="shared" si="2"/>
        <v>2.936374631637015</v>
      </c>
      <c r="H10" s="154">
        <f t="shared" si="3"/>
        <v>326.04259222104383</v>
      </c>
      <c r="I10" s="154">
        <f t="shared" si="4"/>
        <v>37.109070532185243</v>
      </c>
      <c r="J10" s="92"/>
    </row>
    <row r="11" spans="1:14" x14ac:dyDescent="0.35">
      <c r="A11" s="224" t="s">
        <v>224</v>
      </c>
      <c r="B11" s="204">
        <v>19.847999999999999</v>
      </c>
      <c r="C11" s="154">
        <f t="shared" si="0"/>
        <v>0.22257830864035139</v>
      </c>
      <c r="D11" s="204">
        <v>28.908000000000001</v>
      </c>
      <c r="E11" s="154">
        <f t="shared" si="1"/>
        <v>0.24025715194710678</v>
      </c>
      <c r="F11" s="204">
        <v>292.44900000000001</v>
      </c>
      <c r="G11" s="154">
        <f t="shared" si="2"/>
        <v>2.8886177010791476</v>
      </c>
      <c r="H11" s="154">
        <f t="shared" si="3"/>
        <v>911.65421336654208</v>
      </c>
      <c r="I11" s="154">
        <f t="shared" si="4"/>
        <v>1373.4431680773882</v>
      </c>
      <c r="J11" s="92"/>
    </row>
    <row r="12" spans="1:14" x14ac:dyDescent="0.35">
      <c r="A12" s="224" t="s">
        <v>105</v>
      </c>
      <c r="B12" s="204">
        <v>188.256</v>
      </c>
      <c r="C12" s="154">
        <f t="shared" si="0"/>
        <v>2.1111296892078792</v>
      </c>
      <c r="D12" s="204">
        <v>181.642</v>
      </c>
      <c r="E12" s="154">
        <f t="shared" si="1"/>
        <v>1.5096440291260675</v>
      </c>
      <c r="F12" s="204">
        <v>233.351</v>
      </c>
      <c r="G12" s="154">
        <f t="shared" si="2"/>
        <v>2.3048867637246842</v>
      </c>
      <c r="H12" s="154">
        <f t="shared" si="3"/>
        <v>28.467535041455182</v>
      </c>
      <c r="I12" s="154">
        <f t="shared" si="4"/>
        <v>23.954083800781923</v>
      </c>
      <c r="J12" s="92"/>
    </row>
    <row r="13" spans="1:14" x14ac:dyDescent="0.35">
      <c r="A13" s="224" t="s">
        <v>123</v>
      </c>
      <c r="B13" s="204">
        <v>204.453</v>
      </c>
      <c r="C13" s="154">
        <f t="shared" si="0"/>
        <v>2.292765162053898</v>
      </c>
      <c r="D13" s="204">
        <v>59.720999999999997</v>
      </c>
      <c r="E13" s="154">
        <f t="shared" si="1"/>
        <v>0.49634694103477106</v>
      </c>
      <c r="F13" s="204">
        <v>207.18199999999999</v>
      </c>
      <c r="G13" s="154">
        <f t="shared" si="2"/>
        <v>2.0464066984157236</v>
      </c>
      <c r="H13" s="154">
        <f t="shared" si="3"/>
        <v>246.91649503524724</v>
      </c>
      <c r="I13" s="154">
        <f t="shared" si="4"/>
        <v>1.3347810988344477</v>
      </c>
      <c r="J13" s="92"/>
      <c r="M13" s="167"/>
      <c r="N13" s="168"/>
    </row>
    <row r="14" spans="1:14" x14ac:dyDescent="0.35">
      <c r="A14" s="224" t="s">
        <v>37</v>
      </c>
      <c r="B14" s="204">
        <v>147.38800000000001</v>
      </c>
      <c r="C14" s="154">
        <f t="shared" si="0"/>
        <v>1.652830096427051</v>
      </c>
      <c r="D14" s="204">
        <v>193.089</v>
      </c>
      <c r="E14" s="154">
        <f t="shared" si="1"/>
        <v>1.6047811405948145</v>
      </c>
      <c r="F14" s="204">
        <v>194.751</v>
      </c>
      <c r="G14" s="154">
        <f t="shared" si="2"/>
        <v>1.9236215063237183</v>
      </c>
      <c r="H14" s="154">
        <f t="shared" si="3"/>
        <v>0.86074297344747031</v>
      </c>
      <c r="I14" s="154">
        <f t="shared" si="4"/>
        <v>32.13490921920372</v>
      </c>
      <c r="J14" s="92"/>
    </row>
    <row r="15" spans="1:14" x14ac:dyDescent="0.35">
      <c r="A15" s="224" t="s">
        <v>209</v>
      </c>
      <c r="B15" s="204">
        <v>173.74</v>
      </c>
      <c r="C15" s="154">
        <f t="shared" si="0"/>
        <v>1.9483451906073486</v>
      </c>
      <c r="D15" s="204">
        <v>133.99799999999999</v>
      </c>
      <c r="E15" s="154">
        <f t="shared" si="1"/>
        <v>1.1136701897955033</v>
      </c>
      <c r="F15" s="204">
        <v>192.19</v>
      </c>
      <c r="G15" s="154">
        <f t="shared" si="2"/>
        <v>1.8983256430023743</v>
      </c>
      <c r="H15" s="154">
        <f t="shared" si="3"/>
        <v>43.427513843490217</v>
      </c>
      <c r="I15" s="154">
        <f t="shared" si="4"/>
        <v>10.619316219638542</v>
      </c>
      <c r="J15" s="92"/>
    </row>
    <row r="16" spans="1:14" x14ac:dyDescent="0.35">
      <c r="A16" s="224" t="s">
        <v>129</v>
      </c>
      <c r="B16" s="204">
        <v>183.08</v>
      </c>
      <c r="C16" s="154">
        <f t="shared" si="0"/>
        <v>2.0530852854632977</v>
      </c>
      <c r="D16" s="204">
        <v>165.76499999999999</v>
      </c>
      <c r="E16" s="154">
        <f t="shared" si="1"/>
        <v>1.377688764096864</v>
      </c>
      <c r="F16" s="204">
        <v>178.87299999999999</v>
      </c>
      <c r="G16" s="154">
        <f t="shared" si="2"/>
        <v>1.766789129199041</v>
      </c>
      <c r="H16" s="154">
        <f t="shared" si="3"/>
        <v>7.9075800078424408</v>
      </c>
      <c r="I16" s="154">
        <f t="shared" si="4"/>
        <v>-2.2979025562595679</v>
      </c>
      <c r="J16" s="92"/>
    </row>
    <row r="17" spans="1:12" x14ac:dyDescent="0.35">
      <c r="A17" s="224" t="s">
        <v>26</v>
      </c>
      <c r="B17" s="204">
        <v>44.091000000000001</v>
      </c>
      <c r="C17" s="154">
        <f t="shared" si="0"/>
        <v>0.4944427754061736</v>
      </c>
      <c r="D17" s="204">
        <v>124.931</v>
      </c>
      <c r="E17" s="154">
        <f t="shared" si="1"/>
        <v>1.0383134858829386</v>
      </c>
      <c r="F17" s="204">
        <v>164.875</v>
      </c>
      <c r="G17" s="154">
        <f t="shared" si="2"/>
        <v>1.6285261480306803</v>
      </c>
      <c r="H17" s="154">
        <f t="shared" si="3"/>
        <v>31.972849012654979</v>
      </c>
      <c r="I17" s="154">
        <f t="shared" si="4"/>
        <v>273.94252795355061</v>
      </c>
      <c r="J17" s="92"/>
    </row>
    <row r="18" spans="1:12" x14ac:dyDescent="0.35">
      <c r="A18" s="224" t="s">
        <v>219</v>
      </c>
      <c r="B18" s="204">
        <v>79.417000000000002</v>
      </c>
      <c r="C18" s="154">
        <f t="shared" si="0"/>
        <v>0.8905935881343604</v>
      </c>
      <c r="D18" s="204">
        <v>75.266000000000005</v>
      </c>
      <c r="E18" s="154">
        <f t="shared" si="1"/>
        <v>0.6255429223208433</v>
      </c>
      <c r="F18" s="204">
        <v>127.944</v>
      </c>
      <c r="G18" s="154">
        <f t="shared" si="2"/>
        <v>1.2637461682100826</v>
      </c>
      <c r="H18" s="154">
        <f t="shared" si="3"/>
        <v>69.989105306512897</v>
      </c>
      <c r="I18" s="154">
        <f t="shared" si="4"/>
        <v>61.104045733281296</v>
      </c>
      <c r="J18" s="92"/>
      <c r="L18" s="1" t="s">
        <v>477</v>
      </c>
    </row>
    <row r="19" spans="1:12" x14ac:dyDescent="0.35">
      <c r="A19" s="224" t="s">
        <v>20</v>
      </c>
      <c r="B19" s="204">
        <v>89.48</v>
      </c>
      <c r="C19" s="154">
        <f t="shared" si="0"/>
        <v>1.0034415083201653</v>
      </c>
      <c r="D19" s="204">
        <v>91.265000000000001</v>
      </c>
      <c r="E19" s="154">
        <f t="shared" si="1"/>
        <v>0.75851214101469133</v>
      </c>
      <c r="F19" s="204">
        <v>118.557</v>
      </c>
      <c r="G19" s="154">
        <f t="shared" si="2"/>
        <v>1.1710275938260706</v>
      </c>
      <c r="H19" s="154">
        <f t="shared" si="3"/>
        <v>29.904125349257662</v>
      </c>
      <c r="I19" s="154">
        <f t="shared" si="4"/>
        <v>32.495529727313354</v>
      </c>
      <c r="J19" s="92"/>
    </row>
    <row r="20" spans="1:12" x14ac:dyDescent="0.35">
      <c r="A20" s="224" t="s">
        <v>220</v>
      </c>
      <c r="B20" s="204">
        <v>115.27200000000001</v>
      </c>
      <c r="C20" s="154">
        <f t="shared" si="0"/>
        <v>1.292676682466273</v>
      </c>
      <c r="D20" s="204">
        <v>100.203</v>
      </c>
      <c r="E20" s="154">
        <f t="shared" si="1"/>
        <v>0.83279671359332841</v>
      </c>
      <c r="F20" s="204">
        <v>116.468</v>
      </c>
      <c r="G20" s="154">
        <f t="shared" si="2"/>
        <v>1.150393834170355</v>
      </c>
      <c r="H20" s="154">
        <f t="shared" si="3"/>
        <v>16.23204894065049</v>
      </c>
      <c r="I20" s="154">
        <f t="shared" si="4"/>
        <v>1.0375459782080654</v>
      </c>
      <c r="J20" s="92"/>
    </row>
    <row r="21" spans="1:12" x14ac:dyDescent="0.35">
      <c r="A21" s="224" t="s">
        <v>189</v>
      </c>
      <c r="B21" s="204">
        <v>86.141000000000005</v>
      </c>
      <c r="C21" s="154">
        <f t="shared" si="0"/>
        <v>0.96599748511630945</v>
      </c>
      <c r="D21" s="204">
        <v>112.754</v>
      </c>
      <c r="E21" s="154">
        <f t="shared" si="1"/>
        <v>0.93710927461754778</v>
      </c>
      <c r="F21" s="204">
        <v>113.574</v>
      </c>
      <c r="G21" s="154">
        <f t="shared" si="2"/>
        <v>1.1218088172035572</v>
      </c>
      <c r="H21" s="154">
        <f t="shared" si="3"/>
        <v>0.7272469269382853</v>
      </c>
      <c r="I21" s="154">
        <f t="shared" si="4"/>
        <v>31.846623559048524</v>
      </c>
      <c r="J21" s="92"/>
    </row>
    <row r="22" spans="1:12" x14ac:dyDescent="0.35">
      <c r="A22" s="224" t="s">
        <v>11</v>
      </c>
      <c r="B22" s="204">
        <v>114.88800000000001</v>
      </c>
      <c r="C22" s="154">
        <f t="shared" si="0"/>
        <v>1.2883704515856857</v>
      </c>
      <c r="D22" s="204">
        <v>2.097</v>
      </c>
      <c r="E22" s="154">
        <f t="shared" si="1"/>
        <v>1.7428367498031096E-2</v>
      </c>
      <c r="F22" s="204">
        <v>112.6</v>
      </c>
      <c r="G22" s="154">
        <f t="shared" si="2"/>
        <v>1.1121882897240614</v>
      </c>
      <c r="H22" s="154">
        <f t="shared" si="3"/>
        <v>5269.5755841678583</v>
      </c>
      <c r="I22" s="154">
        <f t="shared" si="4"/>
        <v>-1.9915047698628285</v>
      </c>
      <c r="J22" s="92"/>
    </row>
    <row r="23" spans="1:12" x14ac:dyDescent="0.35">
      <c r="A23" s="224" t="s">
        <v>33</v>
      </c>
      <c r="B23" s="204">
        <v>83.522000000000006</v>
      </c>
      <c r="C23" s="154">
        <f t="shared" si="0"/>
        <v>0.93662764481355454</v>
      </c>
      <c r="D23" s="204">
        <v>109.91</v>
      </c>
      <c r="E23" s="154">
        <f t="shared" si="1"/>
        <v>0.91347251869747137</v>
      </c>
      <c r="F23" s="204">
        <v>109.631</v>
      </c>
      <c r="G23" s="154">
        <f t="shared" si="2"/>
        <v>1.0828624723866658</v>
      </c>
      <c r="H23" s="154">
        <f t="shared" si="3"/>
        <v>-0.25384405422618217</v>
      </c>
      <c r="I23" s="154">
        <f t="shared" si="4"/>
        <v>31.260027298196881</v>
      </c>
      <c r="J23" s="92"/>
    </row>
    <row r="24" spans="1:12" x14ac:dyDescent="0.35">
      <c r="A24" s="224" t="s">
        <v>175</v>
      </c>
      <c r="B24" s="204">
        <v>140.00299999999999</v>
      </c>
      <c r="C24" s="154">
        <f t="shared" si="0"/>
        <v>1.5700136509761746</v>
      </c>
      <c r="D24" s="204">
        <v>111.694</v>
      </c>
      <c r="E24" s="154">
        <f t="shared" si="1"/>
        <v>0.92829951326899618</v>
      </c>
      <c r="F24" s="204">
        <v>108.967</v>
      </c>
      <c r="G24" s="154">
        <f t="shared" si="2"/>
        <v>1.0763039197723072</v>
      </c>
      <c r="H24" s="154">
        <f t="shared" si="3"/>
        <v>-2.4414919333178187</v>
      </c>
      <c r="I24" s="154">
        <f t="shared" si="4"/>
        <v>-22.168096397934324</v>
      </c>
      <c r="J24" s="92"/>
    </row>
    <row r="25" spans="1:12" x14ac:dyDescent="0.35">
      <c r="A25" s="224" t="s">
        <v>107</v>
      </c>
      <c r="B25" s="204">
        <v>98.668999999999997</v>
      </c>
      <c r="C25" s="154">
        <f t="shared" si="0"/>
        <v>1.106488267595467</v>
      </c>
      <c r="D25" s="204">
        <v>119.85299999999999</v>
      </c>
      <c r="E25" s="154">
        <f t="shared" si="1"/>
        <v>0.9961097423660088</v>
      </c>
      <c r="F25" s="204">
        <v>108.199</v>
      </c>
      <c r="G25" s="154">
        <f t="shared" si="2"/>
        <v>1.0687181239773864</v>
      </c>
      <c r="H25" s="154">
        <f t="shared" si="3"/>
        <v>-9.7235780497776361</v>
      </c>
      <c r="I25" s="154">
        <f t="shared" si="4"/>
        <v>9.6585553720013309</v>
      </c>
      <c r="J25" s="92"/>
    </row>
    <row r="26" spans="1:12" x14ac:dyDescent="0.35">
      <c r="A26" s="224" t="s">
        <v>250</v>
      </c>
      <c r="B26" s="204">
        <v>101.45399999999999</v>
      </c>
      <c r="C26" s="154">
        <f t="shared" si="0"/>
        <v>1.1377196556226425</v>
      </c>
      <c r="D26" s="204">
        <v>102.21599999999999</v>
      </c>
      <c r="E26" s="154">
        <f t="shared" si="1"/>
        <v>0.84952694905996473</v>
      </c>
      <c r="F26" s="204">
        <v>103.767</v>
      </c>
      <c r="G26" s="154">
        <f t="shared" si="2"/>
        <v>1.024941760744198</v>
      </c>
      <c r="H26" s="154">
        <f t="shared" si="3"/>
        <v>1.517374970650387</v>
      </c>
      <c r="I26" s="154">
        <f t="shared" si="4"/>
        <v>2.2798509669406775</v>
      </c>
      <c r="J26" s="92"/>
    </row>
    <row r="27" spans="1:12" x14ac:dyDescent="0.35">
      <c r="A27" s="224" t="s">
        <v>35</v>
      </c>
      <c r="B27" s="204">
        <v>90.474000000000004</v>
      </c>
      <c r="C27" s="154">
        <f t="shared" si="0"/>
        <v>1.0145883663808521</v>
      </c>
      <c r="D27" s="204">
        <v>104.592</v>
      </c>
      <c r="E27" s="154">
        <f t="shared" si="1"/>
        <v>0.86927411223369966</v>
      </c>
      <c r="F27" s="204">
        <v>103.613</v>
      </c>
      <c r="G27" s="154">
        <f t="shared" si="2"/>
        <v>1.0234206506499037</v>
      </c>
      <c r="H27" s="154">
        <f t="shared" si="3"/>
        <v>-0.93601805109376768</v>
      </c>
      <c r="I27" s="154">
        <f t="shared" si="4"/>
        <v>14.522404226628648</v>
      </c>
      <c r="J27" s="92"/>
    </row>
    <row r="28" spans="1:12" x14ac:dyDescent="0.35">
      <c r="A28" s="224" t="s">
        <v>108</v>
      </c>
      <c r="B28" s="204">
        <v>99.33</v>
      </c>
      <c r="C28" s="154">
        <f t="shared" si="0"/>
        <v>1.1139008160643944</v>
      </c>
      <c r="D28" s="204">
        <v>114.911</v>
      </c>
      <c r="E28" s="154">
        <f t="shared" si="1"/>
        <v>0.95503630785228943</v>
      </c>
      <c r="F28" s="204">
        <v>96.004999999999995</v>
      </c>
      <c r="G28" s="154">
        <f t="shared" si="2"/>
        <v>0.94827386105646982</v>
      </c>
      <c r="H28" s="154">
        <f t="shared" si="3"/>
        <v>-16.452732984657693</v>
      </c>
      <c r="I28" s="154">
        <f t="shared" si="4"/>
        <v>-3.3474277660324181</v>
      </c>
      <c r="J28" s="92"/>
    </row>
    <row r="29" spans="1:12" x14ac:dyDescent="0.35">
      <c r="A29" s="224" t="s">
        <v>64</v>
      </c>
      <c r="B29" s="204">
        <v>32.067</v>
      </c>
      <c r="C29" s="154">
        <f t="shared" si="0"/>
        <v>0.35960392095778654</v>
      </c>
      <c r="D29" s="204">
        <v>23.762</v>
      </c>
      <c r="E29" s="154">
        <f t="shared" si="1"/>
        <v>0.19748825392857169</v>
      </c>
      <c r="F29" s="204">
        <v>95.94</v>
      </c>
      <c r="G29" s="154">
        <f t="shared" si="2"/>
        <v>0.94763183406861851</v>
      </c>
      <c r="H29" s="154">
        <f t="shared" si="3"/>
        <v>303.75389276996884</v>
      </c>
      <c r="I29" s="154">
        <f t="shared" si="4"/>
        <v>199.1860791467864</v>
      </c>
      <c r="J29" s="92"/>
    </row>
    <row r="30" spans="1:12" x14ac:dyDescent="0.35">
      <c r="A30" s="224" t="s">
        <v>134</v>
      </c>
      <c r="B30" s="204">
        <v>78.186999999999998</v>
      </c>
      <c r="C30" s="154">
        <f t="shared" si="0"/>
        <v>0.87680019234497952</v>
      </c>
      <c r="D30" s="204">
        <v>73.587000000000003</v>
      </c>
      <c r="E30" s="154">
        <f t="shared" si="1"/>
        <v>0.61158859278856181</v>
      </c>
      <c r="F30" s="204">
        <v>93.088999999999999</v>
      </c>
      <c r="G30" s="154">
        <f t="shared" si="2"/>
        <v>0.91947154264763009</v>
      </c>
      <c r="H30" s="154">
        <f t="shared" si="3"/>
        <v>26.501963662059858</v>
      </c>
      <c r="I30" s="154">
        <f t="shared" si="4"/>
        <v>19.059434432834109</v>
      </c>
      <c r="J30" s="92"/>
    </row>
    <row r="31" spans="1:12" x14ac:dyDescent="0.35">
      <c r="A31" s="224" t="s">
        <v>216</v>
      </c>
      <c r="B31" s="204">
        <v>75.748999999999995</v>
      </c>
      <c r="C31" s="154">
        <f t="shared" si="0"/>
        <v>0.84946011191041804</v>
      </c>
      <c r="D31" s="204">
        <v>70.429000000000002</v>
      </c>
      <c r="E31" s="154">
        <f t="shared" si="1"/>
        <v>0.58534215284636715</v>
      </c>
      <c r="F31" s="204">
        <v>93.075999999999993</v>
      </c>
      <c r="G31" s="154">
        <f t="shared" si="2"/>
        <v>0.91934313725005978</v>
      </c>
      <c r="H31" s="154">
        <f t="shared" si="3"/>
        <v>32.155788098652536</v>
      </c>
      <c r="I31" s="154">
        <f t="shared" si="4"/>
        <v>22.874229362763863</v>
      </c>
      <c r="J31" s="92"/>
    </row>
    <row r="32" spans="1:12" x14ac:dyDescent="0.35">
      <c r="A32" s="224" t="s">
        <v>109</v>
      </c>
      <c r="B32" s="204">
        <v>170.20699999999999</v>
      </c>
      <c r="C32" s="154">
        <f t="shared" si="0"/>
        <v>1.9087256236773622</v>
      </c>
      <c r="D32" s="204">
        <v>128.99100000000001</v>
      </c>
      <c r="E32" s="154">
        <f t="shared" si="1"/>
        <v>1.0720565340670143</v>
      </c>
      <c r="F32" s="204">
        <v>83.325000000000003</v>
      </c>
      <c r="G32" s="154">
        <f t="shared" si="2"/>
        <v>0.82302921173408006</v>
      </c>
      <c r="H32" s="154">
        <f t="shared" si="3"/>
        <v>-35.40246993976325</v>
      </c>
      <c r="I32" s="154">
        <f t="shared" si="4"/>
        <v>-51.044904146127948</v>
      </c>
      <c r="J32" s="92"/>
    </row>
    <row r="33" spans="1:10" x14ac:dyDescent="0.35">
      <c r="A33" s="224" t="s">
        <v>71</v>
      </c>
      <c r="B33" s="204">
        <v>0.124</v>
      </c>
      <c r="C33" s="154">
        <f t="shared" si="0"/>
        <v>1.3905537218562862E-3</v>
      </c>
      <c r="D33" s="204">
        <v>71.254999999999995</v>
      </c>
      <c r="E33" s="154">
        <f t="shared" si="1"/>
        <v>0.59220711782174795</v>
      </c>
      <c r="F33" s="204">
        <v>78.216999999999999</v>
      </c>
      <c r="G33" s="154">
        <f t="shared" si="2"/>
        <v>0.77257576782723725</v>
      </c>
      <c r="H33" s="154">
        <f t="shared" si="3"/>
        <v>9.7705424180759337</v>
      </c>
      <c r="I33" s="154">
        <f t="shared" si="4"/>
        <v>62978.225806451606</v>
      </c>
      <c r="J33" s="92"/>
    </row>
    <row r="34" spans="1:10" x14ac:dyDescent="0.35">
      <c r="A34" s="224" t="s">
        <v>242</v>
      </c>
      <c r="B34" s="204">
        <v>46.384999999999998</v>
      </c>
      <c r="C34" s="154">
        <f t="shared" si="0"/>
        <v>0.52016801926051481</v>
      </c>
      <c r="D34" s="204">
        <v>77.94</v>
      </c>
      <c r="E34" s="154">
        <f t="shared" si="1"/>
        <v>0.64776679198690679</v>
      </c>
      <c r="F34" s="204">
        <v>77.509</v>
      </c>
      <c r="G34" s="154">
        <f t="shared" si="2"/>
        <v>0.76558261232879454</v>
      </c>
      <c r="H34" s="154">
        <f t="shared" si="3"/>
        <v>-0.55298947908647422</v>
      </c>
      <c r="I34" s="154">
        <f t="shared" si="4"/>
        <v>67.099277783766325</v>
      </c>
      <c r="J34" s="92"/>
    </row>
    <row r="35" spans="1:10" x14ac:dyDescent="0.35">
      <c r="A35" s="224" t="s">
        <v>195</v>
      </c>
      <c r="B35" s="204">
        <v>49.762999999999998</v>
      </c>
      <c r="C35" s="154">
        <f t="shared" si="0"/>
        <v>0.55804939403818044</v>
      </c>
      <c r="D35" s="204">
        <v>74.912000000000006</v>
      </c>
      <c r="E35" s="154">
        <f t="shared" si="1"/>
        <v>0.62260079447425143</v>
      </c>
      <c r="F35" s="204">
        <v>76.713999999999999</v>
      </c>
      <c r="G35" s="154">
        <f t="shared" si="2"/>
        <v>0.75773012840045861</v>
      </c>
      <c r="H35" s="154">
        <f t="shared" si="3"/>
        <v>2.4054891072191165</v>
      </c>
      <c r="I35" s="154">
        <f t="shared" si="4"/>
        <v>54.158712296284392</v>
      </c>
      <c r="J35" s="92"/>
    </row>
    <row r="36" spans="1:10" x14ac:dyDescent="0.35">
      <c r="A36" s="224" t="s">
        <v>157</v>
      </c>
      <c r="B36" s="204">
        <v>154.26400000000001</v>
      </c>
      <c r="C36" s="154">
        <f t="shared" si="0"/>
        <v>1.729938543132566</v>
      </c>
      <c r="D36" s="204">
        <v>60.841999999999999</v>
      </c>
      <c r="E36" s="154">
        <f t="shared" si="1"/>
        <v>0.50566367921564515</v>
      </c>
      <c r="F36" s="204">
        <v>74.635000000000005</v>
      </c>
      <c r="G36" s="154">
        <f t="shared" si="2"/>
        <v>0.7371951421274896</v>
      </c>
      <c r="H36" s="154">
        <f t="shared" si="3"/>
        <v>22.670194931133114</v>
      </c>
      <c r="I36" s="154">
        <f t="shared" si="4"/>
        <v>-51.618653736451805</v>
      </c>
      <c r="J36" s="92"/>
    </row>
    <row r="37" spans="1:10" x14ac:dyDescent="0.35">
      <c r="A37" s="224" t="s">
        <v>240</v>
      </c>
      <c r="B37" s="204">
        <v>57.706000000000003</v>
      </c>
      <c r="C37" s="154">
        <f t="shared" si="0"/>
        <v>0.64712333123741017</v>
      </c>
      <c r="D37" s="204">
        <v>52.225000000000001</v>
      </c>
      <c r="E37" s="154">
        <f t="shared" si="1"/>
        <v>0.43404696832840911</v>
      </c>
      <c r="F37" s="204">
        <v>71.558999999999997</v>
      </c>
      <c r="G37" s="154">
        <f t="shared" si="2"/>
        <v>0.7068124495947079</v>
      </c>
      <c r="H37" s="154">
        <f t="shared" si="3"/>
        <v>37.020584011488737</v>
      </c>
      <c r="I37" s="154">
        <f t="shared" si="4"/>
        <v>24.006169202509263</v>
      </c>
      <c r="J37" s="92"/>
    </row>
    <row r="38" spans="1:10" x14ac:dyDescent="0.35">
      <c r="A38" s="224" t="s">
        <v>229</v>
      </c>
      <c r="B38" s="204">
        <v>68.760000000000005</v>
      </c>
      <c r="C38" s="154">
        <f t="shared" si="0"/>
        <v>0.77108446705514722</v>
      </c>
      <c r="D38" s="204">
        <v>68.209999999999994</v>
      </c>
      <c r="E38" s="154">
        <f t="shared" si="1"/>
        <v>0.56689983168369129</v>
      </c>
      <c r="F38" s="204">
        <v>71.403000000000006</v>
      </c>
      <c r="G38" s="154">
        <f t="shared" si="2"/>
        <v>0.70527158482386465</v>
      </c>
      <c r="H38" s="154">
        <f t="shared" si="3"/>
        <v>4.6811317988564971</v>
      </c>
      <c r="I38" s="154">
        <f t="shared" si="4"/>
        <v>3.8438045375218222</v>
      </c>
      <c r="J38" s="92"/>
    </row>
    <row r="39" spans="1:10" x14ac:dyDescent="0.35">
      <c r="A39" s="224" t="s">
        <v>130</v>
      </c>
      <c r="B39" s="204">
        <v>24.928000000000001</v>
      </c>
      <c r="C39" s="154">
        <f t="shared" si="0"/>
        <v>0.27954615466478638</v>
      </c>
      <c r="D39" s="204">
        <v>35.216000000000001</v>
      </c>
      <c r="E39" s="154">
        <f t="shared" si="1"/>
        <v>0.29268354306660133</v>
      </c>
      <c r="F39" s="204">
        <v>68.831000000000003</v>
      </c>
      <c r="G39" s="154">
        <f t="shared" si="2"/>
        <v>0.67986707078149977</v>
      </c>
      <c r="H39" s="154">
        <f t="shared" si="3"/>
        <v>95.453771013175825</v>
      </c>
      <c r="I39" s="154">
        <f t="shared" si="4"/>
        <v>176.11922336328627</v>
      </c>
      <c r="J39" s="92"/>
    </row>
    <row r="40" spans="1:10" x14ac:dyDescent="0.35">
      <c r="A40" s="224" t="s">
        <v>196</v>
      </c>
      <c r="B40" s="204">
        <v>61.866</v>
      </c>
      <c r="C40" s="154">
        <f t="shared" si="0"/>
        <v>0.69377416577710493</v>
      </c>
      <c r="D40" s="204">
        <v>63.655999999999999</v>
      </c>
      <c r="E40" s="154">
        <f t="shared" si="1"/>
        <v>0.5290511022673664</v>
      </c>
      <c r="F40" s="204">
        <v>67.418999999999997</v>
      </c>
      <c r="G40" s="154">
        <f t="shared" si="2"/>
        <v>0.66592026913771307</v>
      </c>
      <c r="H40" s="154">
        <f t="shared" si="3"/>
        <v>5.9114616061329617</v>
      </c>
      <c r="I40" s="154">
        <f t="shared" si="4"/>
        <v>8.9758510328775021</v>
      </c>
      <c r="J40" s="92"/>
    </row>
    <row r="41" spans="1:10" x14ac:dyDescent="0.35">
      <c r="A41" s="224" t="s">
        <v>178</v>
      </c>
      <c r="B41" s="204">
        <v>52.621000000000002</v>
      </c>
      <c r="C41" s="154">
        <f t="shared" si="0"/>
        <v>0.59009941449838421</v>
      </c>
      <c r="D41" s="204">
        <v>73.287000000000006</v>
      </c>
      <c r="E41" s="154">
        <f t="shared" si="1"/>
        <v>0.60909526410500947</v>
      </c>
      <c r="F41" s="204">
        <v>66.028000000000006</v>
      </c>
      <c r="G41" s="154">
        <f t="shared" si="2"/>
        <v>0.65218089159769388</v>
      </c>
      <c r="H41" s="154">
        <f t="shared" si="3"/>
        <v>-9.9048944560426797</v>
      </c>
      <c r="I41" s="154">
        <f t="shared" si="4"/>
        <v>25.47842116265371</v>
      </c>
      <c r="J41" s="92"/>
    </row>
    <row r="42" spans="1:10" x14ac:dyDescent="0.35">
      <c r="A42" s="224" t="s">
        <v>135</v>
      </c>
      <c r="B42" s="204">
        <v>58.021999999999998</v>
      </c>
      <c r="C42" s="154">
        <f t="shared" si="0"/>
        <v>0.65066700039956005</v>
      </c>
      <c r="D42" s="204">
        <v>66.661000000000001</v>
      </c>
      <c r="E42" s="154">
        <f t="shared" si="1"/>
        <v>0.55402594458094934</v>
      </c>
      <c r="F42" s="204">
        <v>65.888000000000005</v>
      </c>
      <c r="G42" s="154">
        <f t="shared" si="2"/>
        <v>0.6507980642392448</v>
      </c>
      <c r="H42" s="154">
        <f t="shared" si="3"/>
        <v>-1.159598565878095</v>
      </c>
      <c r="I42" s="154">
        <f t="shared" si="4"/>
        <v>13.55692668298234</v>
      </c>
      <c r="J42" s="92"/>
    </row>
    <row r="43" spans="1:10" x14ac:dyDescent="0.35">
      <c r="A43" s="224" t="s">
        <v>204</v>
      </c>
      <c r="B43" s="204">
        <v>45.421999999999997</v>
      </c>
      <c r="C43" s="154">
        <f t="shared" si="0"/>
        <v>0.50936879963029225</v>
      </c>
      <c r="D43" s="204">
        <v>92.656999999999996</v>
      </c>
      <c r="E43" s="154">
        <f t="shared" si="1"/>
        <v>0.77008118610637433</v>
      </c>
      <c r="F43" s="204">
        <v>64.683999999999997</v>
      </c>
      <c r="G43" s="154">
        <f t="shared" si="2"/>
        <v>0.63890574895658248</v>
      </c>
      <c r="H43" s="154">
        <f t="shared" si="3"/>
        <v>-30.189839947332629</v>
      </c>
      <c r="I43" s="154">
        <f t="shared" si="4"/>
        <v>42.406763242481624</v>
      </c>
      <c r="J43" s="92"/>
    </row>
    <row r="44" spans="1:10" x14ac:dyDescent="0.35">
      <c r="A44" s="224" t="s">
        <v>2</v>
      </c>
      <c r="B44" s="204">
        <v>104.185</v>
      </c>
      <c r="C44" s="154">
        <f t="shared" si="0"/>
        <v>1.1683454799322355</v>
      </c>
      <c r="D44" s="204">
        <v>72.661000000000001</v>
      </c>
      <c r="E44" s="154">
        <f t="shared" si="1"/>
        <v>0.60389251825199686</v>
      </c>
      <c r="F44" s="204">
        <v>61.892000000000003</v>
      </c>
      <c r="G44" s="154">
        <f t="shared" si="2"/>
        <v>0.61132822049379754</v>
      </c>
      <c r="H44" s="154">
        <f t="shared" si="3"/>
        <v>-14.820880527380575</v>
      </c>
      <c r="I44" s="154">
        <f t="shared" si="4"/>
        <v>-40.594135432163938</v>
      </c>
      <c r="J44" s="92"/>
    </row>
    <row r="45" spans="1:10" x14ac:dyDescent="0.35">
      <c r="A45" s="224" t="s">
        <v>235</v>
      </c>
      <c r="B45" s="204">
        <v>47.435000000000002</v>
      </c>
      <c r="C45" s="154">
        <f t="shared" si="0"/>
        <v>0.53194286932462054</v>
      </c>
      <c r="D45" s="204">
        <v>69.700999999999993</v>
      </c>
      <c r="E45" s="154">
        <f t="shared" si="1"/>
        <v>0.57929167524094671</v>
      </c>
      <c r="F45" s="204">
        <v>61.420999999999999</v>
      </c>
      <c r="G45" s="154">
        <f t="shared" si="2"/>
        <v>0.6066759941664438</v>
      </c>
      <c r="H45" s="154">
        <f t="shared" si="3"/>
        <v>-11.87931306580966</v>
      </c>
      <c r="I45" s="154">
        <f t="shared" si="4"/>
        <v>29.484557815958667</v>
      </c>
      <c r="J45" s="92"/>
    </row>
    <row r="46" spans="1:10" x14ac:dyDescent="0.35">
      <c r="A46" s="224" t="s">
        <v>104</v>
      </c>
      <c r="B46" s="204">
        <v>83.254999999999995</v>
      </c>
      <c r="C46" s="154">
        <f t="shared" si="0"/>
        <v>0.933633468654396</v>
      </c>
      <c r="D46" s="204">
        <v>38.987000000000002</v>
      </c>
      <c r="E46" s="154">
        <f t="shared" si="1"/>
        <v>0.3240246846188547</v>
      </c>
      <c r="F46" s="204">
        <v>60.621000000000002</v>
      </c>
      <c r="G46" s="154">
        <f t="shared" si="2"/>
        <v>0.59877412354673476</v>
      </c>
      <c r="H46" s="154">
        <f t="shared" si="3"/>
        <v>55.490291635673429</v>
      </c>
      <c r="I46" s="154">
        <f t="shared" si="4"/>
        <v>-27.186355173863429</v>
      </c>
      <c r="J46" s="92"/>
    </row>
    <row r="47" spans="1:10" x14ac:dyDescent="0.35">
      <c r="A47" s="224" t="s">
        <v>212</v>
      </c>
      <c r="B47" s="204">
        <v>54.165999999999997</v>
      </c>
      <c r="C47" s="154">
        <f t="shared" si="0"/>
        <v>0.60742526530699681</v>
      </c>
      <c r="D47" s="204">
        <v>58.209000000000003</v>
      </c>
      <c r="E47" s="154">
        <f t="shared" si="1"/>
        <v>0.48378056446966716</v>
      </c>
      <c r="F47" s="204">
        <v>59.817</v>
      </c>
      <c r="G47" s="154">
        <f t="shared" si="2"/>
        <v>0.59083274357392701</v>
      </c>
      <c r="H47" s="154">
        <f t="shared" si="3"/>
        <v>2.7624594134927571</v>
      </c>
      <c r="I47" s="154">
        <f t="shared" si="4"/>
        <v>10.43274378761585</v>
      </c>
      <c r="J47" s="92"/>
    </row>
    <row r="48" spans="1:10" x14ac:dyDescent="0.35">
      <c r="A48" s="224" t="s">
        <v>211</v>
      </c>
      <c r="B48" s="204">
        <v>49.7</v>
      </c>
      <c r="C48" s="154">
        <f t="shared" si="0"/>
        <v>0.5573429030343342</v>
      </c>
      <c r="D48" s="204">
        <v>49.417999999999999</v>
      </c>
      <c r="E48" s="154">
        <f t="shared" si="1"/>
        <v>0.41071772294597075</v>
      </c>
      <c r="F48" s="204">
        <v>59.685000000000002</v>
      </c>
      <c r="G48" s="154">
        <f t="shared" si="2"/>
        <v>0.58952893492167502</v>
      </c>
      <c r="H48" s="154">
        <f t="shared" si="3"/>
        <v>20.775830668987005</v>
      </c>
      <c r="I48" s="154">
        <f t="shared" si="4"/>
        <v>20.090543259557347</v>
      </c>
      <c r="J48" s="92"/>
    </row>
    <row r="49" spans="1:10" x14ac:dyDescent="0.35">
      <c r="A49" s="224" t="s">
        <v>88</v>
      </c>
      <c r="B49" s="204">
        <v>69.429000000000002</v>
      </c>
      <c r="C49" s="154">
        <f t="shared" si="0"/>
        <v>0.77858672866742029</v>
      </c>
      <c r="D49" s="204">
        <v>46.210999999999999</v>
      </c>
      <c r="E49" s="154">
        <f t="shared" si="1"/>
        <v>0.38406403931879579</v>
      </c>
      <c r="F49" s="204">
        <v>57.98</v>
      </c>
      <c r="G49" s="154">
        <f t="shared" si="2"/>
        <v>0.57268807316341985</v>
      </c>
      <c r="H49" s="154">
        <f t="shared" si="3"/>
        <v>25.467962173508461</v>
      </c>
      <c r="I49" s="154">
        <f t="shared" si="4"/>
        <v>-16.490227426579672</v>
      </c>
      <c r="J49" s="92"/>
    </row>
    <row r="50" spans="1:10" x14ac:dyDescent="0.35">
      <c r="A50" s="224" t="s">
        <v>5</v>
      </c>
      <c r="B50" s="204">
        <v>35.786999999999999</v>
      </c>
      <c r="C50" s="154">
        <f t="shared" si="0"/>
        <v>0.40132053261347517</v>
      </c>
      <c r="D50" s="204">
        <v>45.600999999999999</v>
      </c>
      <c r="E50" s="154">
        <f t="shared" si="1"/>
        <v>0.37899427099557265</v>
      </c>
      <c r="F50" s="204">
        <v>54.832999999999998</v>
      </c>
      <c r="G50" s="154">
        <f t="shared" si="2"/>
        <v>0.54160408961313911</v>
      </c>
      <c r="H50" s="154">
        <f t="shared" si="3"/>
        <v>20.245170062060037</v>
      </c>
      <c r="I50" s="154">
        <f t="shared" si="4"/>
        <v>53.220443177690214</v>
      </c>
      <c r="J50" s="92"/>
    </row>
    <row r="51" spans="1:10" x14ac:dyDescent="0.35">
      <c r="A51" s="224" t="s">
        <v>214</v>
      </c>
      <c r="B51" s="204">
        <v>57.317</v>
      </c>
      <c r="C51" s="154">
        <f t="shared" si="0"/>
        <v>0.64276102964223203</v>
      </c>
      <c r="D51" s="204">
        <v>62.097000000000001</v>
      </c>
      <c r="E51" s="154">
        <f t="shared" si="1"/>
        <v>0.51609410420850588</v>
      </c>
      <c r="F51" s="204">
        <v>54.005000000000003</v>
      </c>
      <c r="G51" s="154">
        <f t="shared" si="2"/>
        <v>0.53342565352174021</v>
      </c>
      <c r="H51" s="154">
        <f t="shared" si="3"/>
        <v>-13.031225340998754</v>
      </c>
      <c r="I51" s="154">
        <f t="shared" si="4"/>
        <v>-5.778390355391938</v>
      </c>
      <c r="J51" s="92"/>
    </row>
    <row r="52" spans="1:10" x14ac:dyDescent="0.35">
      <c r="A52" s="224" t="s">
        <v>256</v>
      </c>
      <c r="B52" s="204">
        <v>29.899000000000001</v>
      </c>
      <c r="C52" s="154">
        <f t="shared" si="0"/>
        <v>0.33529165911113795</v>
      </c>
      <c r="D52" s="204">
        <v>40.281999999999996</v>
      </c>
      <c r="E52" s="154">
        <f t="shared" si="1"/>
        <v>0.33478755343618904</v>
      </c>
      <c r="F52" s="204">
        <v>53.960999999999999</v>
      </c>
      <c r="G52" s="154">
        <f t="shared" si="2"/>
        <v>0.53299105063765606</v>
      </c>
      <c r="H52" s="154">
        <f t="shared" si="3"/>
        <v>33.958095427237978</v>
      </c>
      <c r="I52" s="154">
        <f t="shared" si="4"/>
        <v>80.477607946754077</v>
      </c>
      <c r="J52" s="92"/>
    </row>
    <row r="53" spans="1:10" x14ac:dyDescent="0.35">
      <c r="A53" s="224" t="s">
        <v>143</v>
      </c>
      <c r="B53" s="204">
        <v>51.756</v>
      </c>
      <c r="C53" s="154">
        <f t="shared" si="0"/>
        <v>0.58039918087414488</v>
      </c>
      <c r="D53" s="204">
        <v>49.634999999999998</v>
      </c>
      <c r="E53" s="154">
        <f t="shared" si="1"/>
        <v>0.41252123069374025</v>
      </c>
      <c r="F53" s="204">
        <v>52.142000000000003</v>
      </c>
      <c r="G53" s="154">
        <f t="shared" si="2"/>
        <v>0.51502417231609254</v>
      </c>
      <c r="H53" s="154">
        <f t="shared" si="3"/>
        <v>5.0508713609348277</v>
      </c>
      <c r="I53" s="154">
        <f t="shared" si="4"/>
        <v>0.74580724940103149</v>
      </c>
      <c r="J53" s="92"/>
    </row>
    <row r="54" spans="1:10" x14ac:dyDescent="0.35">
      <c r="A54" s="224" t="s">
        <v>160</v>
      </c>
      <c r="B54" s="204">
        <v>43.789000000000001</v>
      </c>
      <c r="C54" s="154">
        <f t="shared" si="0"/>
        <v>0.49105610424487839</v>
      </c>
      <c r="D54" s="204">
        <v>59.325000000000003</v>
      </c>
      <c r="E54" s="154">
        <f t="shared" si="1"/>
        <v>0.49305574717248191</v>
      </c>
      <c r="F54" s="204">
        <v>51.365000000000002</v>
      </c>
      <c r="G54" s="154">
        <f t="shared" si="2"/>
        <v>0.50734948047670003</v>
      </c>
      <c r="H54" s="154">
        <f t="shared" si="3"/>
        <v>-13.417614833544034</v>
      </c>
      <c r="I54" s="154">
        <f t="shared" si="4"/>
        <v>17.301148690310342</v>
      </c>
      <c r="J54" s="92"/>
    </row>
    <row r="55" spans="1:10" x14ac:dyDescent="0.35">
      <c r="A55" s="224" t="s">
        <v>197</v>
      </c>
      <c r="B55" s="204">
        <v>28.085999999999999</v>
      </c>
      <c r="C55" s="154">
        <f t="shared" si="0"/>
        <v>0.31496041800044888</v>
      </c>
      <c r="D55" s="204">
        <v>45.89</v>
      </c>
      <c r="E55" s="154">
        <f t="shared" si="1"/>
        <v>0.38139617762739475</v>
      </c>
      <c r="F55" s="204">
        <v>49.015999999999998</v>
      </c>
      <c r="G55" s="154">
        <f t="shared" si="2"/>
        <v>0.48414761286957902</v>
      </c>
      <c r="H55" s="154">
        <f t="shared" si="3"/>
        <v>6.8119415994770005</v>
      </c>
      <c r="I55" s="154">
        <f t="shared" si="4"/>
        <v>74.521113722139148</v>
      </c>
      <c r="J55" s="92"/>
    </row>
    <row r="56" spans="1:10" x14ac:dyDescent="0.35">
      <c r="A56" s="224" t="s">
        <v>39</v>
      </c>
      <c r="B56" s="204">
        <v>51.856999999999999</v>
      </c>
      <c r="C56" s="154">
        <f t="shared" si="0"/>
        <v>0.5815318093088826</v>
      </c>
      <c r="D56" s="204">
        <v>49.78</v>
      </c>
      <c r="E56" s="154">
        <f t="shared" si="1"/>
        <v>0.41372633955745725</v>
      </c>
      <c r="F56" s="204">
        <v>48.597000000000001</v>
      </c>
      <c r="G56" s="154">
        <f t="shared" si="2"/>
        <v>0.4800090081325063</v>
      </c>
      <c r="H56" s="154">
        <f t="shared" si="3"/>
        <v>-2.3764564081960593</v>
      </c>
      <c r="I56" s="154">
        <f t="shared" si="4"/>
        <v>-6.2865186956437835</v>
      </c>
      <c r="J56" s="92"/>
    </row>
    <row r="57" spans="1:10" x14ac:dyDescent="0.35">
      <c r="A57" s="224" t="s">
        <v>168</v>
      </c>
      <c r="B57" s="204">
        <v>53.421999999999997</v>
      </c>
      <c r="C57" s="154">
        <f t="shared" si="0"/>
        <v>0.59908194297585915</v>
      </c>
      <c r="D57" s="204">
        <v>36.301000000000002</v>
      </c>
      <c r="E57" s="154">
        <f t="shared" si="1"/>
        <v>0.30170108180544908</v>
      </c>
      <c r="F57" s="204">
        <v>46.673999999999999</v>
      </c>
      <c r="G57" s="154">
        <f t="shared" si="2"/>
        <v>0.46101488663038043</v>
      </c>
      <c r="H57" s="154">
        <f t="shared" si="3"/>
        <v>28.574970386490726</v>
      </c>
      <c r="I57" s="154">
        <f t="shared" si="4"/>
        <v>-12.631500131032158</v>
      </c>
      <c r="J57" s="92"/>
    </row>
    <row r="58" spans="1:10" x14ac:dyDescent="0.35">
      <c r="A58" s="224" t="s">
        <v>222</v>
      </c>
      <c r="B58" s="204">
        <v>34.198</v>
      </c>
      <c r="C58" s="154">
        <f t="shared" si="0"/>
        <v>0.38350125951646197</v>
      </c>
      <c r="D58" s="204">
        <v>38.32</v>
      </c>
      <c r="E58" s="154">
        <f t="shared" si="1"/>
        <v>0.31848118384575658</v>
      </c>
      <c r="F58" s="204">
        <v>45.368000000000002</v>
      </c>
      <c r="G58" s="154">
        <f t="shared" si="2"/>
        <v>0.44811508284370533</v>
      </c>
      <c r="H58" s="154">
        <f t="shared" si="3"/>
        <v>18.392484342379966</v>
      </c>
      <c r="I58" s="154">
        <f t="shared" si="4"/>
        <v>32.662728814550569</v>
      </c>
      <c r="J58" s="92"/>
    </row>
    <row r="59" spans="1:10" x14ac:dyDescent="0.35">
      <c r="A59" s="224" t="s">
        <v>200</v>
      </c>
      <c r="B59" s="204">
        <v>32.569000000000003</v>
      </c>
      <c r="C59" s="154">
        <f t="shared" si="0"/>
        <v>0.36523342070272091</v>
      </c>
      <c r="D59" s="204">
        <v>45.298999999999999</v>
      </c>
      <c r="E59" s="154">
        <f t="shared" si="1"/>
        <v>0.37648432012079658</v>
      </c>
      <c r="F59" s="204">
        <v>44.76</v>
      </c>
      <c r="G59" s="154">
        <f t="shared" si="2"/>
        <v>0.44210966117272638</v>
      </c>
      <c r="H59" s="154">
        <f t="shared" si="3"/>
        <v>-1.1898717410980364</v>
      </c>
      <c r="I59" s="154">
        <f t="shared" si="4"/>
        <v>37.431299702170762</v>
      </c>
      <c r="J59" s="92"/>
    </row>
    <row r="60" spans="1:10" x14ac:dyDescent="0.35">
      <c r="A60" s="224" t="s">
        <v>146</v>
      </c>
      <c r="B60" s="204">
        <v>26.518999999999998</v>
      </c>
      <c r="C60" s="154">
        <f t="shared" si="0"/>
        <v>0.29738785604763596</v>
      </c>
      <c r="D60" s="204">
        <v>26.765999999999998</v>
      </c>
      <c r="E60" s="154">
        <f t="shared" si="1"/>
        <v>0.22245478514654279</v>
      </c>
      <c r="F60" s="204">
        <v>44.317</v>
      </c>
      <c r="G60" s="154">
        <f t="shared" si="2"/>
        <v>0.43773400031706239</v>
      </c>
      <c r="H60" s="154">
        <f t="shared" si="3"/>
        <v>65.57199432115371</v>
      </c>
      <c r="I60" s="154">
        <f t="shared" si="4"/>
        <v>67.114144575587332</v>
      </c>
      <c r="J60" s="92"/>
    </row>
    <row r="61" spans="1:10" x14ac:dyDescent="0.35">
      <c r="A61" s="224" t="s">
        <v>210</v>
      </c>
      <c r="B61" s="204">
        <v>54.856000000000002</v>
      </c>
      <c r="C61" s="154">
        <f t="shared" si="0"/>
        <v>0.615163023920552</v>
      </c>
      <c r="D61" s="204">
        <v>24.018999999999998</v>
      </c>
      <c r="E61" s="154">
        <f t="shared" si="1"/>
        <v>0.19962420550081486</v>
      </c>
      <c r="F61" s="204">
        <v>43.445999999999998</v>
      </c>
      <c r="G61" s="154">
        <f t="shared" si="2"/>
        <v>0.42913083867985408</v>
      </c>
      <c r="H61" s="154">
        <f t="shared" si="3"/>
        <v>80.881801906823767</v>
      </c>
      <c r="I61" s="154">
        <f t="shared" si="4"/>
        <v>-20.799912498177054</v>
      </c>
      <c r="J61" s="92"/>
    </row>
    <row r="62" spans="1:10" x14ac:dyDescent="0.35">
      <c r="A62" s="224" t="s">
        <v>238</v>
      </c>
      <c r="B62" s="204">
        <v>54.320999999999998</v>
      </c>
      <c r="C62" s="154">
        <f t="shared" si="0"/>
        <v>0.60916345745931721</v>
      </c>
      <c r="D62" s="204">
        <v>47.377000000000002</v>
      </c>
      <c r="E62" s="154">
        <f t="shared" si="1"/>
        <v>0.39375477680220272</v>
      </c>
      <c r="F62" s="204">
        <v>40.094999999999999</v>
      </c>
      <c r="G62" s="154">
        <f t="shared" si="2"/>
        <v>0.39603187812154744</v>
      </c>
      <c r="H62" s="154">
        <f t="shared" si="3"/>
        <v>-15.370327374042258</v>
      </c>
      <c r="I62" s="154">
        <f t="shared" si="4"/>
        <v>-26.188766775280282</v>
      </c>
      <c r="J62" s="92"/>
    </row>
    <row r="63" spans="1:10" x14ac:dyDescent="0.35">
      <c r="A63" s="224" t="s">
        <v>172</v>
      </c>
      <c r="B63" s="204">
        <v>33.081000000000003</v>
      </c>
      <c r="C63" s="154">
        <f t="shared" si="0"/>
        <v>0.37097506187683721</v>
      </c>
      <c r="D63" s="204">
        <v>38.447000000000003</v>
      </c>
      <c r="E63" s="154">
        <f t="shared" si="1"/>
        <v>0.31953669298846038</v>
      </c>
      <c r="F63" s="204">
        <v>39.902000000000001</v>
      </c>
      <c r="G63" s="154">
        <f t="shared" si="2"/>
        <v>0.39412555183454256</v>
      </c>
      <c r="H63" s="154">
        <f t="shared" si="3"/>
        <v>3.7844305147345603</v>
      </c>
      <c r="I63" s="154">
        <f t="shared" si="4"/>
        <v>20.619086484689085</v>
      </c>
      <c r="J63" s="92"/>
    </row>
    <row r="64" spans="1:10" x14ac:dyDescent="0.35">
      <c r="A64" s="224" t="s">
        <v>203</v>
      </c>
      <c r="B64" s="204">
        <v>33.899000000000001</v>
      </c>
      <c r="C64" s="154">
        <f t="shared" si="0"/>
        <v>0.3801482307839214</v>
      </c>
      <c r="D64" s="204">
        <v>27.997</v>
      </c>
      <c r="E64" s="154">
        <f t="shared" si="1"/>
        <v>0.23268574384471938</v>
      </c>
      <c r="F64" s="204">
        <v>38.606000000000002</v>
      </c>
      <c r="G64" s="154">
        <f t="shared" si="2"/>
        <v>0.38132452143061379</v>
      </c>
      <c r="H64" s="154">
        <f t="shared" si="3"/>
        <v>37.893345715612405</v>
      </c>
      <c r="I64" s="154">
        <f t="shared" si="4"/>
        <v>13.885365350010325</v>
      </c>
      <c r="J64" s="92"/>
    </row>
    <row r="65" spans="1:10" x14ac:dyDescent="0.35">
      <c r="A65" s="224" t="s">
        <v>110</v>
      </c>
      <c r="B65" s="204">
        <v>21.097000000000001</v>
      </c>
      <c r="C65" s="154">
        <f t="shared" si="0"/>
        <v>0.23658477314517801</v>
      </c>
      <c r="D65" s="204">
        <v>26.64</v>
      </c>
      <c r="E65" s="154">
        <f t="shared" si="1"/>
        <v>0.2214075870994508</v>
      </c>
      <c r="F65" s="204">
        <v>38.045000000000002</v>
      </c>
      <c r="G65" s="154">
        <f t="shared" si="2"/>
        <v>0.3757833346585428</v>
      </c>
      <c r="H65" s="154">
        <f t="shared" si="3"/>
        <v>42.811561561561561</v>
      </c>
      <c r="I65" s="154">
        <f t="shared" si="4"/>
        <v>80.333696734132815</v>
      </c>
      <c r="J65" s="92"/>
    </row>
    <row r="66" spans="1:10" x14ac:dyDescent="0.35">
      <c r="A66" s="224" t="s">
        <v>36</v>
      </c>
      <c r="B66" s="204">
        <v>27.332999999999998</v>
      </c>
      <c r="C66" s="154">
        <f t="shared" si="0"/>
        <v>0.3065161683830474</v>
      </c>
      <c r="D66" s="204">
        <v>31.007999999999999</v>
      </c>
      <c r="E66" s="154">
        <f t="shared" si="1"/>
        <v>0.25771045273197335</v>
      </c>
      <c r="F66" s="204">
        <v>36.36</v>
      </c>
      <c r="G66" s="154">
        <f t="shared" si="2"/>
        <v>0.35914001966578041</v>
      </c>
      <c r="H66" s="154">
        <f t="shared" si="3"/>
        <v>17.260061919504643</v>
      </c>
      <c r="I66" s="154">
        <f t="shared" si="4"/>
        <v>33.026012512347712</v>
      </c>
      <c r="J66" s="92"/>
    </row>
    <row r="67" spans="1:10" x14ac:dyDescent="0.35">
      <c r="A67" s="224" t="s">
        <v>116</v>
      </c>
      <c r="B67" s="204">
        <v>21.555</v>
      </c>
      <c r="C67" s="154">
        <f t="shared" si="0"/>
        <v>0.24172085060171172</v>
      </c>
      <c r="D67" s="204">
        <v>31.963999999999999</v>
      </c>
      <c r="E67" s="154">
        <f t="shared" si="1"/>
        <v>0.26565586013689357</v>
      </c>
      <c r="F67" s="204">
        <v>35.725999999999999</v>
      </c>
      <c r="G67" s="154">
        <f t="shared" si="2"/>
        <v>0.3528777871996609</v>
      </c>
      <c r="H67" s="154">
        <f t="shared" si="3"/>
        <v>11.769490677011628</v>
      </c>
      <c r="I67" s="154">
        <f t="shared" si="4"/>
        <v>65.743446996056591</v>
      </c>
      <c r="J67" s="92"/>
    </row>
    <row r="68" spans="1:10" x14ac:dyDescent="0.35">
      <c r="A68" s="224" t="s">
        <v>180</v>
      </c>
      <c r="B68" s="204">
        <v>18.355</v>
      </c>
      <c r="C68" s="154">
        <f t="shared" ref="C68:C131" si="5">(B68/$B$268)*100</f>
        <v>0.20583559326348497</v>
      </c>
      <c r="D68" s="204">
        <v>13.478999999999999</v>
      </c>
      <c r="E68" s="154">
        <f t="shared" ref="E68:E131" si="6">(D68/$D$268)*100</f>
        <v>0.11202525775200814</v>
      </c>
      <c r="F68" s="204">
        <v>34.274999999999999</v>
      </c>
      <c r="G68" s="154">
        <f t="shared" ref="G68:G131" si="7">(F68/$F$268)*100</f>
        <v>0.33854576936316344</v>
      </c>
      <c r="H68" s="154">
        <f t="shared" ref="H68:H131" si="8">((F68/D68)-1)*100</f>
        <v>154.28444246605832</v>
      </c>
      <c r="I68" s="154">
        <f t="shared" ref="I68:I131" si="9">((F68/B68)-1)*100</f>
        <v>86.733859983655663</v>
      </c>
      <c r="J68" s="92"/>
    </row>
    <row r="69" spans="1:10" x14ac:dyDescent="0.35">
      <c r="A69" s="224" t="s">
        <v>121</v>
      </c>
      <c r="B69" s="204">
        <v>8.31</v>
      </c>
      <c r="C69" s="154">
        <f t="shared" si="5"/>
        <v>9.318952765020759E-2</v>
      </c>
      <c r="D69" s="204">
        <v>21.401</v>
      </c>
      <c r="E69" s="154">
        <f t="shared" si="6"/>
        <v>0.17786575718901451</v>
      </c>
      <c r="F69" s="204">
        <v>32.405000000000001</v>
      </c>
      <c r="G69" s="154">
        <f t="shared" si="7"/>
        <v>0.32007514678959331</v>
      </c>
      <c r="H69" s="154">
        <f t="shared" si="8"/>
        <v>51.418158029998608</v>
      </c>
      <c r="I69" s="154">
        <f t="shared" si="9"/>
        <v>289.95186522262333</v>
      </c>
      <c r="J69" s="92"/>
    </row>
    <row r="70" spans="1:10" x14ac:dyDescent="0.35">
      <c r="A70" s="224" t="s">
        <v>171</v>
      </c>
      <c r="B70" s="204">
        <v>26.945</v>
      </c>
      <c r="C70" s="154">
        <f t="shared" si="5"/>
        <v>0.30216508093078742</v>
      </c>
      <c r="D70" s="204">
        <v>24.846</v>
      </c>
      <c r="E70" s="154">
        <f t="shared" si="6"/>
        <v>0.20649748157180761</v>
      </c>
      <c r="F70" s="204">
        <v>31.754000000000001</v>
      </c>
      <c r="G70" s="154">
        <f t="shared" si="7"/>
        <v>0.31364499957280501</v>
      </c>
      <c r="H70" s="154">
        <f t="shared" si="8"/>
        <v>27.803268131691226</v>
      </c>
      <c r="I70" s="154">
        <f t="shared" si="9"/>
        <v>17.847467062534793</v>
      </c>
      <c r="J70" s="92"/>
    </row>
    <row r="71" spans="1:10" x14ac:dyDescent="0.35">
      <c r="A71" s="224" t="s">
        <v>232</v>
      </c>
      <c r="B71" s="204">
        <v>34.789000000000001</v>
      </c>
      <c r="C71" s="154">
        <f t="shared" si="5"/>
        <v>0.39012881798111571</v>
      </c>
      <c r="D71" s="204">
        <v>34.595999999999997</v>
      </c>
      <c r="E71" s="154">
        <f t="shared" si="6"/>
        <v>0.28753066378725972</v>
      </c>
      <c r="F71" s="204">
        <v>30.835999999999999</v>
      </c>
      <c r="G71" s="154">
        <f t="shared" si="7"/>
        <v>0.30457760303668879</v>
      </c>
      <c r="H71" s="154">
        <f t="shared" si="8"/>
        <v>-10.868308474968202</v>
      </c>
      <c r="I71" s="154">
        <f t="shared" si="9"/>
        <v>-11.362787087872617</v>
      </c>
      <c r="J71" s="92"/>
    </row>
    <row r="72" spans="1:10" x14ac:dyDescent="0.35">
      <c r="A72" s="224" t="s">
        <v>198</v>
      </c>
      <c r="B72" s="204">
        <v>18.125</v>
      </c>
      <c r="C72" s="154">
        <f t="shared" si="5"/>
        <v>0.20325634039229989</v>
      </c>
      <c r="D72" s="204">
        <v>19.404</v>
      </c>
      <c r="E72" s="154">
        <f t="shared" si="6"/>
        <v>0.16126849925216755</v>
      </c>
      <c r="F72" s="204">
        <v>30.084</v>
      </c>
      <c r="G72" s="154">
        <f t="shared" si="7"/>
        <v>0.29714984465416217</v>
      </c>
      <c r="H72" s="154">
        <f t="shared" si="8"/>
        <v>55.040197897340761</v>
      </c>
      <c r="I72" s="154">
        <f t="shared" si="9"/>
        <v>65.980689655172412</v>
      </c>
      <c r="J72" s="92"/>
    </row>
    <row r="73" spans="1:10" x14ac:dyDescent="0.35">
      <c r="A73" s="224" t="s">
        <v>183</v>
      </c>
      <c r="B73" s="204">
        <v>18.46</v>
      </c>
      <c r="C73" s="154">
        <f t="shared" si="5"/>
        <v>0.20701307826989554</v>
      </c>
      <c r="D73" s="204">
        <v>24.777999999999999</v>
      </c>
      <c r="E73" s="154">
        <f t="shared" si="6"/>
        <v>0.20593232707020237</v>
      </c>
      <c r="F73" s="204">
        <v>29.888999999999999</v>
      </c>
      <c r="G73" s="154">
        <f t="shared" si="7"/>
        <v>0.2952237636906081</v>
      </c>
      <c r="H73" s="154">
        <f t="shared" si="8"/>
        <v>20.627169263055944</v>
      </c>
      <c r="I73" s="154">
        <f t="shared" si="9"/>
        <v>61.912242686890572</v>
      </c>
      <c r="J73" s="92"/>
    </row>
    <row r="74" spans="1:10" x14ac:dyDescent="0.35">
      <c r="A74" s="224" t="s">
        <v>231</v>
      </c>
      <c r="B74" s="204">
        <v>29.388999999999999</v>
      </c>
      <c r="C74" s="154">
        <f t="shared" si="5"/>
        <v>0.32957244622285808</v>
      </c>
      <c r="D74" s="204">
        <v>33.840000000000003</v>
      </c>
      <c r="E74" s="154">
        <f t="shared" si="6"/>
        <v>0.2812474755047078</v>
      </c>
      <c r="F74" s="204">
        <v>29.547999999999998</v>
      </c>
      <c r="G74" s="154">
        <f t="shared" si="7"/>
        <v>0.29185559133895705</v>
      </c>
      <c r="H74" s="154">
        <f t="shared" si="8"/>
        <v>-12.683215130023651</v>
      </c>
      <c r="I74" s="154">
        <f t="shared" si="9"/>
        <v>0.54101874851133491</v>
      </c>
      <c r="J74" s="92"/>
    </row>
    <row r="75" spans="1:10" x14ac:dyDescent="0.35">
      <c r="A75" s="224" t="s">
        <v>23</v>
      </c>
      <c r="B75" s="204">
        <v>26.623999999999999</v>
      </c>
      <c r="C75" s="154">
        <f t="shared" si="5"/>
        <v>0.29856534105404647</v>
      </c>
      <c r="D75" s="204">
        <v>28.366</v>
      </c>
      <c r="E75" s="154">
        <f t="shared" si="6"/>
        <v>0.2357525381254888</v>
      </c>
      <c r="F75" s="204">
        <v>29.521999999999998</v>
      </c>
      <c r="G75" s="154">
        <f t="shared" si="7"/>
        <v>0.29159878054381649</v>
      </c>
      <c r="H75" s="154">
        <f t="shared" si="8"/>
        <v>4.0753014171895918</v>
      </c>
      <c r="I75" s="154">
        <f t="shared" si="9"/>
        <v>10.884915865384626</v>
      </c>
      <c r="J75" s="92"/>
    </row>
    <row r="76" spans="1:10" x14ac:dyDescent="0.35">
      <c r="A76" s="224" t="s">
        <v>25</v>
      </c>
      <c r="B76" s="204">
        <v>29.428000000000001</v>
      </c>
      <c r="C76" s="154">
        <f t="shared" si="5"/>
        <v>0.33000979779666773</v>
      </c>
      <c r="D76" s="204">
        <v>26.72</v>
      </c>
      <c r="E76" s="154">
        <f t="shared" si="6"/>
        <v>0.22207247474839809</v>
      </c>
      <c r="F76" s="204">
        <v>29.417000000000002</v>
      </c>
      <c r="G76" s="154">
        <f t="shared" si="7"/>
        <v>0.29056166002497968</v>
      </c>
      <c r="H76" s="154">
        <f t="shared" si="8"/>
        <v>10.093562874251516</v>
      </c>
      <c r="I76" s="154">
        <f t="shared" si="9"/>
        <v>-3.7379366589640473E-2</v>
      </c>
      <c r="J76" s="92"/>
    </row>
    <row r="77" spans="1:10" x14ac:dyDescent="0.35">
      <c r="A77" s="224" t="s">
        <v>22</v>
      </c>
      <c r="B77" s="204">
        <v>19.739999999999998</v>
      </c>
      <c r="C77" s="154">
        <f t="shared" si="5"/>
        <v>0.22136718120518623</v>
      </c>
      <c r="D77" s="204">
        <v>36.899000000000001</v>
      </c>
      <c r="E77" s="154">
        <f t="shared" si="6"/>
        <v>0.30667111698133015</v>
      </c>
      <c r="F77" s="204">
        <v>29.128</v>
      </c>
      <c r="G77" s="154">
        <f t="shared" si="7"/>
        <v>0.28770710926360976</v>
      </c>
      <c r="H77" s="154">
        <f t="shared" si="8"/>
        <v>-21.060191333098455</v>
      </c>
      <c r="I77" s="154">
        <f t="shared" si="9"/>
        <v>47.558257345491398</v>
      </c>
      <c r="J77" s="92"/>
    </row>
    <row r="78" spans="1:10" x14ac:dyDescent="0.35">
      <c r="A78" s="224" t="s">
        <v>194</v>
      </c>
      <c r="B78" s="204">
        <v>28.51</v>
      </c>
      <c r="C78" s="154">
        <f t="shared" si="5"/>
        <v>0.31971521459776392</v>
      </c>
      <c r="D78" s="204">
        <v>59.814999999999998</v>
      </c>
      <c r="E78" s="154">
        <f t="shared" si="6"/>
        <v>0.49712818402228409</v>
      </c>
      <c r="F78" s="204">
        <v>28.895</v>
      </c>
      <c r="G78" s="154">
        <f t="shared" si="7"/>
        <v>0.28540568944561945</v>
      </c>
      <c r="H78" s="154">
        <f t="shared" si="8"/>
        <v>-51.692719217587559</v>
      </c>
      <c r="I78" s="154">
        <f t="shared" si="9"/>
        <v>1.3504033672395499</v>
      </c>
      <c r="J78" s="92"/>
    </row>
    <row r="79" spans="1:10" x14ac:dyDescent="0.35">
      <c r="A79" s="224" t="s">
        <v>201</v>
      </c>
      <c r="B79" s="204">
        <v>34.872999999999998</v>
      </c>
      <c r="C79" s="154">
        <f t="shared" si="5"/>
        <v>0.39107080598624411</v>
      </c>
      <c r="D79" s="204">
        <v>36.07</v>
      </c>
      <c r="E79" s="154">
        <f t="shared" si="6"/>
        <v>0.29978121871911373</v>
      </c>
      <c r="F79" s="204">
        <v>28.597999999999999</v>
      </c>
      <c r="G79" s="154">
        <f t="shared" si="7"/>
        <v>0.28247211997805249</v>
      </c>
      <c r="H79" s="154">
        <f t="shared" si="8"/>
        <v>-20.71527585250902</v>
      </c>
      <c r="I79" s="154">
        <f t="shared" si="9"/>
        <v>-17.993863447366152</v>
      </c>
      <c r="J79" s="92"/>
    </row>
    <row r="80" spans="1:10" x14ac:dyDescent="0.35">
      <c r="A80" s="224" t="s">
        <v>169</v>
      </c>
      <c r="B80" s="204">
        <v>40.076999999999998</v>
      </c>
      <c r="C80" s="154">
        <f t="shared" si="5"/>
        <v>0.44942920573253542</v>
      </c>
      <c r="D80" s="204">
        <v>18.913</v>
      </c>
      <c r="E80" s="154">
        <f t="shared" si="6"/>
        <v>0.15718775130675347</v>
      </c>
      <c r="F80" s="204">
        <v>28.533000000000001</v>
      </c>
      <c r="G80" s="154">
        <f t="shared" si="7"/>
        <v>0.28183009299020112</v>
      </c>
      <c r="H80" s="154">
        <f t="shared" si="8"/>
        <v>50.864484745941937</v>
      </c>
      <c r="I80" s="154">
        <f t="shared" si="9"/>
        <v>-28.804551238865184</v>
      </c>
      <c r="J80" s="92"/>
    </row>
    <row r="81" spans="1:10" x14ac:dyDescent="0.35">
      <c r="A81" s="224" t="s">
        <v>98</v>
      </c>
      <c r="B81" s="204">
        <v>56.637999999999998</v>
      </c>
      <c r="C81" s="154">
        <f t="shared" si="5"/>
        <v>0.63514662660077692</v>
      </c>
      <c r="D81" s="204">
        <v>47.293999999999997</v>
      </c>
      <c r="E81" s="154">
        <f t="shared" si="6"/>
        <v>0.39306495586641987</v>
      </c>
      <c r="F81" s="204">
        <v>28.134</v>
      </c>
      <c r="G81" s="154">
        <f t="shared" si="7"/>
        <v>0.27788903501862117</v>
      </c>
      <c r="H81" s="154">
        <f t="shared" si="8"/>
        <v>-40.512538588404446</v>
      </c>
      <c r="I81" s="154">
        <f t="shared" si="9"/>
        <v>-50.326635827536279</v>
      </c>
      <c r="J81" s="92"/>
    </row>
    <row r="82" spans="1:10" x14ac:dyDescent="0.35">
      <c r="A82" s="224" t="s">
        <v>21</v>
      </c>
      <c r="B82" s="204">
        <v>23.913</v>
      </c>
      <c r="C82" s="154">
        <f t="shared" si="5"/>
        <v>0.26816379960281755</v>
      </c>
      <c r="D82" s="204">
        <v>40.524000000000001</v>
      </c>
      <c r="E82" s="154">
        <f t="shared" si="6"/>
        <v>0.33679883857425463</v>
      </c>
      <c r="F82" s="204">
        <v>27.870999999999999</v>
      </c>
      <c r="G82" s="154">
        <f t="shared" si="7"/>
        <v>0.27529129505239175</v>
      </c>
      <c r="H82" s="154">
        <f t="shared" si="8"/>
        <v>-31.223472510117467</v>
      </c>
      <c r="I82" s="154">
        <f t="shared" si="9"/>
        <v>16.551666457575376</v>
      </c>
      <c r="J82" s="92"/>
    </row>
    <row r="83" spans="1:10" x14ac:dyDescent="0.35">
      <c r="A83" s="224" t="s">
        <v>149</v>
      </c>
      <c r="B83" s="204">
        <v>25.417999999999999</v>
      </c>
      <c r="C83" s="154">
        <f t="shared" si="5"/>
        <v>0.2850410846947023</v>
      </c>
      <c r="D83" s="204">
        <v>57.670999999999999</v>
      </c>
      <c r="E83" s="154">
        <f t="shared" si="6"/>
        <v>0.47930919503049652</v>
      </c>
      <c r="F83" s="204">
        <v>26.73</v>
      </c>
      <c r="G83" s="154">
        <f t="shared" si="7"/>
        <v>0.26402125208103161</v>
      </c>
      <c r="H83" s="154">
        <f t="shared" si="8"/>
        <v>-53.65088172565067</v>
      </c>
      <c r="I83" s="154">
        <f t="shared" si="9"/>
        <v>5.1616964355968298</v>
      </c>
      <c r="J83" s="92"/>
    </row>
    <row r="84" spans="1:10" x14ac:dyDescent="0.35">
      <c r="A84" s="224" t="s">
        <v>81</v>
      </c>
      <c r="B84" s="204">
        <v>122.77200000000001</v>
      </c>
      <c r="C84" s="154">
        <f t="shared" si="5"/>
        <v>1.376782754352742</v>
      </c>
      <c r="D84" s="204">
        <v>16.88</v>
      </c>
      <c r="E84" s="154">
        <f t="shared" si="6"/>
        <v>0.14029129392788023</v>
      </c>
      <c r="F84" s="204">
        <v>26.654</v>
      </c>
      <c r="G84" s="154">
        <f t="shared" si="7"/>
        <v>0.26327057437215923</v>
      </c>
      <c r="H84" s="154">
        <f t="shared" si="8"/>
        <v>57.902843601895746</v>
      </c>
      <c r="I84" s="154">
        <f t="shared" si="9"/>
        <v>-78.289838073827909</v>
      </c>
      <c r="J84" s="92"/>
    </row>
    <row r="85" spans="1:10" x14ac:dyDescent="0.35">
      <c r="A85" s="224" t="s">
        <v>233</v>
      </c>
      <c r="B85" s="204">
        <v>27.58</v>
      </c>
      <c r="C85" s="154">
        <f t="shared" si="5"/>
        <v>0.30928606168384176</v>
      </c>
      <c r="D85" s="204">
        <v>33.643000000000001</v>
      </c>
      <c r="E85" s="154">
        <f t="shared" si="6"/>
        <v>0.27961018966917506</v>
      </c>
      <c r="F85" s="204">
        <v>26.41</v>
      </c>
      <c r="G85" s="154">
        <f t="shared" si="7"/>
        <v>0.26086050383314796</v>
      </c>
      <c r="H85" s="154">
        <f t="shared" si="8"/>
        <v>-21.499271765300364</v>
      </c>
      <c r="I85" s="154">
        <f t="shared" si="9"/>
        <v>-4.2422044960115919</v>
      </c>
      <c r="J85" s="92"/>
    </row>
    <row r="86" spans="1:10" x14ac:dyDescent="0.35">
      <c r="A86" s="224" t="s">
        <v>99</v>
      </c>
      <c r="B86" s="204">
        <v>24.56</v>
      </c>
      <c r="C86" s="154">
        <f t="shared" si="5"/>
        <v>0.27541935007089025</v>
      </c>
      <c r="D86" s="204">
        <v>28.013000000000002</v>
      </c>
      <c r="E86" s="154">
        <f t="shared" si="6"/>
        <v>0.23281872137450882</v>
      </c>
      <c r="F86" s="204">
        <v>26.061</v>
      </c>
      <c r="G86" s="154">
        <f t="shared" si="7"/>
        <v>0.25741331277529983</v>
      </c>
      <c r="H86" s="154">
        <f t="shared" si="8"/>
        <v>-6.9681933388069828</v>
      </c>
      <c r="I86" s="154">
        <f t="shared" si="9"/>
        <v>6.1115635179153083</v>
      </c>
      <c r="J86" s="92"/>
    </row>
    <row r="87" spans="1:10" x14ac:dyDescent="0.35">
      <c r="A87" s="224" t="s">
        <v>114</v>
      </c>
      <c r="B87" s="204">
        <v>18.149999999999999</v>
      </c>
      <c r="C87" s="154">
        <f t="shared" si="5"/>
        <v>0.20353669396525478</v>
      </c>
      <c r="D87" s="204">
        <v>44.856999999999999</v>
      </c>
      <c r="E87" s="154">
        <f t="shared" si="6"/>
        <v>0.37281081586036274</v>
      </c>
      <c r="F87" s="204">
        <v>25.145</v>
      </c>
      <c r="G87" s="154">
        <f t="shared" si="7"/>
        <v>0.24836567091573292</v>
      </c>
      <c r="H87" s="154">
        <f t="shared" si="8"/>
        <v>-43.944088993914001</v>
      </c>
      <c r="I87" s="154">
        <f t="shared" si="9"/>
        <v>38.539944903581279</v>
      </c>
      <c r="J87" s="92"/>
    </row>
    <row r="88" spans="1:10" x14ac:dyDescent="0.35">
      <c r="A88" s="224" t="s">
        <v>16</v>
      </c>
      <c r="B88" s="204">
        <v>19.212</v>
      </c>
      <c r="C88" s="154">
        <f t="shared" si="5"/>
        <v>0.2154461137443788</v>
      </c>
      <c r="D88" s="204">
        <v>31.872</v>
      </c>
      <c r="E88" s="154">
        <f t="shared" si="6"/>
        <v>0.26489123934060421</v>
      </c>
      <c r="F88" s="204">
        <v>25.143999999999998</v>
      </c>
      <c r="G88" s="154">
        <f t="shared" si="7"/>
        <v>0.24835579357745824</v>
      </c>
      <c r="H88" s="154">
        <f t="shared" si="8"/>
        <v>-21.109437751004023</v>
      </c>
      <c r="I88" s="154">
        <f t="shared" si="9"/>
        <v>30.87653549864666</v>
      </c>
      <c r="J88" s="92"/>
    </row>
    <row r="89" spans="1:10" x14ac:dyDescent="0.35">
      <c r="A89" s="224" t="s">
        <v>28</v>
      </c>
      <c r="B89" s="204">
        <v>19.138000000000002</v>
      </c>
      <c r="C89" s="154">
        <f t="shared" si="5"/>
        <v>0.21461626716843238</v>
      </c>
      <c r="D89" s="204">
        <v>21.154</v>
      </c>
      <c r="E89" s="154">
        <f t="shared" si="6"/>
        <v>0.17581291657288972</v>
      </c>
      <c r="F89" s="204">
        <v>24.859000000000002</v>
      </c>
      <c r="G89" s="154">
        <f t="shared" si="7"/>
        <v>0.24554075216918692</v>
      </c>
      <c r="H89" s="154">
        <f t="shared" si="8"/>
        <v>17.514418076959458</v>
      </c>
      <c r="I89" s="154">
        <f t="shared" si="9"/>
        <v>29.893405789528682</v>
      </c>
      <c r="J89" s="92"/>
    </row>
    <row r="90" spans="1:10" x14ac:dyDescent="0.35">
      <c r="A90" s="224" t="s">
        <v>249</v>
      </c>
      <c r="B90" s="204">
        <v>28.478999999999999</v>
      </c>
      <c r="C90" s="154">
        <f t="shared" si="5"/>
        <v>0.31936757616729983</v>
      </c>
      <c r="D90" s="204">
        <v>22.908999999999999</v>
      </c>
      <c r="E90" s="154">
        <f t="shared" si="6"/>
        <v>0.1903988893716711</v>
      </c>
      <c r="F90" s="204">
        <v>24.367999999999999</v>
      </c>
      <c r="G90" s="154">
        <f t="shared" si="7"/>
        <v>0.24069097907634035</v>
      </c>
      <c r="H90" s="154">
        <f t="shared" si="8"/>
        <v>6.3686760661748609</v>
      </c>
      <c r="I90" s="154">
        <f t="shared" si="9"/>
        <v>-14.435197865093585</v>
      </c>
      <c r="J90" s="92"/>
    </row>
    <row r="91" spans="1:10" x14ac:dyDescent="0.35">
      <c r="A91" s="224" t="s">
        <v>155</v>
      </c>
      <c r="B91" s="204">
        <v>27.745000000000001</v>
      </c>
      <c r="C91" s="154">
        <f t="shared" si="5"/>
        <v>0.31113639526534409</v>
      </c>
      <c r="D91" s="204">
        <v>23.849</v>
      </c>
      <c r="E91" s="154">
        <f t="shared" si="6"/>
        <v>0.19821131924680188</v>
      </c>
      <c r="F91" s="204">
        <v>22.843</v>
      </c>
      <c r="G91" s="154">
        <f t="shared" si="7"/>
        <v>0.22562803820751987</v>
      </c>
      <c r="H91" s="154">
        <f t="shared" si="8"/>
        <v>-4.2182062140970311</v>
      </c>
      <c r="I91" s="154">
        <f t="shared" si="9"/>
        <v>-17.668048296990456</v>
      </c>
      <c r="J91" s="92"/>
    </row>
    <row r="92" spans="1:10" x14ac:dyDescent="0.35">
      <c r="A92" s="224" t="s">
        <v>32</v>
      </c>
      <c r="B92" s="204">
        <v>12.593999999999999</v>
      </c>
      <c r="C92" s="154">
        <f t="shared" si="5"/>
        <v>0.14123091591175863</v>
      </c>
      <c r="D92" s="204">
        <v>18.210999999999999</v>
      </c>
      <c r="E92" s="154">
        <f t="shared" si="6"/>
        <v>0.15135336218724094</v>
      </c>
      <c r="F92" s="204">
        <v>22.806999999999999</v>
      </c>
      <c r="G92" s="154">
        <f t="shared" si="7"/>
        <v>0.22527245402963292</v>
      </c>
      <c r="H92" s="154">
        <f t="shared" si="8"/>
        <v>25.237493822415026</v>
      </c>
      <c r="I92" s="154">
        <f t="shared" si="9"/>
        <v>81.094171827854524</v>
      </c>
      <c r="J92" s="92"/>
    </row>
    <row r="93" spans="1:10" x14ac:dyDescent="0.35">
      <c r="A93" s="224" t="s">
        <v>7</v>
      </c>
      <c r="B93" s="204">
        <v>15.936</v>
      </c>
      <c r="C93" s="154">
        <f t="shared" si="5"/>
        <v>0.17870858154436919</v>
      </c>
      <c r="D93" s="204">
        <v>19.338999999999999</v>
      </c>
      <c r="E93" s="154">
        <f t="shared" si="6"/>
        <v>0.16072827803739786</v>
      </c>
      <c r="F93" s="204">
        <v>22.667000000000002</v>
      </c>
      <c r="G93" s="154">
        <f t="shared" si="7"/>
        <v>0.22388962667118387</v>
      </c>
      <c r="H93" s="154">
        <f t="shared" si="8"/>
        <v>17.208749159729052</v>
      </c>
      <c r="I93" s="154">
        <f t="shared" si="9"/>
        <v>42.237700803212853</v>
      </c>
      <c r="J93" s="92"/>
    </row>
    <row r="94" spans="1:10" x14ac:dyDescent="0.35">
      <c r="A94" s="224" t="s">
        <v>27</v>
      </c>
      <c r="B94" s="204">
        <v>23.550999999999998</v>
      </c>
      <c r="C94" s="154">
        <f t="shared" si="5"/>
        <v>0.26410427986643065</v>
      </c>
      <c r="D94" s="204">
        <v>27.75</v>
      </c>
      <c r="E94" s="154">
        <f t="shared" si="6"/>
        <v>0.23063290322859459</v>
      </c>
      <c r="F94" s="204">
        <v>22.635000000000002</v>
      </c>
      <c r="G94" s="154">
        <f t="shared" si="7"/>
        <v>0.22357355184639549</v>
      </c>
      <c r="H94" s="154">
        <f t="shared" si="8"/>
        <v>-18.432432432432421</v>
      </c>
      <c r="I94" s="154">
        <f t="shared" si="9"/>
        <v>-3.8894314466476843</v>
      </c>
      <c r="J94" s="92"/>
    </row>
    <row r="95" spans="1:10" x14ac:dyDescent="0.35">
      <c r="A95" s="224" t="s">
        <v>181</v>
      </c>
      <c r="B95" s="204">
        <v>6.4820000000000002</v>
      </c>
      <c r="C95" s="154">
        <f t="shared" si="5"/>
        <v>7.2690074395745555E-2</v>
      </c>
      <c r="D95" s="204">
        <v>4.3070000000000004</v>
      </c>
      <c r="E95" s="154">
        <f t="shared" si="6"/>
        <v>3.5795888800200251E-2</v>
      </c>
      <c r="F95" s="204">
        <v>22.545999999999999</v>
      </c>
      <c r="G95" s="154">
        <f t="shared" si="7"/>
        <v>0.22269446873995283</v>
      </c>
      <c r="H95" s="154">
        <f t="shared" si="8"/>
        <v>423.4734153703273</v>
      </c>
      <c r="I95" s="154">
        <f t="shared" si="9"/>
        <v>247.82474544893552</v>
      </c>
      <c r="J95" s="92"/>
    </row>
    <row r="96" spans="1:10" x14ac:dyDescent="0.35">
      <c r="A96" s="224" t="s">
        <v>9</v>
      </c>
      <c r="B96" s="204">
        <v>41.064</v>
      </c>
      <c r="C96" s="154">
        <f t="shared" si="5"/>
        <v>0.46049756479279474</v>
      </c>
      <c r="D96" s="204">
        <v>10.754</v>
      </c>
      <c r="E96" s="154">
        <f t="shared" si="6"/>
        <v>8.9377522209740767E-2</v>
      </c>
      <c r="F96" s="204">
        <v>22.513999999999999</v>
      </c>
      <c r="G96" s="154">
        <f t="shared" si="7"/>
        <v>0.22237839391516445</v>
      </c>
      <c r="H96" s="154">
        <f t="shared" si="8"/>
        <v>109.35465873163474</v>
      </c>
      <c r="I96" s="154">
        <f t="shared" si="9"/>
        <v>-45.173387882330019</v>
      </c>
      <c r="J96" s="92"/>
    </row>
    <row r="97" spans="1:10" x14ac:dyDescent="0.35">
      <c r="A97" s="224" t="s">
        <v>103</v>
      </c>
      <c r="B97" s="204">
        <v>29.143000000000001</v>
      </c>
      <c r="C97" s="154">
        <f t="shared" si="5"/>
        <v>0.32681376706498189</v>
      </c>
      <c r="D97" s="204">
        <v>25.684999999999999</v>
      </c>
      <c r="E97" s="154">
        <f t="shared" si="6"/>
        <v>0.21347049079014241</v>
      </c>
      <c r="F97" s="204">
        <v>21.782</v>
      </c>
      <c r="G97" s="154">
        <f t="shared" si="7"/>
        <v>0.21514818229813062</v>
      </c>
      <c r="H97" s="154">
        <f t="shared" si="8"/>
        <v>-15.195639478294719</v>
      </c>
      <c r="I97" s="154">
        <f t="shared" si="9"/>
        <v>-25.258209518580788</v>
      </c>
      <c r="J97" s="92"/>
    </row>
    <row r="98" spans="1:10" x14ac:dyDescent="0.35">
      <c r="A98" s="224" t="s">
        <v>170</v>
      </c>
      <c r="B98" s="204">
        <v>27.553999999999998</v>
      </c>
      <c r="C98" s="154">
        <f t="shared" si="5"/>
        <v>0.30899449396796863</v>
      </c>
      <c r="D98" s="204">
        <v>25.300999999999998</v>
      </c>
      <c r="E98" s="154">
        <f t="shared" si="6"/>
        <v>0.21027903007519536</v>
      </c>
      <c r="F98" s="204">
        <v>20.317</v>
      </c>
      <c r="G98" s="154">
        <f t="shared" si="7"/>
        <v>0.20067788172578824</v>
      </c>
      <c r="H98" s="154">
        <f t="shared" si="8"/>
        <v>-19.698826133354409</v>
      </c>
      <c r="I98" s="154">
        <f t="shared" si="9"/>
        <v>-26.264789141322488</v>
      </c>
      <c r="J98" s="92"/>
    </row>
    <row r="99" spans="1:10" x14ac:dyDescent="0.35">
      <c r="A99" s="224" t="s">
        <v>142</v>
      </c>
      <c r="B99" s="204">
        <v>14.191000000000001</v>
      </c>
      <c r="C99" s="154">
        <f t="shared" si="5"/>
        <v>0.15913990215211743</v>
      </c>
      <c r="D99" s="204">
        <v>15.02</v>
      </c>
      <c r="E99" s="154">
        <f t="shared" si="6"/>
        <v>0.12483265608985551</v>
      </c>
      <c r="F99" s="204">
        <v>19.702000000000002</v>
      </c>
      <c r="G99" s="154">
        <f t="shared" si="7"/>
        <v>0.19460331868688685</v>
      </c>
      <c r="H99" s="154">
        <f t="shared" si="8"/>
        <v>31.171770972037294</v>
      </c>
      <c r="I99" s="154">
        <f t="shared" si="9"/>
        <v>38.834472553026565</v>
      </c>
      <c r="J99" s="92"/>
    </row>
    <row r="100" spans="1:10" x14ac:dyDescent="0.35">
      <c r="A100" s="224" t="s">
        <v>188</v>
      </c>
      <c r="B100" s="204">
        <v>16.379000000000001</v>
      </c>
      <c r="C100" s="154">
        <f t="shared" si="5"/>
        <v>0.18367644685712997</v>
      </c>
      <c r="D100" s="204">
        <v>7.681</v>
      </c>
      <c r="E100" s="154">
        <f t="shared" si="6"/>
        <v>6.3837525394552619E-2</v>
      </c>
      <c r="F100" s="204">
        <v>19.244</v>
      </c>
      <c r="G100" s="154">
        <f t="shared" si="7"/>
        <v>0.19007949775710337</v>
      </c>
      <c r="H100" s="154">
        <f t="shared" si="8"/>
        <v>150.5402942325218</v>
      </c>
      <c r="I100" s="154">
        <f t="shared" si="9"/>
        <v>17.491910373038632</v>
      </c>
      <c r="J100" s="92"/>
    </row>
    <row r="101" spans="1:10" x14ac:dyDescent="0.35">
      <c r="A101" s="224" t="s">
        <v>132</v>
      </c>
      <c r="B101" s="204">
        <v>18.035</v>
      </c>
      <c r="C101" s="154">
        <f t="shared" si="5"/>
        <v>0.20224706752966232</v>
      </c>
      <c r="D101" s="204">
        <v>16.25</v>
      </c>
      <c r="E101" s="154">
        <f t="shared" si="6"/>
        <v>0.13505530369242025</v>
      </c>
      <c r="F101" s="204">
        <v>19.189</v>
      </c>
      <c r="G101" s="154">
        <f t="shared" si="7"/>
        <v>0.18953624415199835</v>
      </c>
      <c r="H101" s="154">
        <f t="shared" si="8"/>
        <v>18.086153846153842</v>
      </c>
      <c r="I101" s="154">
        <f t="shared" si="9"/>
        <v>6.3986692542278956</v>
      </c>
      <c r="J101" s="92"/>
    </row>
    <row r="102" spans="1:10" x14ac:dyDescent="0.35">
      <c r="A102" s="224" t="s">
        <v>50</v>
      </c>
      <c r="B102" s="204">
        <v>25.350999999999999</v>
      </c>
      <c r="C102" s="154">
        <f t="shared" si="5"/>
        <v>0.28428973711918315</v>
      </c>
      <c r="D102" s="204">
        <v>27.524000000000001</v>
      </c>
      <c r="E102" s="154">
        <f t="shared" si="6"/>
        <v>0.22875459562031847</v>
      </c>
      <c r="F102" s="204">
        <v>19.100000000000001</v>
      </c>
      <c r="G102" s="154">
        <f t="shared" si="7"/>
        <v>0.18865716104555572</v>
      </c>
      <c r="H102" s="154">
        <f t="shared" si="8"/>
        <v>-30.606016567359397</v>
      </c>
      <c r="I102" s="154">
        <f t="shared" si="9"/>
        <v>-24.657804425860906</v>
      </c>
      <c r="J102" s="92"/>
    </row>
    <row r="103" spans="1:10" x14ac:dyDescent="0.35">
      <c r="A103" s="224" t="s">
        <v>117</v>
      </c>
      <c r="B103" s="204">
        <v>16.178999999999998</v>
      </c>
      <c r="C103" s="154">
        <f t="shared" si="5"/>
        <v>0.18143361827349078</v>
      </c>
      <c r="D103" s="204">
        <v>15.44</v>
      </c>
      <c r="E103" s="154">
        <f t="shared" si="6"/>
        <v>0.12832331624682883</v>
      </c>
      <c r="F103" s="204">
        <v>18.984999999999999</v>
      </c>
      <c r="G103" s="154">
        <f t="shared" si="7"/>
        <v>0.18752126714397252</v>
      </c>
      <c r="H103" s="154">
        <f t="shared" si="8"/>
        <v>22.959844559585484</v>
      </c>
      <c r="I103" s="154">
        <f t="shared" si="9"/>
        <v>17.343469930156385</v>
      </c>
      <c r="J103" s="92"/>
    </row>
    <row r="104" spans="1:10" x14ac:dyDescent="0.35">
      <c r="A104" s="224" t="s">
        <v>174</v>
      </c>
      <c r="B104" s="204">
        <v>18.878</v>
      </c>
      <c r="C104" s="154">
        <f t="shared" si="5"/>
        <v>0.21170059000970143</v>
      </c>
      <c r="D104" s="204">
        <v>18.887</v>
      </c>
      <c r="E104" s="154">
        <f t="shared" si="6"/>
        <v>0.15697166282084563</v>
      </c>
      <c r="F104" s="204">
        <v>18.963000000000001</v>
      </c>
      <c r="G104" s="154">
        <f t="shared" si="7"/>
        <v>0.18730396570193053</v>
      </c>
      <c r="H104" s="154">
        <f t="shared" si="8"/>
        <v>0.40239318049453132</v>
      </c>
      <c r="I104" s="154">
        <f t="shared" si="9"/>
        <v>0.4502595613942173</v>
      </c>
      <c r="J104" s="92"/>
    </row>
    <row r="105" spans="1:10" x14ac:dyDescent="0.35">
      <c r="A105" s="224" t="s">
        <v>97</v>
      </c>
      <c r="B105" s="204">
        <v>668.00900000000001</v>
      </c>
      <c r="C105" s="154">
        <f t="shared" si="5"/>
        <v>7.4911483966410968</v>
      </c>
      <c r="D105" s="204">
        <v>113.471</v>
      </c>
      <c r="E105" s="154">
        <f t="shared" si="6"/>
        <v>0.94306833017123814</v>
      </c>
      <c r="F105" s="204">
        <v>18.879000000000001</v>
      </c>
      <c r="G105" s="154">
        <f t="shared" si="7"/>
        <v>0.18647426928686109</v>
      </c>
      <c r="H105" s="154">
        <f t="shared" si="8"/>
        <v>-83.362268773519219</v>
      </c>
      <c r="I105" s="154">
        <f t="shared" si="9"/>
        <v>-97.173840472209207</v>
      </c>
      <c r="J105" s="92"/>
    </row>
    <row r="106" spans="1:10" x14ac:dyDescent="0.35">
      <c r="A106" s="224" t="s">
        <v>14</v>
      </c>
      <c r="B106" s="204">
        <v>17.736999999999998</v>
      </c>
      <c r="C106" s="154">
        <f t="shared" si="5"/>
        <v>0.19890525294003991</v>
      </c>
      <c r="D106" s="204">
        <v>17.277999999999999</v>
      </c>
      <c r="E106" s="154">
        <f t="shared" si="6"/>
        <v>0.14359910998139305</v>
      </c>
      <c r="F106" s="204">
        <v>18.782</v>
      </c>
      <c r="G106" s="154">
        <f t="shared" si="7"/>
        <v>0.18551616747422131</v>
      </c>
      <c r="H106" s="154">
        <f t="shared" si="8"/>
        <v>8.7047111934251742</v>
      </c>
      <c r="I106" s="154">
        <f t="shared" si="9"/>
        <v>5.89163894683431</v>
      </c>
      <c r="J106" s="92"/>
    </row>
    <row r="107" spans="1:10" x14ac:dyDescent="0.35">
      <c r="A107" s="224" t="s">
        <v>202</v>
      </c>
      <c r="B107" s="204">
        <v>4.9619999999999997</v>
      </c>
      <c r="C107" s="154">
        <f t="shared" si="5"/>
        <v>5.5644577160087846E-2</v>
      </c>
      <c r="D107" s="204">
        <v>10.692</v>
      </c>
      <c r="E107" s="154">
        <f t="shared" si="6"/>
        <v>8.8862234281806604E-2</v>
      </c>
      <c r="F107" s="204">
        <v>18.763000000000002</v>
      </c>
      <c r="G107" s="154">
        <f t="shared" si="7"/>
        <v>0.18532849804700324</v>
      </c>
      <c r="H107" s="154">
        <f t="shared" si="8"/>
        <v>75.486344930789386</v>
      </c>
      <c r="I107" s="154">
        <f t="shared" si="9"/>
        <v>278.1338170092705</v>
      </c>
      <c r="J107" s="92"/>
    </row>
    <row r="108" spans="1:10" x14ac:dyDescent="0.35">
      <c r="A108" s="224" t="s">
        <v>30</v>
      </c>
      <c r="B108" s="204">
        <v>19.073</v>
      </c>
      <c r="C108" s="154">
        <f t="shared" si="5"/>
        <v>0.21388734787874961</v>
      </c>
      <c r="D108" s="204">
        <v>21.811</v>
      </c>
      <c r="E108" s="154">
        <f t="shared" si="6"/>
        <v>0.18127330638986944</v>
      </c>
      <c r="F108" s="204">
        <v>18.411000000000001</v>
      </c>
      <c r="G108" s="154">
        <f t="shared" si="7"/>
        <v>0.18185167497433122</v>
      </c>
      <c r="H108" s="154">
        <f t="shared" si="8"/>
        <v>-15.588464536243174</v>
      </c>
      <c r="I108" s="154">
        <f t="shared" si="9"/>
        <v>-3.4708750589839021</v>
      </c>
      <c r="J108" s="92"/>
    </row>
    <row r="109" spans="1:10" x14ac:dyDescent="0.35">
      <c r="A109" s="224" t="s">
        <v>128</v>
      </c>
      <c r="B109" s="204">
        <v>16.065000000000001</v>
      </c>
      <c r="C109" s="154">
        <f t="shared" si="5"/>
        <v>0.18015520598081647</v>
      </c>
      <c r="D109" s="204">
        <v>14.833</v>
      </c>
      <c r="E109" s="154">
        <f t="shared" si="6"/>
        <v>0.12327848121044122</v>
      </c>
      <c r="F109" s="204">
        <v>17.943999999999999</v>
      </c>
      <c r="G109" s="154">
        <f t="shared" si="7"/>
        <v>0.177238958000076</v>
      </c>
      <c r="H109" s="154">
        <f t="shared" si="8"/>
        <v>20.973505022584771</v>
      </c>
      <c r="I109" s="154">
        <f t="shared" si="9"/>
        <v>11.696234049175214</v>
      </c>
      <c r="J109" s="92"/>
    </row>
    <row r="110" spans="1:10" x14ac:dyDescent="0.35">
      <c r="A110" s="224" t="s">
        <v>236</v>
      </c>
      <c r="B110" s="204">
        <v>18.434999999999999</v>
      </c>
      <c r="C110" s="154">
        <f t="shared" si="5"/>
        <v>0.20673272469694062</v>
      </c>
      <c r="D110" s="204">
        <v>35.258000000000003</v>
      </c>
      <c r="E110" s="154">
        <f t="shared" si="6"/>
        <v>0.29303260908229867</v>
      </c>
      <c r="F110" s="204">
        <v>17.757000000000001</v>
      </c>
      <c r="G110" s="154">
        <f t="shared" si="7"/>
        <v>0.17539189574271899</v>
      </c>
      <c r="H110" s="154">
        <f t="shared" si="8"/>
        <v>-49.636961824266834</v>
      </c>
      <c r="I110" s="154">
        <f t="shared" si="9"/>
        <v>-3.6777868185516538</v>
      </c>
      <c r="J110" s="92"/>
    </row>
    <row r="111" spans="1:10" x14ac:dyDescent="0.35">
      <c r="A111" s="224" t="s">
        <v>145</v>
      </c>
      <c r="B111" s="204">
        <v>13.1</v>
      </c>
      <c r="C111" s="154">
        <f t="shared" si="5"/>
        <v>0.14690527222836575</v>
      </c>
      <c r="D111" s="204">
        <v>12.771000000000001</v>
      </c>
      <c r="E111" s="154">
        <f t="shared" si="6"/>
        <v>0.10614100205882455</v>
      </c>
      <c r="F111" s="204">
        <v>16.898</v>
      </c>
      <c r="G111" s="154">
        <f t="shared" si="7"/>
        <v>0.16690726216480631</v>
      </c>
      <c r="H111" s="154">
        <f t="shared" si="8"/>
        <v>32.315402082843939</v>
      </c>
      <c r="I111" s="154">
        <f t="shared" si="9"/>
        <v>28.992366412213745</v>
      </c>
      <c r="J111" s="92"/>
    </row>
    <row r="112" spans="1:10" x14ac:dyDescent="0.35">
      <c r="A112" s="224" t="s">
        <v>251</v>
      </c>
      <c r="B112" s="204">
        <v>18.454000000000001</v>
      </c>
      <c r="C112" s="154">
        <f t="shared" si="5"/>
        <v>0.20694579341238636</v>
      </c>
      <c r="D112" s="204">
        <v>20.728999999999999</v>
      </c>
      <c r="E112" s="154">
        <f t="shared" si="6"/>
        <v>0.17228070093785719</v>
      </c>
      <c r="F112" s="204">
        <v>16.664999999999999</v>
      </c>
      <c r="G112" s="154">
        <f t="shared" si="7"/>
        <v>0.16460584234681599</v>
      </c>
      <c r="H112" s="154">
        <f t="shared" si="8"/>
        <v>-19.605383761879491</v>
      </c>
      <c r="I112" s="154">
        <f t="shared" si="9"/>
        <v>-9.6943752032079828</v>
      </c>
      <c r="J112" s="92"/>
    </row>
    <row r="113" spans="1:10" x14ac:dyDescent="0.35">
      <c r="A113" s="224" t="s">
        <v>213</v>
      </c>
      <c r="B113" s="204">
        <v>10.608000000000001</v>
      </c>
      <c r="C113" s="154">
        <f t="shared" si="5"/>
        <v>0.11895962807622167</v>
      </c>
      <c r="D113" s="204">
        <v>5.726</v>
      </c>
      <c r="E113" s="154">
        <f t="shared" si="6"/>
        <v>4.7589333473402974E-2</v>
      </c>
      <c r="F113" s="204">
        <v>16.643999999999998</v>
      </c>
      <c r="G113" s="154">
        <f t="shared" si="7"/>
        <v>0.16439841824304863</v>
      </c>
      <c r="H113" s="154">
        <f t="shared" si="8"/>
        <v>190.6741180579811</v>
      </c>
      <c r="I113" s="154">
        <f t="shared" si="9"/>
        <v>56.900452488687762</v>
      </c>
      <c r="J113" s="92"/>
    </row>
    <row r="114" spans="1:10" x14ac:dyDescent="0.35">
      <c r="A114" s="224" t="s">
        <v>122</v>
      </c>
      <c r="B114" s="204">
        <v>8.548</v>
      </c>
      <c r="C114" s="154">
        <f t="shared" si="5"/>
        <v>9.5858493664738184E-2</v>
      </c>
      <c r="D114" s="204">
        <v>14.768000000000001</v>
      </c>
      <c r="E114" s="154">
        <f t="shared" si="6"/>
        <v>0.12273825999567153</v>
      </c>
      <c r="F114" s="204">
        <v>16.411999999999999</v>
      </c>
      <c r="G114" s="154">
        <f t="shared" si="7"/>
        <v>0.16210687576333299</v>
      </c>
      <c r="H114" s="154">
        <f t="shared" si="8"/>
        <v>11.132177681473454</v>
      </c>
      <c r="I114" s="154">
        <f t="shared" si="9"/>
        <v>91.998128217126805</v>
      </c>
      <c r="J114" s="92"/>
    </row>
    <row r="115" spans="1:10" x14ac:dyDescent="0.35">
      <c r="A115" s="224" t="s">
        <v>147</v>
      </c>
      <c r="B115" s="204">
        <v>16.898</v>
      </c>
      <c r="C115" s="154">
        <f t="shared" si="5"/>
        <v>0.1894965870316736</v>
      </c>
      <c r="D115" s="204">
        <v>23.03</v>
      </c>
      <c r="E115" s="154">
        <f t="shared" si="6"/>
        <v>0.19140453194070392</v>
      </c>
      <c r="F115" s="204">
        <v>16.373999999999999</v>
      </c>
      <c r="G115" s="154">
        <f t="shared" si="7"/>
        <v>0.1617315369088968</v>
      </c>
      <c r="H115" s="154">
        <f t="shared" si="8"/>
        <v>-28.901432913590973</v>
      </c>
      <c r="I115" s="154">
        <f t="shared" si="9"/>
        <v>-3.1009586933364974</v>
      </c>
      <c r="J115" s="92"/>
    </row>
    <row r="116" spans="1:10" x14ac:dyDescent="0.35">
      <c r="A116" s="224" t="s">
        <v>34</v>
      </c>
      <c r="B116" s="204">
        <v>12.727</v>
      </c>
      <c r="C116" s="154">
        <f t="shared" si="5"/>
        <v>0.14272239691987867</v>
      </c>
      <c r="D116" s="204">
        <v>17.937999999999999</v>
      </c>
      <c r="E116" s="154">
        <f t="shared" si="6"/>
        <v>0.14908443308520825</v>
      </c>
      <c r="F116" s="204">
        <v>15.968</v>
      </c>
      <c r="G116" s="154">
        <f t="shared" si="7"/>
        <v>0.15772133756939444</v>
      </c>
      <c r="H116" s="154">
        <f t="shared" si="8"/>
        <v>-10.982272271156202</v>
      </c>
      <c r="I116" s="154">
        <f t="shared" si="9"/>
        <v>25.465545690264779</v>
      </c>
      <c r="J116" s="92"/>
    </row>
    <row r="117" spans="1:10" x14ac:dyDescent="0.35">
      <c r="A117" s="224" t="s">
        <v>206</v>
      </c>
      <c r="B117" s="204">
        <v>20.579000000000001</v>
      </c>
      <c r="C117" s="154">
        <f t="shared" si="5"/>
        <v>0.23077584711355256</v>
      </c>
      <c r="D117" s="204">
        <v>14.045999999999999</v>
      </c>
      <c r="E117" s="154">
        <f t="shared" si="6"/>
        <v>0.11673764896392215</v>
      </c>
      <c r="F117" s="204">
        <v>15.933</v>
      </c>
      <c r="G117" s="154">
        <f t="shared" si="7"/>
        <v>0.15737563072978214</v>
      </c>
      <c r="H117" s="154">
        <f t="shared" si="8"/>
        <v>13.434429730884245</v>
      </c>
      <c r="I117" s="154">
        <f t="shared" si="9"/>
        <v>-22.576412848048989</v>
      </c>
      <c r="J117" s="92"/>
    </row>
    <row r="118" spans="1:10" x14ac:dyDescent="0.35">
      <c r="A118" s="224" t="s">
        <v>234</v>
      </c>
      <c r="B118" s="204">
        <v>21.901</v>
      </c>
      <c r="C118" s="154">
        <f t="shared" si="5"/>
        <v>0.24560094405140748</v>
      </c>
      <c r="D118" s="204">
        <v>22.492000000000001</v>
      </c>
      <c r="E118" s="154">
        <f t="shared" si="6"/>
        <v>0.18693316250153333</v>
      </c>
      <c r="F118" s="204">
        <v>15.43</v>
      </c>
      <c r="G118" s="154">
        <f t="shared" si="7"/>
        <v>0.15240732957764003</v>
      </c>
      <c r="H118" s="154">
        <f t="shared" si="8"/>
        <v>-31.397830339676336</v>
      </c>
      <c r="I118" s="154">
        <f t="shared" si="9"/>
        <v>-29.546596045842655</v>
      </c>
      <c r="J118" s="92"/>
    </row>
    <row r="119" spans="1:10" x14ac:dyDescent="0.35">
      <c r="A119" s="224" t="s">
        <v>119</v>
      </c>
      <c r="B119" s="204">
        <v>41.743000000000002</v>
      </c>
      <c r="C119" s="154">
        <f t="shared" si="5"/>
        <v>0.46811196783424969</v>
      </c>
      <c r="D119" s="204">
        <v>4.2050000000000001</v>
      </c>
      <c r="E119" s="154">
        <f t="shared" si="6"/>
        <v>3.4948157047792437E-2</v>
      </c>
      <c r="F119" s="204">
        <v>15.308</v>
      </c>
      <c r="G119" s="154">
        <f t="shared" si="7"/>
        <v>0.15120229430813439</v>
      </c>
      <c r="H119" s="154">
        <f t="shared" si="8"/>
        <v>264.04280618311532</v>
      </c>
      <c r="I119" s="154">
        <f t="shared" si="9"/>
        <v>-63.327983134896868</v>
      </c>
      <c r="J119" s="92"/>
    </row>
    <row r="120" spans="1:10" x14ac:dyDescent="0.35">
      <c r="A120" s="224" t="s">
        <v>230</v>
      </c>
      <c r="B120" s="204">
        <v>14.84</v>
      </c>
      <c r="C120" s="154">
        <f t="shared" si="5"/>
        <v>0.16641788090602652</v>
      </c>
      <c r="D120" s="204">
        <v>18.588999999999999</v>
      </c>
      <c r="E120" s="154">
        <f t="shared" si="6"/>
        <v>0.1544949563285169</v>
      </c>
      <c r="F120" s="204">
        <v>14.515000000000001</v>
      </c>
      <c r="G120" s="154">
        <f t="shared" si="7"/>
        <v>0.14336956505634771</v>
      </c>
      <c r="H120" s="154">
        <f t="shared" si="8"/>
        <v>-21.916186992307274</v>
      </c>
      <c r="I120" s="154">
        <f t="shared" si="9"/>
        <v>-2.1900269541778927</v>
      </c>
      <c r="J120" s="92"/>
    </row>
    <row r="121" spans="1:10" x14ac:dyDescent="0.35">
      <c r="A121" s="224" t="s">
        <v>228</v>
      </c>
      <c r="B121" s="204">
        <v>15.669</v>
      </c>
      <c r="C121" s="154">
        <f t="shared" si="5"/>
        <v>0.17571440538521088</v>
      </c>
      <c r="D121" s="204">
        <v>14.753</v>
      </c>
      <c r="E121" s="154">
        <f t="shared" si="6"/>
        <v>0.1226135935614939</v>
      </c>
      <c r="F121" s="204">
        <v>14.406000000000001</v>
      </c>
      <c r="G121" s="154">
        <f t="shared" si="7"/>
        <v>0.14229293518441233</v>
      </c>
      <c r="H121" s="154">
        <f t="shared" si="8"/>
        <v>-2.3520639869856974</v>
      </c>
      <c r="I121" s="154">
        <f t="shared" si="9"/>
        <v>-8.0605016274171941</v>
      </c>
      <c r="J121" s="92"/>
    </row>
    <row r="122" spans="1:10" x14ac:dyDescent="0.35">
      <c r="A122" s="224" t="s">
        <v>182</v>
      </c>
      <c r="B122" s="204">
        <v>17.081</v>
      </c>
      <c r="C122" s="154">
        <f t="shared" si="5"/>
        <v>0.19154877518570346</v>
      </c>
      <c r="D122" s="204">
        <v>13.744</v>
      </c>
      <c r="E122" s="154">
        <f t="shared" si="6"/>
        <v>0.1142276980891461</v>
      </c>
      <c r="F122" s="204">
        <v>14.207000000000001</v>
      </c>
      <c r="G122" s="154">
        <f t="shared" si="7"/>
        <v>0.14032734486775969</v>
      </c>
      <c r="H122" s="154">
        <f t="shared" si="8"/>
        <v>3.3687427240977952</v>
      </c>
      <c r="I122" s="154">
        <f t="shared" si="9"/>
        <v>-16.825712780282174</v>
      </c>
      <c r="J122" s="92"/>
    </row>
    <row r="123" spans="1:10" x14ac:dyDescent="0.35">
      <c r="A123" s="224" t="s">
        <v>106</v>
      </c>
      <c r="B123" s="204">
        <v>22.79</v>
      </c>
      <c r="C123" s="154">
        <f t="shared" si="5"/>
        <v>0.25557031710568362</v>
      </c>
      <c r="D123" s="204">
        <v>26.998000000000001</v>
      </c>
      <c r="E123" s="154">
        <f t="shared" si="6"/>
        <v>0.22438295932848995</v>
      </c>
      <c r="F123" s="204">
        <v>14.166</v>
      </c>
      <c r="G123" s="154">
        <f t="shared" si="7"/>
        <v>0.13992237399849961</v>
      </c>
      <c r="H123" s="154">
        <f t="shared" si="8"/>
        <v>-47.529446625675973</v>
      </c>
      <c r="I123" s="154">
        <f t="shared" si="9"/>
        <v>-37.841158402808247</v>
      </c>
      <c r="J123" s="92"/>
    </row>
    <row r="124" spans="1:10" x14ac:dyDescent="0.35">
      <c r="A124" s="224" t="s">
        <v>82</v>
      </c>
      <c r="B124" s="204">
        <v>17.158000000000001</v>
      </c>
      <c r="C124" s="154">
        <f t="shared" si="5"/>
        <v>0.19241226419040455</v>
      </c>
      <c r="D124" s="204">
        <v>17.815000000000001</v>
      </c>
      <c r="E124" s="154">
        <f t="shared" si="6"/>
        <v>0.14806216832495181</v>
      </c>
      <c r="F124" s="204">
        <v>13.96</v>
      </c>
      <c r="G124" s="154">
        <f t="shared" si="7"/>
        <v>0.1378876423139245</v>
      </c>
      <c r="H124" s="154">
        <f t="shared" si="8"/>
        <v>-21.639068200954249</v>
      </c>
      <c r="I124" s="154">
        <f t="shared" si="9"/>
        <v>-18.638535959902093</v>
      </c>
      <c r="J124" s="92"/>
    </row>
    <row r="125" spans="1:10" x14ac:dyDescent="0.35">
      <c r="A125" s="224" t="s">
        <v>75</v>
      </c>
      <c r="B125" s="204">
        <v>10.316000000000001</v>
      </c>
      <c r="C125" s="154">
        <f t="shared" si="5"/>
        <v>0.11568509834410848</v>
      </c>
      <c r="D125" s="204">
        <v>32.600999999999999</v>
      </c>
      <c r="E125" s="154">
        <f t="shared" si="6"/>
        <v>0.27095002804163648</v>
      </c>
      <c r="F125" s="204">
        <v>13.848000000000001</v>
      </c>
      <c r="G125" s="154">
        <f t="shared" si="7"/>
        <v>0.13678138042716523</v>
      </c>
      <c r="H125" s="154">
        <f t="shared" si="8"/>
        <v>-57.522775374988491</v>
      </c>
      <c r="I125" s="154">
        <f t="shared" si="9"/>
        <v>34.238076773943391</v>
      </c>
      <c r="J125" s="92"/>
    </row>
    <row r="126" spans="1:10" x14ac:dyDescent="0.35">
      <c r="A126" s="224" t="s">
        <v>133</v>
      </c>
      <c r="B126" s="204">
        <v>14.750999999999999</v>
      </c>
      <c r="C126" s="154">
        <f t="shared" si="5"/>
        <v>0.16541982218630708</v>
      </c>
      <c r="D126" s="204">
        <v>18.838999999999999</v>
      </c>
      <c r="E126" s="154">
        <f t="shared" si="6"/>
        <v>0.15657273023147722</v>
      </c>
      <c r="F126" s="204">
        <v>13.712</v>
      </c>
      <c r="G126" s="154">
        <f t="shared" si="7"/>
        <v>0.13543806242181464</v>
      </c>
      <c r="H126" s="154">
        <f t="shared" si="8"/>
        <v>-27.214820319549872</v>
      </c>
      <c r="I126" s="154">
        <f t="shared" si="9"/>
        <v>-7.0435902650667686</v>
      </c>
      <c r="J126" s="92"/>
    </row>
    <row r="127" spans="1:10" x14ac:dyDescent="0.35">
      <c r="A127" s="224" t="s">
        <v>12</v>
      </c>
      <c r="B127" s="204">
        <v>9.1059999999999999</v>
      </c>
      <c r="C127" s="154">
        <f t="shared" si="5"/>
        <v>0.10211598541309148</v>
      </c>
      <c r="D127" s="204">
        <v>14.311999999999999</v>
      </c>
      <c r="E127" s="154">
        <f t="shared" si="6"/>
        <v>0.11894840039667191</v>
      </c>
      <c r="F127" s="204">
        <v>13.000999999999999</v>
      </c>
      <c r="G127" s="154">
        <f t="shared" si="7"/>
        <v>0.12841527490854815</v>
      </c>
      <c r="H127" s="154">
        <f t="shared" si="8"/>
        <v>-9.1601453325880442</v>
      </c>
      <c r="I127" s="154">
        <f t="shared" si="9"/>
        <v>42.773995168021074</v>
      </c>
      <c r="J127" s="92"/>
    </row>
    <row r="128" spans="1:10" x14ac:dyDescent="0.35">
      <c r="A128" s="224" t="s">
        <v>246</v>
      </c>
      <c r="B128" s="204">
        <v>11</v>
      </c>
      <c r="C128" s="154">
        <f t="shared" si="5"/>
        <v>0.12335557210015444</v>
      </c>
      <c r="D128" s="204">
        <v>11.231</v>
      </c>
      <c r="E128" s="154">
        <f t="shared" si="6"/>
        <v>9.3341914816589031E-2</v>
      </c>
      <c r="F128" s="204">
        <v>12.897</v>
      </c>
      <c r="G128" s="154">
        <f t="shared" si="7"/>
        <v>0.12738803172798596</v>
      </c>
      <c r="H128" s="154">
        <f t="shared" si="8"/>
        <v>14.833941768319825</v>
      </c>
      <c r="I128" s="154">
        <f t="shared" si="9"/>
        <v>17.245454545454542</v>
      </c>
      <c r="J128" s="92"/>
    </row>
    <row r="129" spans="1:10" x14ac:dyDescent="0.35">
      <c r="A129" s="224" t="s">
        <v>237</v>
      </c>
      <c r="B129" s="204">
        <v>15.282999999999999</v>
      </c>
      <c r="C129" s="154">
        <f t="shared" si="5"/>
        <v>0.1713857462187873</v>
      </c>
      <c r="D129" s="204">
        <v>13.048</v>
      </c>
      <c r="E129" s="154">
        <f t="shared" si="6"/>
        <v>0.10844317554330458</v>
      </c>
      <c r="F129" s="204">
        <v>12.836</v>
      </c>
      <c r="G129" s="154">
        <f t="shared" si="7"/>
        <v>0.12678551409323313</v>
      </c>
      <c r="H129" s="154">
        <f t="shared" si="8"/>
        <v>-1.6247700797056952</v>
      </c>
      <c r="I129" s="154">
        <f t="shared" si="9"/>
        <v>-16.011254334881887</v>
      </c>
      <c r="J129" s="92"/>
    </row>
    <row r="130" spans="1:10" x14ac:dyDescent="0.35">
      <c r="A130" s="224" t="s">
        <v>24</v>
      </c>
      <c r="B130" s="204">
        <v>9.8800000000000008</v>
      </c>
      <c r="C130" s="154">
        <f t="shared" si="5"/>
        <v>0.11079573203177508</v>
      </c>
      <c r="D130" s="204">
        <v>13.269</v>
      </c>
      <c r="E130" s="154">
        <f t="shared" si="6"/>
        <v>0.1102799276735215</v>
      </c>
      <c r="F130" s="204">
        <v>11.83</v>
      </c>
      <c r="G130" s="154">
        <f t="shared" si="7"/>
        <v>0.11684891178894889</v>
      </c>
      <c r="H130" s="154">
        <f t="shared" si="8"/>
        <v>-10.844826286833975</v>
      </c>
      <c r="I130" s="154">
        <f t="shared" si="9"/>
        <v>19.736842105263143</v>
      </c>
      <c r="J130" s="92"/>
    </row>
    <row r="131" spans="1:10" x14ac:dyDescent="0.35">
      <c r="A131" s="224" t="s">
        <v>120</v>
      </c>
      <c r="B131" s="204">
        <v>9.75</v>
      </c>
      <c r="C131" s="154">
        <f t="shared" si="5"/>
        <v>0.10933789345240963</v>
      </c>
      <c r="D131" s="204">
        <v>9.2859999999999996</v>
      </c>
      <c r="E131" s="154">
        <f t="shared" si="6"/>
        <v>7.7176833851557811E-2</v>
      </c>
      <c r="F131" s="204">
        <v>11.794</v>
      </c>
      <c r="G131" s="154">
        <f t="shared" si="7"/>
        <v>0.116493327611062</v>
      </c>
      <c r="H131" s="154">
        <f t="shared" si="8"/>
        <v>27.00839974154643</v>
      </c>
      <c r="I131" s="154">
        <f t="shared" si="9"/>
        <v>20.964102564102571</v>
      </c>
      <c r="J131" s="92"/>
    </row>
    <row r="132" spans="1:10" x14ac:dyDescent="0.35">
      <c r="A132" s="224" t="s">
        <v>4</v>
      </c>
      <c r="B132" s="204">
        <v>17.341999999999999</v>
      </c>
      <c r="C132" s="154">
        <f t="shared" ref="C132:C195" si="10">(B132/$B$268)*100</f>
        <v>0.19447566648735257</v>
      </c>
      <c r="D132" s="204">
        <v>16.341999999999999</v>
      </c>
      <c r="E132" s="154">
        <f t="shared" ref="E132:E195" si="11">(D132/$D$268)*100</f>
        <v>0.13581992448870964</v>
      </c>
      <c r="F132" s="204">
        <v>11.238</v>
      </c>
      <c r="G132" s="154">
        <f t="shared" ref="G132:G195" si="12">(F132/$F$268)*100</f>
        <v>0.11100152753036414</v>
      </c>
      <c r="H132" s="154">
        <f t="shared" ref="H132:H182" si="13">((F132/D132)-1)*100</f>
        <v>-31.232407294088848</v>
      </c>
      <c r="I132" s="154">
        <f t="shared" ref="I132:I195" si="14">((F132/B132)-1)*100</f>
        <v>-35.197785722523356</v>
      </c>
      <c r="J132" s="92"/>
    </row>
    <row r="133" spans="1:10" x14ac:dyDescent="0.35">
      <c r="A133" s="224" t="s">
        <v>199</v>
      </c>
      <c r="B133" s="204">
        <v>11.863</v>
      </c>
      <c r="C133" s="154">
        <f t="shared" si="10"/>
        <v>0.13303337743855745</v>
      </c>
      <c r="D133" s="204">
        <v>8.0860000000000003</v>
      </c>
      <c r="E133" s="154">
        <f t="shared" si="11"/>
        <v>6.7203519117348315E-2</v>
      </c>
      <c r="F133" s="204">
        <v>10.804</v>
      </c>
      <c r="G133" s="154">
        <f t="shared" si="12"/>
        <v>0.10671476271917194</v>
      </c>
      <c r="H133" s="154">
        <f t="shared" si="13"/>
        <v>33.613653227801144</v>
      </c>
      <c r="I133" s="154">
        <f t="shared" si="14"/>
        <v>-8.9269156199949347</v>
      </c>
      <c r="J133" s="92"/>
    </row>
    <row r="134" spans="1:10" x14ac:dyDescent="0.35">
      <c r="A134" s="224" t="s">
        <v>154</v>
      </c>
      <c r="B134" s="204">
        <v>7.0609999999999999</v>
      </c>
      <c r="C134" s="154">
        <f t="shared" si="10"/>
        <v>7.9183063145380941E-2</v>
      </c>
      <c r="D134" s="204">
        <v>11.797000000000001</v>
      </c>
      <c r="E134" s="154">
        <f t="shared" si="11"/>
        <v>9.8045994932891178E-2</v>
      </c>
      <c r="F134" s="204">
        <v>10.63</v>
      </c>
      <c r="G134" s="154">
        <f t="shared" si="12"/>
        <v>0.10499610585938521</v>
      </c>
      <c r="H134" s="154">
        <f t="shared" si="13"/>
        <v>-9.8923455115707331</v>
      </c>
      <c r="I134" s="154">
        <f t="shared" si="14"/>
        <v>50.545248548364263</v>
      </c>
      <c r="J134" s="92"/>
    </row>
    <row r="135" spans="1:10" x14ac:dyDescent="0.35">
      <c r="A135" s="224" t="s">
        <v>152</v>
      </c>
      <c r="B135" s="204">
        <v>13.532</v>
      </c>
      <c r="C135" s="154">
        <f t="shared" si="10"/>
        <v>0.15174978196902633</v>
      </c>
      <c r="D135" s="204">
        <v>12.237</v>
      </c>
      <c r="E135" s="154">
        <f t="shared" si="11"/>
        <v>0.10170287700210132</v>
      </c>
      <c r="F135" s="204">
        <v>10.212999999999999</v>
      </c>
      <c r="G135" s="154">
        <f t="shared" si="12"/>
        <v>0.1008772557988618</v>
      </c>
      <c r="H135" s="154">
        <f t="shared" si="13"/>
        <v>-16.540001634387526</v>
      </c>
      <c r="I135" s="154">
        <f t="shared" si="14"/>
        <v>-24.527046999704417</v>
      </c>
      <c r="J135" s="92"/>
    </row>
    <row r="136" spans="1:10" x14ac:dyDescent="0.35">
      <c r="A136" s="224" t="s">
        <v>49</v>
      </c>
      <c r="B136" s="204">
        <v>14.25</v>
      </c>
      <c r="C136" s="154">
        <f t="shared" si="10"/>
        <v>0.15980153658429097</v>
      </c>
      <c r="D136" s="204">
        <v>12.882999999999999</v>
      </c>
      <c r="E136" s="154">
        <f t="shared" si="11"/>
        <v>0.10707184476735077</v>
      </c>
      <c r="F136" s="204">
        <v>10.106</v>
      </c>
      <c r="G136" s="154">
        <f t="shared" si="12"/>
        <v>9.98203806034757E-2</v>
      </c>
      <c r="H136" s="154">
        <f t="shared" si="13"/>
        <v>-21.555538306295109</v>
      </c>
      <c r="I136" s="154">
        <f t="shared" si="14"/>
        <v>-29.080701754385963</v>
      </c>
      <c r="J136" s="92"/>
    </row>
    <row r="137" spans="1:10" x14ac:dyDescent="0.35">
      <c r="A137" s="224" t="s">
        <v>148</v>
      </c>
      <c r="B137" s="204">
        <v>16.95</v>
      </c>
      <c r="C137" s="154">
        <f t="shared" si="10"/>
        <v>0.19007972246341978</v>
      </c>
      <c r="D137" s="204">
        <v>11.263999999999999</v>
      </c>
      <c r="E137" s="154">
        <f t="shared" si="11"/>
        <v>9.3616180971779789E-2</v>
      </c>
      <c r="F137" s="204">
        <v>9.4510000000000005</v>
      </c>
      <c r="G137" s="154">
        <f t="shared" si="12"/>
        <v>9.335072403358885E-2</v>
      </c>
      <c r="H137" s="154">
        <f t="shared" si="13"/>
        <v>-16.095525568181813</v>
      </c>
      <c r="I137" s="154">
        <f t="shared" si="14"/>
        <v>-44.241887905604713</v>
      </c>
      <c r="J137" s="92"/>
    </row>
    <row r="138" spans="1:10" x14ac:dyDescent="0.35">
      <c r="A138" s="224" t="s">
        <v>225</v>
      </c>
      <c r="B138" s="204">
        <v>0.57999999999999996</v>
      </c>
      <c r="C138" s="154">
        <f t="shared" si="10"/>
        <v>6.5042028925535976E-3</v>
      </c>
      <c r="D138" s="204">
        <v>1.629</v>
      </c>
      <c r="E138" s="154">
        <f t="shared" si="11"/>
        <v>1.353877475168939E-2</v>
      </c>
      <c r="F138" s="204">
        <v>9.218</v>
      </c>
      <c r="G138" s="154">
        <f t="shared" si="12"/>
        <v>9.1049304215598564E-2</v>
      </c>
      <c r="H138" s="154">
        <f t="shared" si="13"/>
        <v>465.86863106200116</v>
      </c>
      <c r="I138" s="154">
        <f t="shared" si="14"/>
        <v>1489.3103448275863</v>
      </c>
      <c r="J138" s="92"/>
    </row>
    <row r="139" spans="1:10" x14ac:dyDescent="0.35">
      <c r="A139" s="224" t="s">
        <v>159</v>
      </c>
      <c r="B139" s="204">
        <v>5.7590000000000003</v>
      </c>
      <c r="C139" s="154">
        <f t="shared" si="10"/>
        <v>6.4582249065889941E-2</v>
      </c>
      <c r="D139" s="204">
        <v>9.1890000000000001</v>
      </c>
      <c r="E139" s="154">
        <f t="shared" si="11"/>
        <v>7.6370657577209206E-2</v>
      </c>
      <c r="F139" s="204">
        <v>9.1620000000000008</v>
      </c>
      <c r="G139" s="154">
        <f t="shared" si="12"/>
        <v>9.0496173272218927E-2</v>
      </c>
      <c r="H139" s="154">
        <f t="shared" si="13"/>
        <v>-0.29382957884426242</v>
      </c>
      <c r="I139" s="154">
        <f t="shared" si="14"/>
        <v>59.090119812467456</v>
      </c>
      <c r="J139" s="92"/>
    </row>
    <row r="140" spans="1:10" x14ac:dyDescent="0.35">
      <c r="A140" s="224" t="s">
        <v>253</v>
      </c>
      <c r="B140" s="204">
        <v>8.8970000000000002</v>
      </c>
      <c r="C140" s="154">
        <f t="shared" si="10"/>
        <v>9.9772229543188554E-2</v>
      </c>
      <c r="D140" s="204">
        <v>8.016</v>
      </c>
      <c r="E140" s="154">
        <f t="shared" si="11"/>
        <v>6.6621742424519431E-2</v>
      </c>
      <c r="F140" s="204">
        <v>8.3350000000000009</v>
      </c>
      <c r="G140" s="154">
        <f t="shared" si="12"/>
        <v>8.2327614519094608E-2</v>
      </c>
      <c r="H140" s="154">
        <f t="shared" si="13"/>
        <v>3.9795409181636821</v>
      </c>
      <c r="I140" s="154">
        <f t="shared" si="14"/>
        <v>-6.3167359784196853</v>
      </c>
      <c r="J140" s="92"/>
    </row>
    <row r="141" spans="1:10" x14ac:dyDescent="0.35">
      <c r="A141" s="224" t="s">
        <v>631</v>
      </c>
      <c r="B141" s="204">
        <v>4.6040000000000001</v>
      </c>
      <c r="C141" s="154">
        <f t="shared" si="10"/>
        <v>5.1629913995373727E-2</v>
      </c>
      <c r="D141" s="204">
        <v>6.5519999999999996</v>
      </c>
      <c r="E141" s="154">
        <f t="shared" si="11"/>
        <v>5.4454298448783842E-2</v>
      </c>
      <c r="F141" s="204">
        <v>8.1639999999999997</v>
      </c>
      <c r="G141" s="154">
        <f t="shared" si="12"/>
        <v>8.0638589674131761E-2</v>
      </c>
      <c r="H141" s="154">
        <f t="shared" si="13"/>
        <v>24.603174603174605</v>
      </c>
      <c r="I141" s="154">
        <f t="shared" si="14"/>
        <v>77.324066029539523</v>
      </c>
      <c r="J141" s="92"/>
    </row>
    <row r="142" spans="1:10" x14ac:dyDescent="0.35">
      <c r="A142" s="224" t="s">
        <v>190</v>
      </c>
      <c r="B142" s="204">
        <v>1.96</v>
      </c>
      <c r="C142" s="154">
        <f t="shared" si="10"/>
        <v>2.1979720119663881E-2</v>
      </c>
      <c r="D142" s="204">
        <v>3.6349999999999998</v>
      </c>
      <c r="E142" s="154">
        <f t="shared" si="11"/>
        <v>3.0210832549042929E-2</v>
      </c>
      <c r="F142" s="204">
        <v>7.9790000000000001</v>
      </c>
      <c r="G142" s="154">
        <f t="shared" si="12"/>
        <v>7.8811282093324025E-2</v>
      </c>
      <c r="H142" s="154">
        <f t="shared" si="13"/>
        <v>119.50481430536453</v>
      </c>
      <c r="I142" s="154">
        <f t="shared" si="14"/>
        <v>307.09183673469386</v>
      </c>
      <c r="J142" s="92"/>
    </row>
    <row r="143" spans="1:10" x14ac:dyDescent="0.35">
      <c r="A143" s="224" t="s">
        <v>255</v>
      </c>
      <c r="B143" s="204">
        <v>5.6120000000000001</v>
      </c>
      <c r="C143" s="154">
        <f t="shared" si="10"/>
        <v>6.2933770056915153E-2</v>
      </c>
      <c r="D143" s="204">
        <v>13.263999999999999</v>
      </c>
      <c r="E143" s="154">
        <f t="shared" si="11"/>
        <v>0.11023837219546227</v>
      </c>
      <c r="F143" s="204">
        <v>7.81</v>
      </c>
      <c r="G143" s="154">
        <f t="shared" si="12"/>
        <v>7.7142011924910478E-2</v>
      </c>
      <c r="H143" s="154">
        <f t="shared" si="13"/>
        <v>-41.118817852834745</v>
      </c>
      <c r="I143" s="154">
        <f t="shared" si="14"/>
        <v>39.166072701354238</v>
      </c>
      <c r="J143" s="92"/>
    </row>
    <row r="144" spans="1:10" x14ac:dyDescent="0.35">
      <c r="A144" s="224" t="s">
        <v>252</v>
      </c>
      <c r="B144" s="204">
        <v>9.048</v>
      </c>
      <c r="C144" s="154">
        <f t="shared" si="10"/>
        <v>0.10146556512383612</v>
      </c>
      <c r="D144" s="204">
        <v>6.5709999999999997</v>
      </c>
      <c r="E144" s="154">
        <f t="shared" si="11"/>
        <v>5.4612209265408829E-2</v>
      </c>
      <c r="F144" s="204">
        <v>7.7140000000000004</v>
      </c>
      <c r="G144" s="154">
        <f t="shared" si="12"/>
        <v>7.6193787450545378E-2</v>
      </c>
      <c r="H144" s="154">
        <f t="shared" si="13"/>
        <v>17.394612692132117</v>
      </c>
      <c r="I144" s="154">
        <f t="shared" si="14"/>
        <v>-14.743589743589736</v>
      </c>
      <c r="J144" s="92"/>
    </row>
    <row r="145" spans="1:10" x14ac:dyDescent="0.35">
      <c r="A145" s="224" t="s">
        <v>221</v>
      </c>
      <c r="B145" s="204">
        <v>19.712</v>
      </c>
      <c r="C145" s="154">
        <f t="shared" si="10"/>
        <v>0.22105318520347672</v>
      </c>
      <c r="D145" s="204">
        <v>10.423</v>
      </c>
      <c r="E145" s="154">
        <f t="shared" si="11"/>
        <v>8.6626549562221308E-2</v>
      </c>
      <c r="F145" s="204">
        <v>7.4749999999999996</v>
      </c>
      <c r="G145" s="154">
        <f t="shared" si="12"/>
        <v>7.3833103602907263E-2</v>
      </c>
      <c r="H145" s="154">
        <f t="shared" si="13"/>
        <v>-28.283603569030035</v>
      </c>
      <c r="I145" s="154">
        <f t="shared" si="14"/>
        <v>-62.078936688311693</v>
      </c>
      <c r="J145" s="92"/>
    </row>
    <row r="146" spans="1:10" x14ac:dyDescent="0.35">
      <c r="A146" s="224" t="s">
        <v>163</v>
      </c>
      <c r="B146" s="204">
        <v>5.93</v>
      </c>
      <c r="C146" s="154">
        <f t="shared" si="10"/>
        <v>6.6499867504901444E-2</v>
      </c>
      <c r="D146" s="204">
        <v>12.318</v>
      </c>
      <c r="E146" s="154">
        <f t="shared" si="11"/>
        <v>0.10237607574666047</v>
      </c>
      <c r="F146" s="204">
        <v>7.4219999999999997</v>
      </c>
      <c r="G146" s="154">
        <f t="shared" si="12"/>
        <v>7.3309604674351547E-2</v>
      </c>
      <c r="H146" s="154">
        <f t="shared" si="13"/>
        <v>-39.746712128592307</v>
      </c>
      <c r="I146" s="154">
        <f t="shared" si="14"/>
        <v>25.160202360876905</v>
      </c>
      <c r="J146" s="92"/>
    </row>
    <row r="147" spans="1:10" x14ac:dyDescent="0.35">
      <c r="A147" s="224" t="s">
        <v>94</v>
      </c>
      <c r="B147" s="204">
        <v>11.465999999999999</v>
      </c>
      <c r="C147" s="154">
        <f t="shared" si="10"/>
        <v>0.1285813627000337</v>
      </c>
      <c r="D147" s="204">
        <v>26.643999999999998</v>
      </c>
      <c r="E147" s="154">
        <f t="shared" si="11"/>
        <v>0.22144083148189814</v>
      </c>
      <c r="F147" s="204">
        <v>7.3360000000000003</v>
      </c>
      <c r="G147" s="154">
        <f t="shared" si="12"/>
        <v>7.2460153582732806E-2</v>
      </c>
      <c r="H147" s="154">
        <f t="shared" si="13"/>
        <v>-72.466596607116045</v>
      </c>
      <c r="I147" s="154">
        <f t="shared" si="14"/>
        <v>-36.019536019536012</v>
      </c>
      <c r="J147" s="92"/>
    </row>
    <row r="148" spans="1:10" x14ac:dyDescent="0.35">
      <c r="A148" s="224" t="s">
        <v>76</v>
      </c>
      <c r="B148" s="204">
        <v>20.867000000000001</v>
      </c>
      <c r="C148" s="154">
        <f t="shared" si="10"/>
        <v>0.23400552027399296</v>
      </c>
      <c r="D148" s="204">
        <v>12.005000000000001</v>
      </c>
      <c r="E148" s="154">
        <f t="shared" si="11"/>
        <v>9.977470282015416E-2</v>
      </c>
      <c r="F148" s="204">
        <v>7.33</v>
      </c>
      <c r="G148" s="154">
        <f t="shared" si="12"/>
        <v>7.2400889553084991E-2</v>
      </c>
      <c r="H148" s="154">
        <f t="shared" si="13"/>
        <v>-38.942107455226996</v>
      </c>
      <c r="I148" s="154">
        <f t="shared" si="14"/>
        <v>-64.872765610773001</v>
      </c>
      <c r="J148" s="92"/>
    </row>
    <row r="149" spans="1:10" x14ac:dyDescent="0.35">
      <c r="A149" s="224" t="s">
        <v>31</v>
      </c>
      <c r="B149" s="204">
        <v>5.2789999999999999</v>
      </c>
      <c r="C149" s="154">
        <f t="shared" si="10"/>
        <v>5.9199460465155937E-2</v>
      </c>
      <c r="D149" s="204">
        <v>6.3419999999999996</v>
      </c>
      <c r="E149" s="154">
        <f t="shared" si="11"/>
        <v>5.2708968370297184E-2</v>
      </c>
      <c r="F149" s="204">
        <v>7.0129999999999999</v>
      </c>
      <c r="G149" s="154">
        <f t="shared" si="12"/>
        <v>6.9269773320025235E-2</v>
      </c>
      <c r="H149" s="154">
        <f t="shared" si="13"/>
        <v>10.580258593503622</v>
      </c>
      <c r="I149" s="154">
        <f t="shared" si="14"/>
        <v>32.847130138283774</v>
      </c>
      <c r="J149" s="92"/>
    </row>
    <row r="150" spans="1:10" x14ac:dyDescent="0.35">
      <c r="A150" s="224" t="s">
        <v>185</v>
      </c>
      <c r="B150" s="204">
        <v>4.1539999999999999</v>
      </c>
      <c r="C150" s="154">
        <f t="shared" si="10"/>
        <v>4.6583549682185595E-2</v>
      </c>
      <c r="D150" s="204">
        <v>4.0540000000000003</v>
      </c>
      <c r="E150" s="154">
        <f t="shared" si="11"/>
        <v>3.3693181610404417E-2</v>
      </c>
      <c r="F150" s="204">
        <v>6.8550000000000004</v>
      </c>
      <c r="G150" s="154">
        <f t="shared" si="12"/>
        <v>6.7709153872632682E-2</v>
      </c>
      <c r="H150" s="154">
        <f t="shared" si="13"/>
        <v>69.092254563394178</v>
      </c>
      <c r="I150" s="154">
        <f t="shared" si="14"/>
        <v>65.021665864227259</v>
      </c>
      <c r="J150" s="92"/>
    </row>
    <row r="151" spans="1:10" x14ac:dyDescent="0.35">
      <c r="A151" s="224" t="s">
        <v>156</v>
      </c>
      <c r="B151" s="204">
        <v>5.1070000000000002</v>
      </c>
      <c r="C151" s="154">
        <f t="shared" si="10"/>
        <v>5.7270627883226247E-2</v>
      </c>
      <c r="D151" s="204">
        <v>12.03</v>
      </c>
      <c r="E151" s="154">
        <f t="shared" si="11"/>
        <v>9.9982480210450184E-2</v>
      </c>
      <c r="F151" s="204">
        <v>6.43</v>
      </c>
      <c r="G151" s="154">
        <f t="shared" si="12"/>
        <v>6.351128510591221E-2</v>
      </c>
      <c r="H151" s="154">
        <f t="shared" si="13"/>
        <v>-46.550290939318373</v>
      </c>
      <c r="I151" s="154">
        <f t="shared" si="14"/>
        <v>25.905619737615027</v>
      </c>
      <c r="J151" s="92"/>
    </row>
    <row r="152" spans="1:10" x14ac:dyDescent="0.35">
      <c r="A152" s="224" t="s">
        <v>138</v>
      </c>
      <c r="B152" s="204">
        <v>2.3969999999999998</v>
      </c>
      <c r="C152" s="154">
        <f t="shared" si="10"/>
        <v>2.6880300574915469E-2</v>
      </c>
      <c r="D152" s="204">
        <v>3.012</v>
      </c>
      <c r="E152" s="154">
        <f t="shared" si="11"/>
        <v>2.5033019982865834E-2</v>
      </c>
      <c r="F152" s="204">
        <v>6.1180000000000003</v>
      </c>
      <c r="G152" s="154">
        <f t="shared" si="12"/>
        <v>6.0429555564225648E-2</v>
      </c>
      <c r="H152" s="154">
        <f t="shared" si="13"/>
        <v>103.12084993359893</v>
      </c>
      <c r="I152" s="154">
        <f t="shared" si="14"/>
        <v>155.23571130579893</v>
      </c>
      <c r="J152" s="92"/>
    </row>
    <row r="153" spans="1:10" x14ac:dyDescent="0.35">
      <c r="A153" s="224" t="s">
        <v>205</v>
      </c>
      <c r="B153" s="204">
        <v>5.516</v>
      </c>
      <c r="C153" s="154">
        <f t="shared" si="10"/>
        <v>6.1857212336768351E-2</v>
      </c>
      <c r="D153" s="204">
        <v>6.7869999999999999</v>
      </c>
      <c r="E153" s="154">
        <f t="shared" si="11"/>
        <v>5.6407405917566537E-2</v>
      </c>
      <c r="F153" s="204">
        <v>5.9980000000000002</v>
      </c>
      <c r="G153" s="154">
        <f t="shared" si="12"/>
        <v>5.9244274971269273E-2</v>
      </c>
      <c r="H153" s="154">
        <f t="shared" si="13"/>
        <v>-11.625165758066892</v>
      </c>
      <c r="I153" s="154">
        <f t="shared" si="14"/>
        <v>8.7382160986221979</v>
      </c>
      <c r="J153" s="92"/>
    </row>
    <row r="154" spans="1:10" x14ac:dyDescent="0.35">
      <c r="A154" s="224" t="s">
        <v>173</v>
      </c>
      <c r="B154" s="204">
        <v>7.4249999999999998</v>
      </c>
      <c r="C154" s="154">
        <f t="shared" si="10"/>
        <v>8.3265011167604236E-2</v>
      </c>
      <c r="D154" s="204">
        <v>6.62</v>
      </c>
      <c r="E154" s="154">
        <f t="shared" si="11"/>
        <v>5.5019452950389056E-2</v>
      </c>
      <c r="F154" s="204">
        <v>5.86</v>
      </c>
      <c r="G154" s="154">
        <f t="shared" si="12"/>
        <v>5.7881202289369452E-2</v>
      </c>
      <c r="H154" s="154">
        <f t="shared" si="13"/>
        <v>-11.480362537764343</v>
      </c>
      <c r="I154" s="154">
        <f t="shared" si="14"/>
        <v>-21.077441077441073</v>
      </c>
      <c r="J154" s="92"/>
    </row>
    <row r="155" spans="1:10" x14ac:dyDescent="0.35">
      <c r="A155" s="224" t="s">
        <v>227</v>
      </c>
      <c r="B155" s="204">
        <v>3.0979999999999999</v>
      </c>
      <c r="C155" s="154">
        <f t="shared" si="10"/>
        <v>3.4741414760570764E-2</v>
      </c>
      <c r="D155" s="204">
        <v>5.1459999999999999</v>
      </c>
      <c r="E155" s="154">
        <f t="shared" si="11"/>
        <v>4.2768898018535055E-2</v>
      </c>
      <c r="F155" s="204">
        <v>5.657</v>
      </c>
      <c r="G155" s="154">
        <f t="shared" si="12"/>
        <v>5.5876102619618256E-2</v>
      </c>
      <c r="H155" s="154">
        <f t="shared" si="13"/>
        <v>9.9300427516517686</v>
      </c>
      <c r="I155" s="154">
        <f t="shared" si="14"/>
        <v>82.601678502259517</v>
      </c>
      <c r="J155" s="92"/>
    </row>
    <row r="156" spans="1:10" x14ac:dyDescent="0.35">
      <c r="A156" s="224" t="s">
        <v>6</v>
      </c>
      <c r="B156" s="204">
        <v>4.3680000000000003</v>
      </c>
      <c r="C156" s="154">
        <f t="shared" si="10"/>
        <v>4.8983376266679514E-2</v>
      </c>
      <c r="D156" s="204">
        <v>4.2919999999999998</v>
      </c>
      <c r="E156" s="154">
        <f t="shared" si="11"/>
        <v>3.5671222366022624E-2</v>
      </c>
      <c r="F156" s="204">
        <v>5.1760000000000002</v>
      </c>
      <c r="G156" s="154">
        <f t="shared" si="12"/>
        <v>5.1125102909518133E-2</v>
      </c>
      <c r="H156" s="154">
        <f t="shared" si="13"/>
        <v>20.596458527493013</v>
      </c>
      <c r="I156" s="154">
        <f t="shared" si="14"/>
        <v>18.4981684981685</v>
      </c>
      <c r="J156" s="92"/>
    </row>
    <row r="157" spans="1:10" x14ac:dyDescent="0.35">
      <c r="A157" s="224" t="s">
        <v>193</v>
      </c>
      <c r="B157" s="204">
        <v>5.0590000000000002</v>
      </c>
      <c r="C157" s="154">
        <f t="shared" si="10"/>
        <v>5.6732349023152842E-2</v>
      </c>
      <c r="D157" s="204">
        <v>4.2030000000000003</v>
      </c>
      <c r="E157" s="154">
        <f t="shared" si="11"/>
        <v>3.4931534856568761E-2</v>
      </c>
      <c r="F157" s="204">
        <v>5.0910000000000002</v>
      </c>
      <c r="G157" s="154">
        <f t="shared" si="12"/>
        <v>5.0285529156174041E-2</v>
      </c>
      <c r="H157" s="154">
        <f t="shared" si="13"/>
        <v>21.127765881513195</v>
      </c>
      <c r="I157" s="154">
        <f t="shared" si="14"/>
        <v>0.63253607432298686</v>
      </c>
      <c r="J157" s="92"/>
    </row>
    <row r="158" spans="1:10" x14ac:dyDescent="0.35">
      <c r="A158" s="224" t="s">
        <v>61</v>
      </c>
      <c r="B158" s="204">
        <v>5.0439999999999996</v>
      </c>
      <c r="C158" s="154">
        <f t="shared" si="10"/>
        <v>5.656413687937991E-2</v>
      </c>
      <c r="D158" s="204">
        <v>8.8000000000000007</v>
      </c>
      <c r="E158" s="154">
        <f t="shared" si="11"/>
        <v>7.3137641384202964E-2</v>
      </c>
      <c r="F158" s="204">
        <v>4.774</v>
      </c>
      <c r="G158" s="154">
        <f t="shared" si="12"/>
        <v>4.7154412923114286E-2</v>
      </c>
      <c r="H158" s="154">
        <f t="shared" si="13"/>
        <v>-45.75</v>
      </c>
      <c r="I158" s="154">
        <f t="shared" si="14"/>
        <v>-5.3528945281522518</v>
      </c>
      <c r="J158" s="92"/>
    </row>
    <row r="159" spans="1:10" x14ac:dyDescent="0.35">
      <c r="A159" s="224" t="s">
        <v>113</v>
      </c>
      <c r="B159" s="204">
        <v>4.3869999999999996</v>
      </c>
      <c r="C159" s="154">
        <f t="shared" si="10"/>
        <v>4.919644498212522E-2</v>
      </c>
      <c r="D159" s="204">
        <v>3.3959999999999999</v>
      </c>
      <c r="E159" s="154">
        <f t="shared" si="11"/>
        <v>2.822448069781287E-2</v>
      </c>
      <c r="F159" s="204">
        <v>4.7039999999999997</v>
      </c>
      <c r="G159" s="154">
        <f t="shared" si="12"/>
        <v>4.646299924388974E-2</v>
      </c>
      <c r="H159" s="154">
        <f t="shared" si="13"/>
        <v>38.515901060070654</v>
      </c>
      <c r="I159" s="154">
        <f t="shared" si="14"/>
        <v>7.2258946888534403</v>
      </c>
      <c r="J159" s="92"/>
    </row>
    <row r="160" spans="1:10" x14ac:dyDescent="0.35">
      <c r="A160" s="224" t="s">
        <v>254</v>
      </c>
      <c r="B160" s="204">
        <v>5.3620000000000001</v>
      </c>
      <c r="C160" s="154">
        <f t="shared" si="10"/>
        <v>6.0130234327366194E-2</v>
      </c>
      <c r="D160" s="204">
        <v>6.1159999999999997</v>
      </c>
      <c r="E160" s="154">
        <f t="shared" si="11"/>
        <v>5.0830660762021057E-2</v>
      </c>
      <c r="F160" s="204">
        <v>4.6059999999999999</v>
      </c>
      <c r="G160" s="154">
        <f t="shared" si="12"/>
        <v>4.5495020092975375E-2</v>
      </c>
      <c r="H160" s="154">
        <f t="shared" si="13"/>
        <v>-24.68933943754087</v>
      </c>
      <c r="I160" s="154">
        <f t="shared" si="14"/>
        <v>-14.099216710182771</v>
      </c>
      <c r="J160" s="92"/>
    </row>
    <row r="161" spans="1:10" x14ac:dyDescent="0.35">
      <c r="A161" s="224" t="s">
        <v>150</v>
      </c>
      <c r="B161" s="204">
        <v>4.5339999999999998</v>
      </c>
      <c r="C161" s="154">
        <f t="shared" si="10"/>
        <v>5.0844923991100015E-2</v>
      </c>
      <c r="D161" s="204">
        <v>5.1210000000000004</v>
      </c>
      <c r="E161" s="154">
        <f t="shared" si="11"/>
        <v>4.2561120628239024E-2</v>
      </c>
      <c r="F161" s="204">
        <v>4.5869999999999997</v>
      </c>
      <c r="G161" s="154">
        <f t="shared" si="12"/>
        <v>4.5307350665757272E-2</v>
      </c>
      <c r="H161" s="154">
        <f t="shared" si="13"/>
        <v>-10.427650849443481</v>
      </c>
      <c r="I161" s="154">
        <f t="shared" si="14"/>
        <v>1.1689457432730421</v>
      </c>
      <c r="J161" s="92"/>
    </row>
    <row r="162" spans="1:10" x14ac:dyDescent="0.35">
      <c r="A162" s="224" t="s">
        <v>176</v>
      </c>
      <c r="B162" s="204">
        <v>0.109</v>
      </c>
      <c r="C162" s="154">
        <f t="shared" si="10"/>
        <v>1.2223415780833486E-3</v>
      </c>
      <c r="D162" s="204">
        <v>0.42799999999999999</v>
      </c>
      <c r="E162" s="154">
        <f t="shared" si="11"/>
        <v>3.5571489218680537E-3</v>
      </c>
      <c r="F162" s="204">
        <v>4.1130000000000004</v>
      </c>
      <c r="G162" s="154">
        <f t="shared" si="12"/>
        <v>4.0625492323579621E-2</v>
      </c>
      <c r="H162" s="154">
        <f t="shared" si="13"/>
        <v>860.98130841121508</v>
      </c>
      <c r="I162" s="154">
        <f t="shared" si="14"/>
        <v>3673.3944954128447</v>
      </c>
      <c r="J162" s="92"/>
    </row>
    <row r="163" spans="1:10" x14ac:dyDescent="0.35">
      <c r="A163" s="224" t="s">
        <v>112</v>
      </c>
      <c r="B163" s="204">
        <v>1.6359999999999999</v>
      </c>
      <c r="C163" s="154">
        <f t="shared" si="10"/>
        <v>1.8346337814168424E-2</v>
      </c>
      <c r="D163" s="204">
        <v>0.36399999999999999</v>
      </c>
      <c r="E163" s="154">
        <f t="shared" si="11"/>
        <v>3.0252388027102138E-3</v>
      </c>
      <c r="F163" s="204">
        <v>3.8639999999999999</v>
      </c>
      <c r="G163" s="154">
        <f t="shared" si="12"/>
        <v>3.8166035093195147E-2</v>
      </c>
      <c r="H163" s="154">
        <f t="shared" si="13"/>
        <v>961.53846153846155</v>
      </c>
      <c r="I163" s="154">
        <f t="shared" si="14"/>
        <v>136.18581907090464</v>
      </c>
      <c r="J163" s="92"/>
    </row>
    <row r="164" spans="1:10" x14ac:dyDescent="0.35">
      <c r="A164" s="224" t="s">
        <v>17</v>
      </c>
      <c r="B164" s="204">
        <v>1.5669999999999999</v>
      </c>
      <c r="C164" s="154">
        <f t="shared" si="10"/>
        <v>1.7572561952812909E-2</v>
      </c>
      <c r="D164" s="204">
        <v>4.6589999999999998</v>
      </c>
      <c r="E164" s="154">
        <f t="shared" si="11"/>
        <v>3.8721394455568367E-2</v>
      </c>
      <c r="F164" s="204">
        <v>3.7970000000000002</v>
      </c>
      <c r="G164" s="154">
        <f t="shared" si="12"/>
        <v>3.7504253428794508E-2</v>
      </c>
      <c r="H164" s="154">
        <f t="shared" si="13"/>
        <v>-18.50182442584245</v>
      </c>
      <c r="I164" s="154">
        <f t="shared" si="14"/>
        <v>142.31014677728146</v>
      </c>
      <c r="J164" s="92"/>
    </row>
    <row r="165" spans="1:10" x14ac:dyDescent="0.35">
      <c r="A165" s="224" t="s">
        <v>243</v>
      </c>
      <c r="B165" s="204">
        <v>3.621</v>
      </c>
      <c r="C165" s="154">
        <f t="shared" si="10"/>
        <v>4.0606411506787204E-2</v>
      </c>
      <c r="D165" s="204">
        <v>6.1550000000000002</v>
      </c>
      <c r="E165" s="154">
        <f t="shared" si="11"/>
        <v>5.1154793490882873E-2</v>
      </c>
      <c r="F165" s="204">
        <v>3.7730000000000001</v>
      </c>
      <c r="G165" s="154">
        <f t="shared" si="12"/>
        <v>3.7267197310203233E-2</v>
      </c>
      <c r="H165" s="154">
        <f t="shared" si="13"/>
        <v>-38.70024370430545</v>
      </c>
      <c r="I165" s="154">
        <f t="shared" si="14"/>
        <v>4.1977354322010552</v>
      </c>
      <c r="J165" s="92"/>
    </row>
    <row r="166" spans="1:10" x14ac:dyDescent="0.35">
      <c r="A166" s="224" t="s">
        <v>187</v>
      </c>
      <c r="B166" s="204">
        <v>2.7490000000000001</v>
      </c>
      <c r="C166" s="154">
        <f t="shared" si="10"/>
        <v>3.0827678882120416E-2</v>
      </c>
      <c r="D166" s="204">
        <v>3.2650000000000001</v>
      </c>
      <c r="E166" s="154">
        <f t="shared" si="11"/>
        <v>2.7135727172661668E-2</v>
      </c>
      <c r="F166" s="204">
        <v>3.5750000000000002</v>
      </c>
      <c r="G166" s="154">
        <f t="shared" si="12"/>
        <v>3.5311484331825217E-2</v>
      </c>
      <c r="H166" s="154">
        <f t="shared" si="13"/>
        <v>9.4946401225114876</v>
      </c>
      <c r="I166" s="154">
        <f t="shared" si="14"/>
        <v>30.047289923608588</v>
      </c>
      <c r="J166" s="92"/>
    </row>
    <row r="167" spans="1:10" x14ac:dyDescent="0.35">
      <c r="A167" s="224" t="s">
        <v>179</v>
      </c>
      <c r="B167" s="204">
        <v>23.763999999999999</v>
      </c>
      <c r="C167" s="154">
        <f t="shared" si="10"/>
        <v>0.26649289230800638</v>
      </c>
      <c r="D167" s="204">
        <v>0.27700000000000002</v>
      </c>
      <c r="E167" s="154">
        <f t="shared" si="11"/>
        <v>2.3021734844800253E-3</v>
      </c>
      <c r="F167" s="204">
        <v>3.5</v>
      </c>
      <c r="G167" s="154">
        <f t="shared" si="12"/>
        <v>3.4570683961227484E-2</v>
      </c>
      <c r="H167" s="154">
        <f t="shared" si="13"/>
        <v>1163.5379061371839</v>
      </c>
      <c r="I167" s="154">
        <f t="shared" si="14"/>
        <v>-85.271839757616561</v>
      </c>
      <c r="J167" s="92"/>
    </row>
    <row r="168" spans="1:10" x14ac:dyDescent="0.35">
      <c r="A168" s="224" t="s">
        <v>248</v>
      </c>
      <c r="B168" s="204">
        <v>1.859</v>
      </c>
      <c r="C168" s="154">
        <f t="shared" si="10"/>
        <v>2.08470916849261E-2</v>
      </c>
      <c r="D168" s="204">
        <v>2.4590000000000001</v>
      </c>
      <c r="E168" s="154">
        <f t="shared" si="11"/>
        <v>2.0436984109517626E-2</v>
      </c>
      <c r="F168" s="204">
        <v>3.34</v>
      </c>
      <c r="G168" s="154">
        <f t="shared" si="12"/>
        <v>3.2990309837285653E-2</v>
      </c>
      <c r="H168" s="154">
        <f t="shared" si="13"/>
        <v>35.827572183814539</v>
      </c>
      <c r="I168" s="154">
        <f t="shared" si="14"/>
        <v>79.666487358795052</v>
      </c>
      <c r="J168" s="92"/>
    </row>
    <row r="169" spans="1:10" x14ac:dyDescent="0.35">
      <c r="A169" s="224" t="s">
        <v>89</v>
      </c>
      <c r="B169" s="204">
        <v>4.99</v>
      </c>
      <c r="C169" s="154">
        <f t="shared" si="10"/>
        <v>5.5958573161797337E-2</v>
      </c>
      <c r="D169" s="204">
        <v>5.9260000000000002</v>
      </c>
      <c r="E169" s="154">
        <f t="shared" si="11"/>
        <v>4.9251552595771228E-2</v>
      </c>
      <c r="F169" s="204">
        <v>3.282</v>
      </c>
      <c r="G169" s="154">
        <f t="shared" si="12"/>
        <v>3.2417424217356744E-2</v>
      </c>
      <c r="H169" s="154">
        <f t="shared" si="13"/>
        <v>-44.616942288221395</v>
      </c>
      <c r="I169" s="154">
        <f t="shared" si="14"/>
        <v>-34.228456913827657</v>
      </c>
      <c r="J169" s="92"/>
    </row>
    <row r="170" spans="1:10" x14ac:dyDescent="0.35">
      <c r="A170" s="224" t="s">
        <v>247</v>
      </c>
      <c r="B170" s="204">
        <v>3.206</v>
      </c>
      <c r="C170" s="154">
        <f t="shared" si="10"/>
        <v>3.5952542195735925E-2</v>
      </c>
      <c r="D170" s="204">
        <v>2.431</v>
      </c>
      <c r="E170" s="154">
        <f t="shared" si="11"/>
        <v>2.020427343238607E-2</v>
      </c>
      <c r="F170" s="204">
        <v>3.1629999999999998</v>
      </c>
      <c r="G170" s="154">
        <f t="shared" si="12"/>
        <v>3.1242020962675008E-2</v>
      </c>
      <c r="H170" s="154">
        <f t="shared" si="13"/>
        <v>30.111065405183048</v>
      </c>
      <c r="I170" s="154">
        <f t="shared" si="14"/>
        <v>-1.341235184029943</v>
      </c>
      <c r="J170" s="92"/>
    </row>
    <row r="171" spans="1:10" x14ac:dyDescent="0.35">
      <c r="A171" s="224" t="s">
        <v>0</v>
      </c>
      <c r="B171" s="204">
        <v>2.2839999999999998</v>
      </c>
      <c r="C171" s="154">
        <f t="shared" si="10"/>
        <v>2.5613102425159334E-2</v>
      </c>
      <c r="D171" s="204">
        <v>6.1740000000000004</v>
      </c>
      <c r="E171" s="154">
        <f t="shared" si="11"/>
        <v>5.131270430750786E-2</v>
      </c>
      <c r="F171" s="204">
        <v>3.157</v>
      </c>
      <c r="G171" s="154">
        <f t="shared" si="12"/>
        <v>3.1182756933027193E-2</v>
      </c>
      <c r="H171" s="154">
        <f t="shared" si="13"/>
        <v>-48.86621315192744</v>
      </c>
      <c r="I171" s="154">
        <f t="shared" si="14"/>
        <v>38.222416812609474</v>
      </c>
      <c r="J171" s="92"/>
    </row>
    <row r="172" spans="1:10" x14ac:dyDescent="0.35">
      <c r="A172" s="224" t="s">
        <v>208</v>
      </c>
      <c r="B172" s="204">
        <v>1.196</v>
      </c>
      <c r="C172" s="154">
        <f t="shared" si="10"/>
        <v>1.3412114930162245E-2</v>
      </c>
      <c r="D172" s="204">
        <v>1.0289999999999999</v>
      </c>
      <c r="E172" s="154">
        <f t="shared" si="11"/>
        <v>8.5521173845846416E-3</v>
      </c>
      <c r="F172" s="204">
        <v>3.1389999999999998</v>
      </c>
      <c r="G172" s="154">
        <f t="shared" si="12"/>
        <v>3.1004964844083733E-2</v>
      </c>
      <c r="H172" s="154">
        <f t="shared" si="13"/>
        <v>205.05344995140914</v>
      </c>
      <c r="I172" s="154">
        <f t="shared" si="14"/>
        <v>162.45819397993307</v>
      </c>
      <c r="J172" s="92"/>
    </row>
    <row r="173" spans="1:10" x14ac:dyDescent="0.35">
      <c r="A173" s="224" t="s">
        <v>144</v>
      </c>
      <c r="B173" s="204">
        <v>3.79</v>
      </c>
      <c r="C173" s="154">
        <f t="shared" si="10"/>
        <v>4.25016016599623E-2</v>
      </c>
      <c r="D173" s="204">
        <v>4.423</v>
      </c>
      <c r="E173" s="154">
        <f t="shared" si="11"/>
        <v>3.6759975891173836E-2</v>
      </c>
      <c r="F173" s="204">
        <v>3.1080000000000001</v>
      </c>
      <c r="G173" s="154">
        <f t="shared" si="12"/>
        <v>3.069876735757001E-2</v>
      </c>
      <c r="H173" s="154">
        <f t="shared" si="13"/>
        <v>-29.730951842640742</v>
      </c>
      <c r="I173" s="154">
        <f t="shared" si="14"/>
        <v>-17.994722955145114</v>
      </c>
      <c r="J173" s="92"/>
    </row>
    <row r="174" spans="1:10" x14ac:dyDescent="0.35">
      <c r="A174" s="224" t="s">
        <v>74</v>
      </c>
      <c r="B174" s="204">
        <v>1.2430000000000001</v>
      </c>
      <c r="C174" s="154">
        <f t="shared" si="10"/>
        <v>1.3939179647317453E-2</v>
      </c>
      <c r="D174" s="204">
        <v>3.0089999999999999</v>
      </c>
      <c r="E174" s="154">
        <f t="shared" si="11"/>
        <v>2.5008086696030309E-2</v>
      </c>
      <c r="F174" s="204">
        <v>2.944</v>
      </c>
      <c r="G174" s="154">
        <f t="shared" si="12"/>
        <v>2.9078883880529632E-2</v>
      </c>
      <c r="H174" s="154">
        <f t="shared" si="13"/>
        <v>-2.160186108341644</v>
      </c>
      <c r="I174" s="154">
        <f t="shared" si="14"/>
        <v>136.84633950120673</v>
      </c>
      <c r="J174" s="92"/>
    </row>
    <row r="175" spans="1:10" x14ac:dyDescent="0.35">
      <c r="A175" s="224" t="s">
        <v>241</v>
      </c>
      <c r="B175" s="204">
        <v>4.1440000000000001</v>
      </c>
      <c r="C175" s="154">
        <f t="shared" si="10"/>
        <v>4.6471408253003638E-2</v>
      </c>
      <c r="D175" s="204">
        <v>4.8099999999999996</v>
      </c>
      <c r="E175" s="154">
        <f t="shared" si="11"/>
        <v>3.9976369892956387E-2</v>
      </c>
      <c r="F175" s="204">
        <v>2.8860000000000001</v>
      </c>
      <c r="G175" s="154">
        <f t="shared" si="12"/>
        <v>2.8505998260600726E-2</v>
      </c>
      <c r="H175" s="154">
        <f t="shared" si="13"/>
        <v>-39.999999999999993</v>
      </c>
      <c r="I175" s="154">
        <f t="shared" si="14"/>
        <v>-30.357142857142861</v>
      </c>
      <c r="J175" s="92"/>
    </row>
    <row r="176" spans="1:10" x14ac:dyDescent="0.35">
      <c r="A176" s="224" t="s">
        <v>239</v>
      </c>
      <c r="B176" s="204">
        <v>7.258</v>
      </c>
      <c r="C176" s="154">
        <f t="shared" si="10"/>
        <v>8.1392249300265535E-2</v>
      </c>
      <c r="D176" s="204">
        <v>0.73</v>
      </c>
      <c r="E176" s="154">
        <f t="shared" si="11"/>
        <v>6.0670997966441095E-3</v>
      </c>
      <c r="F176" s="204">
        <v>2.8759999999999999</v>
      </c>
      <c r="G176" s="154">
        <f t="shared" si="12"/>
        <v>2.8407224877854357E-2</v>
      </c>
      <c r="H176" s="154">
        <f t="shared" si="13"/>
        <v>293.97260273972603</v>
      </c>
      <c r="I176" s="154">
        <f t="shared" si="14"/>
        <v>-60.37475888674566</v>
      </c>
      <c r="J176" s="92"/>
    </row>
    <row r="177" spans="1:10" x14ac:dyDescent="0.35">
      <c r="A177" s="224" t="s">
        <v>186</v>
      </c>
      <c r="B177" s="204">
        <v>0.39200000000000002</v>
      </c>
      <c r="C177" s="154">
        <f t="shared" si="10"/>
        <v>4.3959440239327765E-3</v>
      </c>
      <c r="D177" s="204">
        <v>0.28299999999999997</v>
      </c>
      <c r="E177" s="154">
        <f t="shared" si="11"/>
        <v>2.3520400581510722E-3</v>
      </c>
      <c r="F177" s="204">
        <v>2.6139999999999999</v>
      </c>
      <c r="G177" s="154">
        <f t="shared" si="12"/>
        <v>2.5819362249899613E-2</v>
      </c>
      <c r="H177" s="154">
        <f t="shared" si="13"/>
        <v>823.67491166077741</v>
      </c>
      <c r="I177" s="154">
        <f t="shared" si="14"/>
        <v>566.83673469387747</v>
      </c>
      <c r="J177" s="92"/>
    </row>
    <row r="178" spans="1:10" x14ac:dyDescent="0.35">
      <c r="A178" s="224" t="s">
        <v>139</v>
      </c>
      <c r="B178" s="204">
        <v>2.9260000000000002</v>
      </c>
      <c r="C178" s="154">
        <f t="shared" si="10"/>
        <v>3.2812582178641081E-2</v>
      </c>
      <c r="D178" s="204">
        <v>2.6869999999999998</v>
      </c>
      <c r="E178" s="154">
        <f t="shared" si="11"/>
        <v>2.2331913909017429E-2</v>
      </c>
      <c r="F178" s="204">
        <v>2.585</v>
      </c>
      <c r="G178" s="154">
        <f t="shared" si="12"/>
        <v>2.5532919439935159E-2</v>
      </c>
      <c r="H178" s="154">
        <f t="shared" si="13"/>
        <v>-3.7960550800148818</v>
      </c>
      <c r="I178" s="154">
        <f t="shared" si="14"/>
        <v>-11.654135338345872</v>
      </c>
      <c r="J178" s="92"/>
    </row>
    <row r="179" spans="1:10" x14ac:dyDescent="0.35">
      <c r="A179" s="224" t="s">
        <v>43</v>
      </c>
      <c r="B179" s="204">
        <v>7.5999999999999998E-2</v>
      </c>
      <c r="C179" s="154">
        <f t="shared" si="10"/>
        <v>8.5227486178288527E-4</v>
      </c>
      <c r="D179" s="204">
        <v>2.9359999999999999</v>
      </c>
      <c r="E179" s="154">
        <f t="shared" si="11"/>
        <v>2.4401376716365896E-2</v>
      </c>
      <c r="F179" s="204">
        <v>2.488</v>
      </c>
      <c r="G179" s="154">
        <f t="shared" si="12"/>
        <v>2.4574817627295426E-2</v>
      </c>
      <c r="H179" s="154">
        <f t="shared" si="13"/>
        <v>-15.258855585831066</v>
      </c>
      <c r="I179" s="154">
        <f t="shared" si="14"/>
        <v>3173.6842105263158</v>
      </c>
      <c r="J179" s="92"/>
    </row>
    <row r="180" spans="1:10" x14ac:dyDescent="0.35">
      <c r="A180" s="224" t="s">
        <v>19</v>
      </c>
      <c r="B180" s="204">
        <v>1.6479999999999999</v>
      </c>
      <c r="C180" s="154">
        <f t="shared" si="10"/>
        <v>1.8480907529186772E-2</v>
      </c>
      <c r="D180" s="204">
        <v>1.788</v>
      </c>
      <c r="E180" s="154">
        <f t="shared" si="11"/>
        <v>1.4860238953972147E-2</v>
      </c>
      <c r="F180" s="204">
        <v>2.3889999999999998</v>
      </c>
      <c r="G180" s="154">
        <f t="shared" si="12"/>
        <v>2.3596961138106418E-2</v>
      </c>
      <c r="H180" s="154">
        <f t="shared" si="13"/>
        <v>33.612975391498878</v>
      </c>
      <c r="I180" s="154">
        <f t="shared" si="14"/>
        <v>44.963592233009699</v>
      </c>
      <c r="J180" s="92"/>
    </row>
    <row r="181" spans="1:10" x14ac:dyDescent="0.35">
      <c r="A181" s="224" t="s">
        <v>95</v>
      </c>
      <c r="B181" s="204">
        <v>0.754</v>
      </c>
      <c r="C181" s="154">
        <f t="shared" si="10"/>
        <v>8.4554637603196769E-3</v>
      </c>
      <c r="D181" s="204">
        <v>2.4710000000000001</v>
      </c>
      <c r="E181" s="154">
        <f t="shared" si="11"/>
        <v>2.053671725685972E-2</v>
      </c>
      <c r="F181" s="204">
        <v>2.3540000000000001</v>
      </c>
      <c r="G181" s="154">
        <f t="shared" si="12"/>
        <v>2.3251254298494145E-2</v>
      </c>
      <c r="H181" s="154">
        <f t="shared" si="13"/>
        <v>-4.7349251315257028</v>
      </c>
      <c r="I181" s="154">
        <f t="shared" si="14"/>
        <v>212.20159151193636</v>
      </c>
      <c r="J181" s="92"/>
    </row>
    <row r="182" spans="1:10" x14ac:dyDescent="0.35">
      <c r="A182" s="224" t="s">
        <v>158</v>
      </c>
      <c r="B182" s="204">
        <v>4.3940000000000001</v>
      </c>
      <c r="C182" s="154">
        <f t="shared" si="10"/>
        <v>4.9274943982552603E-2</v>
      </c>
      <c r="D182" s="204">
        <v>6.9930000000000003</v>
      </c>
      <c r="E182" s="154">
        <f t="shared" si="11"/>
        <v>5.8119491613605835E-2</v>
      </c>
      <c r="F182" s="204">
        <v>2.2189999999999999</v>
      </c>
      <c r="G182" s="154">
        <f t="shared" si="12"/>
        <v>2.1917813631418225E-2</v>
      </c>
      <c r="H182" s="154">
        <f t="shared" si="13"/>
        <v>-68.268268268268272</v>
      </c>
      <c r="I182" s="154">
        <f t="shared" si="14"/>
        <v>-49.499317250796551</v>
      </c>
      <c r="J182" s="92"/>
    </row>
    <row r="183" spans="1:10" x14ac:dyDescent="0.35">
      <c r="A183" s="224" t="s">
        <v>83</v>
      </c>
      <c r="B183" s="204">
        <v>6.6429999999999998</v>
      </c>
      <c r="C183" s="154">
        <f t="shared" si="10"/>
        <v>7.4495551405575081E-2</v>
      </c>
      <c r="D183" s="204">
        <v>6.2949999999999999</v>
      </c>
      <c r="E183" s="154">
        <f t="shared" si="11"/>
        <v>5.2318346876540647E-2</v>
      </c>
      <c r="F183" s="204">
        <v>2.1859999999999999</v>
      </c>
      <c r="G183" s="154">
        <f t="shared" si="12"/>
        <v>2.1591861468355223E-2</v>
      </c>
      <c r="H183" s="154" t="s">
        <v>316</v>
      </c>
      <c r="I183" s="154">
        <f t="shared" si="14"/>
        <v>-67.093180791810923</v>
      </c>
      <c r="J183" s="92"/>
    </row>
    <row r="184" spans="1:10" x14ac:dyDescent="0.35">
      <c r="A184" s="224" t="s">
        <v>177</v>
      </c>
      <c r="B184" s="204">
        <v>2.3E-2</v>
      </c>
      <c r="C184" s="154">
        <f t="shared" si="10"/>
        <v>2.5792528711850475E-4</v>
      </c>
      <c r="D184" s="204">
        <v>3.0000000000000001E-3</v>
      </c>
      <c r="E184" s="154">
        <f t="shared" si="11"/>
        <v>2.493328683552374E-5</v>
      </c>
      <c r="F184" s="204">
        <v>2.1339999999999999</v>
      </c>
      <c r="G184" s="154">
        <f t="shared" si="12"/>
        <v>2.1078239878074129E-2</v>
      </c>
      <c r="H184" s="154">
        <f t="shared" ref="H184:H221" si="15">((F184/D184)-1)*100</f>
        <v>71033.333333333328</v>
      </c>
      <c r="I184" s="154">
        <f t="shared" si="14"/>
        <v>9178.2608695652179</v>
      </c>
      <c r="J184" s="92"/>
    </row>
    <row r="185" spans="1:10" x14ac:dyDescent="0.35">
      <c r="A185" s="224" t="s">
        <v>92</v>
      </c>
      <c r="B185" s="204">
        <v>1.0669999999999999</v>
      </c>
      <c r="C185" s="154">
        <f t="shared" si="10"/>
        <v>1.1965490493714979E-2</v>
      </c>
      <c r="D185" s="204">
        <v>5.64</v>
      </c>
      <c r="E185" s="154">
        <f t="shared" si="11"/>
        <v>4.6874579250784629E-2</v>
      </c>
      <c r="F185" s="204">
        <v>2.0539999999999998</v>
      </c>
      <c r="G185" s="154">
        <f t="shared" si="12"/>
        <v>2.0288052816103214E-2</v>
      </c>
      <c r="H185" s="154">
        <f t="shared" si="15"/>
        <v>-63.581560283687942</v>
      </c>
      <c r="I185" s="154">
        <f t="shared" si="14"/>
        <v>92.502343017806936</v>
      </c>
      <c r="J185" s="92"/>
    </row>
    <row r="186" spans="1:10" x14ac:dyDescent="0.35">
      <c r="A186" s="224" t="s">
        <v>93</v>
      </c>
      <c r="B186" s="204">
        <v>2.8490000000000002</v>
      </c>
      <c r="C186" s="154">
        <f t="shared" si="10"/>
        <v>3.1949093173939999E-2</v>
      </c>
      <c r="D186" s="204">
        <v>1.629</v>
      </c>
      <c r="E186" s="154">
        <f t="shared" si="11"/>
        <v>1.353877475168939E-2</v>
      </c>
      <c r="F186" s="204">
        <v>1.8009999999999999</v>
      </c>
      <c r="G186" s="154">
        <f t="shared" si="12"/>
        <v>1.77890862326202E-2</v>
      </c>
      <c r="H186" s="154">
        <f t="shared" si="15"/>
        <v>10.558624923265803</v>
      </c>
      <c r="I186" s="154">
        <f t="shared" si="14"/>
        <v>-36.784836784836791</v>
      </c>
      <c r="J186" s="92"/>
    </row>
    <row r="187" spans="1:10" x14ac:dyDescent="0.35">
      <c r="A187" s="224" t="s">
        <v>3</v>
      </c>
      <c r="B187" s="204">
        <v>0.82</v>
      </c>
      <c r="C187" s="154">
        <f t="shared" si="10"/>
        <v>9.1955971929206029E-3</v>
      </c>
      <c r="D187" s="204">
        <v>0.752</v>
      </c>
      <c r="E187" s="154">
        <f t="shared" si="11"/>
        <v>6.2499439001046167E-3</v>
      </c>
      <c r="F187" s="204">
        <v>1.579</v>
      </c>
      <c r="G187" s="154">
        <f t="shared" si="12"/>
        <v>1.5596317135650913E-2</v>
      </c>
      <c r="H187" s="154">
        <f t="shared" si="15"/>
        <v>109.97340425531914</v>
      </c>
      <c r="I187" s="154">
        <f t="shared" si="14"/>
        <v>92.560975609756113</v>
      </c>
      <c r="J187" s="92"/>
    </row>
    <row r="188" spans="1:10" x14ac:dyDescent="0.35">
      <c r="A188" s="224" t="s">
        <v>137</v>
      </c>
      <c r="B188" s="204">
        <v>1.286</v>
      </c>
      <c r="C188" s="154">
        <f t="shared" si="10"/>
        <v>1.4421387792799873E-2</v>
      </c>
      <c r="D188" s="204">
        <v>1.5640000000000001</v>
      </c>
      <c r="E188" s="154">
        <f t="shared" si="11"/>
        <v>1.299855353691971E-2</v>
      </c>
      <c r="F188" s="204">
        <v>1.5469999999999999</v>
      </c>
      <c r="G188" s="154">
        <f t="shared" si="12"/>
        <v>1.5280242310862549E-2</v>
      </c>
      <c r="H188" s="154">
        <f t="shared" si="15"/>
        <v>-1.0869565217391353</v>
      </c>
      <c r="I188" s="154">
        <f t="shared" si="14"/>
        <v>20.295489891135297</v>
      </c>
      <c r="J188" s="92"/>
    </row>
    <row r="189" spans="1:10" x14ac:dyDescent="0.35">
      <c r="A189" s="224" t="s">
        <v>136</v>
      </c>
      <c r="B189" s="204">
        <v>1.329</v>
      </c>
      <c r="C189" s="154">
        <f t="shared" si="10"/>
        <v>1.4903595938282294E-2</v>
      </c>
      <c r="D189" s="204">
        <v>1.43</v>
      </c>
      <c r="E189" s="154">
        <f t="shared" si="11"/>
        <v>1.1884866724932981E-2</v>
      </c>
      <c r="F189" s="204">
        <v>1.538</v>
      </c>
      <c r="G189" s="154">
        <f t="shared" si="12"/>
        <v>1.5191346266390821E-2</v>
      </c>
      <c r="H189" s="154">
        <f t="shared" si="15"/>
        <v>7.5524475524475498</v>
      </c>
      <c r="I189" s="154">
        <f t="shared" si="14"/>
        <v>15.726109857035375</v>
      </c>
      <c r="J189" s="92"/>
    </row>
    <row r="190" spans="1:10" x14ac:dyDescent="0.35">
      <c r="A190" s="224" t="s">
        <v>91</v>
      </c>
      <c r="B190" s="204">
        <v>1.1000000000000001</v>
      </c>
      <c r="C190" s="154">
        <f t="shared" si="10"/>
        <v>1.2335557210015445E-2</v>
      </c>
      <c r="D190" s="204">
        <v>1.7609999999999999</v>
      </c>
      <c r="E190" s="154">
        <f t="shared" si="11"/>
        <v>1.4635839372452433E-2</v>
      </c>
      <c r="F190" s="204">
        <v>1.5089999999999999</v>
      </c>
      <c r="G190" s="154">
        <f t="shared" si="12"/>
        <v>1.4904903456426364E-2</v>
      </c>
      <c r="H190" s="154">
        <f t="shared" si="15"/>
        <v>-14.310051107325384</v>
      </c>
      <c r="I190" s="154">
        <f t="shared" si="14"/>
        <v>37.181818181818159</v>
      </c>
      <c r="J190" s="92"/>
    </row>
    <row r="191" spans="1:10" x14ac:dyDescent="0.35">
      <c r="A191" s="224" t="s">
        <v>223</v>
      </c>
      <c r="B191" s="204">
        <v>2.5979999999999999</v>
      </c>
      <c r="C191" s="154">
        <f t="shared" si="10"/>
        <v>2.9134343301472836E-2</v>
      </c>
      <c r="D191" s="204">
        <v>0.88500000000000001</v>
      </c>
      <c r="E191" s="154">
        <f t="shared" si="11"/>
        <v>7.3553196164795028E-3</v>
      </c>
      <c r="F191" s="204">
        <v>1.494</v>
      </c>
      <c r="G191" s="154">
        <f t="shared" si="12"/>
        <v>1.4756743382306819E-2</v>
      </c>
      <c r="H191" s="154">
        <f t="shared" si="15"/>
        <v>68.813559322033896</v>
      </c>
      <c r="I191" s="154">
        <f t="shared" si="14"/>
        <v>-42.494226327944574</v>
      </c>
      <c r="J191" s="92"/>
    </row>
    <row r="192" spans="1:10" x14ac:dyDescent="0.35">
      <c r="A192" s="224" t="s">
        <v>84</v>
      </c>
      <c r="B192" s="204">
        <v>0.60099999999999998</v>
      </c>
      <c r="C192" s="154">
        <f t="shared" si="10"/>
        <v>6.7396998938357095E-3</v>
      </c>
      <c r="D192" s="204">
        <v>2.1999999999999999E-2</v>
      </c>
      <c r="E192" s="154">
        <f t="shared" si="11"/>
        <v>1.828441034605074E-4</v>
      </c>
      <c r="F192" s="204">
        <v>1.3220000000000001</v>
      </c>
      <c r="G192" s="154">
        <f t="shared" si="12"/>
        <v>1.3057841199069355E-2</v>
      </c>
      <c r="H192" s="154">
        <f t="shared" si="15"/>
        <v>5909.0909090909099</v>
      </c>
      <c r="I192" s="154">
        <f t="shared" si="14"/>
        <v>119.96672212978372</v>
      </c>
      <c r="J192" s="92"/>
    </row>
    <row r="193" spans="1:10" x14ac:dyDescent="0.35">
      <c r="A193" s="224" t="s">
        <v>207</v>
      </c>
      <c r="B193" s="204">
        <v>2.4510000000000001</v>
      </c>
      <c r="C193" s="154">
        <f t="shared" si="10"/>
        <v>2.7485864292498052E-2</v>
      </c>
      <c r="D193" s="204">
        <v>1.9730000000000001</v>
      </c>
      <c r="E193" s="154">
        <f t="shared" si="11"/>
        <v>1.639779164216278E-2</v>
      </c>
      <c r="F193" s="204">
        <v>1.3029999999999999</v>
      </c>
      <c r="G193" s="154">
        <f t="shared" si="12"/>
        <v>1.287017177185126E-2</v>
      </c>
      <c r="H193" s="154">
        <f t="shared" si="15"/>
        <v>-33.958438925494171</v>
      </c>
      <c r="I193" s="154">
        <f t="shared" si="14"/>
        <v>-46.838025295797635</v>
      </c>
      <c r="J193" s="92"/>
    </row>
    <row r="194" spans="1:10" x14ac:dyDescent="0.35">
      <c r="A194" s="224" t="s">
        <v>59</v>
      </c>
      <c r="B194" s="204">
        <v>1.194</v>
      </c>
      <c r="C194" s="154">
        <f t="shared" si="10"/>
        <v>1.3389686644325854E-2</v>
      </c>
      <c r="D194" s="204">
        <v>1.8420000000000001</v>
      </c>
      <c r="E194" s="154">
        <f t="shared" si="11"/>
        <v>1.5309038117011578E-2</v>
      </c>
      <c r="F194" s="204">
        <v>1.1539999999999999</v>
      </c>
      <c r="G194" s="154">
        <f t="shared" si="12"/>
        <v>1.1398448368930433E-2</v>
      </c>
      <c r="H194" s="154">
        <f t="shared" si="15"/>
        <v>-37.350705754614552</v>
      </c>
      <c r="I194" s="154">
        <f t="shared" si="14"/>
        <v>-3.350083752093802</v>
      </c>
      <c r="J194" s="92"/>
    </row>
    <row r="195" spans="1:10" x14ac:dyDescent="0.35">
      <c r="A195" s="224" t="s">
        <v>102</v>
      </c>
      <c r="B195" s="204">
        <v>1.284</v>
      </c>
      <c r="C195" s="154">
        <f t="shared" si="10"/>
        <v>1.4398959506963481E-2</v>
      </c>
      <c r="D195" s="204">
        <v>7.6999999999999999E-2</v>
      </c>
      <c r="E195" s="154">
        <f t="shared" si="11"/>
        <v>6.3995436211177598E-4</v>
      </c>
      <c r="F195" s="204">
        <v>1.0269999999999999</v>
      </c>
      <c r="G195" s="154">
        <f t="shared" si="12"/>
        <v>1.0144026408051607E-2</v>
      </c>
      <c r="H195" s="154">
        <f t="shared" si="15"/>
        <v>1233.7662337662337</v>
      </c>
      <c r="I195" s="154">
        <f t="shared" si="14"/>
        <v>-20.015576323987549</v>
      </c>
      <c r="J195" s="92"/>
    </row>
    <row r="196" spans="1:10" x14ac:dyDescent="0.35">
      <c r="A196" s="224" t="s">
        <v>140</v>
      </c>
      <c r="B196" s="204">
        <v>2.8940000000000001</v>
      </c>
      <c r="C196" s="154">
        <f t="shared" ref="C196:C259" si="16">(B196/$B$268)*100</f>
        <v>3.2453729605258816E-2</v>
      </c>
      <c r="D196" s="204">
        <v>1.502</v>
      </c>
      <c r="E196" s="154">
        <f t="shared" ref="E196:E259" si="17">(D196/$D$268)*100</f>
        <v>1.2483265608985553E-2</v>
      </c>
      <c r="F196" s="204">
        <v>0.92900000000000005</v>
      </c>
      <c r="G196" s="154">
        <f t="shared" ref="G196:G259" si="18">(F196/$F$268)*100</f>
        <v>9.1760472571372383E-3</v>
      </c>
      <c r="H196" s="154">
        <f t="shared" si="15"/>
        <v>-38.149134487350203</v>
      </c>
      <c r="I196" s="154">
        <f t="shared" ref="I196:I220" si="19">((F196/B196)-1)*100</f>
        <v>-67.899101589495501</v>
      </c>
      <c r="J196" s="92"/>
    </row>
    <row r="197" spans="1:10" x14ac:dyDescent="0.35">
      <c r="A197" s="224" t="s">
        <v>90</v>
      </c>
      <c r="B197" s="204">
        <v>0.105</v>
      </c>
      <c r="C197" s="154">
        <f t="shared" si="16"/>
        <v>1.177485006410565E-3</v>
      </c>
      <c r="D197" s="204">
        <v>5.2999999999999999E-2</v>
      </c>
      <c r="E197" s="154">
        <f t="shared" si="17"/>
        <v>4.4048806742758609E-4</v>
      </c>
      <c r="F197" s="204">
        <v>0.89200000000000002</v>
      </c>
      <c r="G197" s="154">
        <f t="shared" si="18"/>
        <v>8.8105857409756898E-3</v>
      </c>
      <c r="H197" s="154">
        <f t="shared" si="15"/>
        <v>1583.0188679245286</v>
      </c>
      <c r="I197" s="154">
        <f t="shared" si="19"/>
        <v>749.52380952380952</v>
      </c>
      <c r="J197" s="92"/>
    </row>
    <row r="198" spans="1:10" x14ac:dyDescent="0.35">
      <c r="A198" s="224" t="s">
        <v>141</v>
      </c>
      <c r="B198" s="204">
        <v>0.97699999999999998</v>
      </c>
      <c r="C198" s="154">
        <f t="shared" si="16"/>
        <v>1.0956217631077354E-2</v>
      </c>
      <c r="D198" s="204">
        <v>2.68</v>
      </c>
      <c r="E198" s="154">
        <f t="shared" si="17"/>
        <v>2.227373623973454E-2</v>
      </c>
      <c r="F198" s="204">
        <v>0.89100000000000001</v>
      </c>
      <c r="G198" s="154">
        <f t="shared" si="18"/>
        <v>8.8007084027010539E-3</v>
      </c>
      <c r="H198" s="154">
        <f t="shared" si="15"/>
        <v>-66.75373134328359</v>
      </c>
      <c r="I198" s="154">
        <f t="shared" si="19"/>
        <v>-8.8024564994882208</v>
      </c>
      <c r="J198" s="92"/>
    </row>
    <row r="199" spans="1:10" x14ac:dyDescent="0.35">
      <c r="A199" s="224" t="s">
        <v>126</v>
      </c>
      <c r="B199" s="204">
        <v>0.66200000000000003</v>
      </c>
      <c r="C199" s="154">
        <f t="shared" si="16"/>
        <v>7.4237626118456588E-3</v>
      </c>
      <c r="D199" s="204">
        <v>1.0149999999999999</v>
      </c>
      <c r="E199" s="154">
        <f t="shared" si="17"/>
        <v>8.4357620460188652E-3</v>
      </c>
      <c r="F199" s="204">
        <v>0.88900000000000001</v>
      </c>
      <c r="G199" s="154">
        <f t="shared" si="18"/>
        <v>8.7809537261517804E-3</v>
      </c>
      <c r="H199" s="154">
        <f t="shared" si="15"/>
        <v>-12.413793103448267</v>
      </c>
      <c r="I199" s="154">
        <f t="shared" si="19"/>
        <v>34.290030211480357</v>
      </c>
      <c r="J199" s="92"/>
    </row>
    <row r="200" spans="1:10" x14ac:dyDescent="0.35">
      <c r="A200" s="224" t="s">
        <v>42</v>
      </c>
      <c r="B200" s="204">
        <v>0.4</v>
      </c>
      <c r="C200" s="154">
        <f t="shared" si="16"/>
        <v>4.4856571672783428E-3</v>
      </c>
      <c r="D200" s="204">
        <v>0.218</v>
      </c>
      <c r="E200" s="154">
        <f t="shared" si="17"/>
        <v>1.8118188433813916E-3</v>
      </c>
      <c r="F200" s="204">
        <v>0.872</v>
      </c>
      <c r="G200" s="154">
        <f t="shared" si="18"/>
        <v>8.6130389754829617E-3</v>
      </c>
      <c r="H200" s="154">
        <f t="shared" si="15"/>
        <v>300</v>
      </c>
      <c r="I200" s="154">
        <f t="shared" si="19"/>
        <v>117.99999999999997</v>
      </c>
      <c r="J200" s="92"/>
    </row>
    <row r="201" spans="1:10" x14ac:dyDescent="0.35">
      <c r="A201" s="224" t="s">
        <v>244</v>
      </c>
      <c r="B201" s="204">
        <v>2.7989999999999999</v>
      </c>
      <c r="C201" s="154">
        <f t="shared" si="16"/>
        <v>3.1388386028030207E-2</v>
      </c>
      <c r="D201" s="204">
        <v>1.091</v>
      </c>
      <c r="E201" s="154">
        <f t="shared" si="17"/>
        <v>9.0674053125187996E-3</v>
      </c>
      <c r="F201" s="204">
        <v>0.85499999999999998</v>
      </c>
      <c r="G201" s="154">
        <f t="shared" si="18"/>
        <v>8.445124224814143E-3</v>
      </c>
      <c r="H201" s="154">
        <f t="shared" si="15"/>
        <v>-21.631530705774516</v>
      </c>
      <c r="I201" s="154">
        <f t="shared" si="19"/>
        <v>-69.453376205787777</v>
      </c>
      <c r="J201" s="92"/>
    </row>
    <row r="202" spans="1:10" x14ac:dyDescent="0.35">
      <c r="A202" s="224" t="s">
        <v>125</v>
      </c>
      <c r="B202" s="204">
        <v>2.8079999999999998</v>
      </c>
      <c r="C202" s="154">
        <f t="shared" si="16"/>
        <v>3.1489313314293964E-2</v>
      </c>
      <c r="D202" s="204">
        <v>0.13300000000000001</v>
      </c>
      <c r="E202" s="154">
        <f t="shared" si="17"/>
        <v>1.1053757163748859E-3</v>
      </c>
      <c r="F202" s="204">
        <v>0.79500000000000004</v>
      </c>
      <c r="G202" s="154">
        <f t="shared" si="18"/>
        <v>7.8524839283359571E-3</v>
      </c>
      <c r="H202" s="154">
        <f t="shared" si="15"/>
        <v>497.74436090225561</v>
      </c>
      <c r="I202" s="154">
        <f t="shared" si="19"/>
        <v>-71.68803418803418</v>
      </c>
      <c r="J202" s="92"/>
    </row>
    <row r="203" spans="1:10" x14ac:dyDescent="0.35">
      <c r="A203" s="224" t="s">
        <v>101</v>
      </c>
      <c r="B203" s="204">
        <v>0.89800000000000002</v>
      </c>
      <c r="C203" s="154">
        <f t="shared" si="16"/>
        <v>1.007030034053988E-2</v>
      </c>
      <c r="D203" s="204">
        <v>0.60699999999999998</v>
      </c>
      <c r="E203" s="154">
        <f t="shared" si="17"/>
        <v>5.0448350363876361E-3</v>
      </c>
      <c r="F203" s="204">
        <v>0.754</v>
      </c>
      <c r="G203" s="154">
        <f t="shared" si="18"/>
        <v>7.4475130590758651E-3</v>
      </c>
      <c r="H203" s="154">
        <f t="shared" si="15"/>
        <v>24.217462932454701</v>
      </c>
      <c r="I203" s="154">
        <f t="shared" si="19"/>
        <v>-16.035634743875281</v>
      </c>
      <c r="J203" s="92"/>
    </row>
    <row r="204" spans="1:10" x14ac:dyDescent="0.35">
      <c r="A204" s="224" t="s">
        <v>100</v>
      </c>
      <c r="B204" s="204">
        <v>5.7000000000000002E-2</v>
      </c>
      <c r="C204" s="154">
        <f t="shared" si="16"/>
        <v>6.3920614633716387E-4</v>
      </c>
      <c r="D204" s="204">
        <v>0.22900000000000001</v>
      </c>
      <c r="E204" s="154">
        <f t="shared" si="17"/>
        <v>1.9032408951116454E-3</v>
      </c>
      <c r="F204" s="204">
        <v>0.72199999999999998</v>
      </c>
      <c r="G204" s="154">
        <f t="shared" si="18"/>
        <v>7.1314382342874986E-3</v>
      </c>
      <c r="H204" s="154">
        <f t="shared" si="15"/>
        <v>215.28384279475978</v>
      </c>
      <c r="I204" s="154">
        <f t="shared" si="19"/>
        <v>1166.6666666666665</v>
      </c>
      <c r="J204" s="92"/>
    </row>
    <row r="205" spans="1:10" x14ac:dyDescent="0.35">
      <c r="A205" s="224" t="s">
        <v>111</v>
      </c>
      <c r="B205" s="204">
        <v>0.69399999999999995</v>
      </c>
      <c r="C205" s="154">
        <f t="shared" si="16"/>
        <v>7.7826151852279238E-3</v>
      </c>
      <c r="D205" s="204">
        <v>3.46</v>
      </c>
      <c r="E205" s="154">
        <f t="shared" si="17"/>
        <v>2.875639081697071E-2</v>
      </c>
      <c r="F205" s="204">
        <v>0.64800000000000002</v>
      </c>
      <c r="G205" s="154">
        <f t="shared" si="18"/>
        <v>6.4005152019644034E-3</v>
      </c>
      <c r="H205" s="154">
        <f t="shared" si="15"/>
        <v>-81.271676300578036</v>
      </c>
      <c r="I205" s="154">
        <f t="shared" si="19"/>
        <v>-6.6282420749279485</v>
      </c>
      <c r="J205" s="92"/>
    </row>
    <row r="206" spans="1:10" x14ac:dyDescent="0.35">
      <c r="A206" s="224" t="s">
        <v>96</v>
      </c>
      <c r="B206" s="204">
        <v>6.36</v>
      </c>
      <c r="C206" s="154">
        <f t="shared" si="16"/>
        <v>7.1321948959725656E-2</v>
      </c>
      <c r="D206" s="204">
        <v>0.88200000000000001</v>
      </c>
      <c r="E206" s="154">
        <f t="shared" si="17"/>
        <v>7.3303863296439783E-3</v>
      </c>
      <c r="F206" s="204">
        <v>0.56999999999999995</v>
      </c>
      <c r="G206" s="154">
        <f t="shared" si="18"/>
        <v>5.6300828165427612E-3</v>
      </c>
      <c r="H206" s="154">
        <f t="shared" si="15"/>
        <v>-35.374149659863953</v>
      </c>
      <c r="I206" s="154">
        <f t="shared" si="19"/>
        <v>-91.037735849056602</v>
      </c>
      <c r="J206" s="92"/>
    </row>
    <row r="207" spans="1:10" x14ac:dyDescent="0.35">
      <c r="A207" s="224" t="s">
        <v>56</v>
      </c>
      <c r="B207" s="204">
        <v>0.24399999999999999</v>
      </c>
      <c r="C207" s="154">
        <f t="shared" si="16"/>
        <v>2.7362508720397893E-3</v>
      </c>
      <c r="D207" s="204">
        <v>0.32400000000000001</v>
      </c>
      <c r="E207" s="154">
        <f t="shared" si="17"/>
        <v>2.6927949782365639E-3</v>
      </c>
      <c r="F207" s="204">
        <v>0.55500000000000005</v>
      </c>
      <c r="G207" s="154">
        <f t="shared" si="18"/>
        <v>5.481922742423216E-3</v>
      </c>
      <c r="H207" s="154">
        <f t="shared" si="15"/>
        <v>71.296296296296305</v>
      </c>
      <c r="I207" s="154">
        <f t="shared" si="19"/>
        <v>127.45901639344264</v>
      </c>
      <c r="J207" s="92"/>
    </row>
    <row r="208" spans="1:10" x14ac:dyDescent="0.35">
      <c r="A208" s="224" t="s">
        <v>192</v>
      </c>
      <c r="B208" s="204">
        <v>1.9390000000000001</v>
      </c>
      <c r="C208" s="154">
        <f t="shared" si="16"/>
        <v>2.174422311838177E-2</v>
      </c>
      <c r="D208" s="204">
        <v>3.2709999999999999</v>
      </c>
      <c r="E208" s="154">
        <f t="shared" si="17"/>
        <v>2.7185593746332719E-2</v>
      </c>
      <c r="F208" s="204">
        <v>0.53800000000000003</v>
      </c>
      <c r="G208" s="154">
        <f t="shared" si="18"/>
        <v>5.3140079917543964E-3</v>
      </c>
      <c r="H208" s="154">
        <f t="shared" si="15"/>
        <v>-83.552430449403843</v>
      </c>
      <c r="I208" s="154">
        <f t="shared" si="19"/>
        <v>-72.253739040742644</v>
      </c>
      <c r="J208" s="92"/>
    </row>
    <row r="209" spans="1:10" x14ac:dyDescent="0.35">
      <c r="A209" s="224" t="s">
        <v>226</v>
      </c>
      <c r="B209" s="204">
        <v>2.274</v>
      </c>
      <c r="C209" s="154">
        <f t="shared" si="16"/>
        <v>2.5500960995977383E-2</v>
      </c>
      <c r="D209" s="204">
        <v>0.23100000000000001</v>
      </c>
      <c r="E209" s="154">
        <f t="shared" si="17"/>
        <v>1.9198630863353277E-3</v>
      </c>
      <c r="F209" s="204">
        <v>0.49399999999999999</v>
      </c>
      <c r="G209" s="154">
        <f t="shared" si="18"/>
        <v>4.8794051076703933E-3</v>
      </c>
      <c r="H209" s="154">
        <f t="shared" si="15"/>
        <v>113.85281385281382</v>
      </c>
      <c r="I209" s="154">
        <f t="shared" si="19"/>
        <v>-78.276165347405453</v>
      </c>
      <c r="J209" s="92"/>
    </row>
    <row r="210" spans="1:10" x14ac:dyDescent="0.35">
      <c r="A210" s="224" t="s">
        <v>29</v>
      </c>
      <c r="B210" s="204">
        <v>0.70399999999999996</v>
      </c>
      <c r="C210" s="154">
        <f t="shared" si="16"/>
        <v>7.8947566144098834E-3</v>
      </c>
      <c r="D210" s="204">
        <v>0.89900000000000002</v>
      </c>
      <c r="E210" s="154">
        <f t="shared" si="17"/>
        <v>7.47167495504528E-3</v>
      </c>
      <c r="F210" s="204">
        <v>0.48499999999999999</v>
      </c>
      <c r="G210" s="154">
        <f t="shared" si="18"/>
        <v>4.790509063198666E-3</v>
      </c>
      <c r="H210" s="154">
        <f t="shared" si="15"/>
        <v>-46.051167964404897</v>
      </c>
      <c r="I210" s="154">
        <f t="shared" si="19"/>
        <v>-31.10795454545454</v>
      </c>
      <c r="J210" s="92"/>
    </row>
    <row r="211" spans="1:10" x14ac:dyDescent="0.35">
      <c r="A211" s="224" t="s">
        <v>44</v>
      </c>
      <c r="B211" s="204">
        <v>0.34</v>
      </c>
      <c r="C211" s="154">
        <f t="shared" si="16"/>
        <v>3.8128085921865919E-3</v>
      </c>
      <c r="D211" s="204">
        <v>6.2E-2</v>
      </c>
      <c r="E211" s="154">
        <f t="shared" si="17"/>
        <v>5.1528792793415726E-4</v>
      </c>
      <c r="F211" s="204">
        <v>0.47899999999999998</v>
      </c>
      <c r="G211" s="154">
        <f t="shared" si="18"/>
        <v>4.7312450335508472E-3</v>
      </c>
      <c r="H211" s="154">
        <f t="shared" si="15"/>
        <v>672.58064516129025</v>
      </c>
      <c r="I211" s="154">
        <f t="shared" si="19"/>
        <v>40.882352941176457</v>
      </c>
      <c r="J211" s="92"/>
    </row>
    <row r="212" spans="1:10" x14ac:dyDescent="0.35">
      <c r="A212" s="224" t="s">
        <v>48</v>
      </c>
      <c r="B212" s="204">
        <v>0.13300000000000001</v>
      </c>
      <c r="C212" s="154">
        <f t="shared" si="16"/>
        <v>1.4914810081200491E-3</v>
      </c>
      <c r="D212" s="204">
        <v>0.72399999999999998</v>
      </c>
      <c r="E212" s="154">
        <f t="shared" si="17"/>
        <v>6.0172332229730622E-3</v>
      </c>
      <c r="F212" s="204">
        <v>0.44900000000000001</v>
      </c>
      <c r="G212" s="154">
        <f t="shared" si="18"/>
        <v>4.4349248853117551E-3</v>
      </c>
      <c r="H212" s="154">
        <f t="shared" si="15"/>
        <v>-37.983425414364632</v>
      </c>
      <c r="I212" s="154">
        <f t="shared" si="19"/>
        <v>237.59398496240601</v>
      </c>
      <c r="J212" s="92"/>
    </row>
    <row r="213" spans="1:10" x14ac:dyDescent="0.35">
      <c r="A213" s="224" t="s">
        <v>10</v>
      </c>
      <c r="B213" s="204">
        <v>7.6999999999999999E-2</v>
      </c>
      <c r="C213" s="154">
        <f t="shared" si="16"/>
        <v>8.6348900470108094E-4</v>
      </c>
      <c r="D213" s="204">
        <v>9.1999999999999998E-2</v>
      </c>
      <c r="E213" s="154">
        <f t="shared" si="17"/>
        <v>7.6462079628939459E-4</v>
      </c>
      <c r="F213" s="204">
        <v>0.432</v>
      </c>
      <c r="G213" s="154">
        <f t="shared" si="18"/>
        <v>4.2670101346429356E-3</v>
      </c>
      <c r="H213" s="154">
        <f t="shared" si="15"/>
        <v>369.56521739130437</v>
      </c>
      <c r="I213" s="154">
        <f t="shared" si="19"/>
        <v>461.03896103896102</v>
      </c>
      <c r="J213" s="92"/>
    </row>
    <row r="214" spans="1:10" x14ac:dyDescent="0.35">
      <c r="A214" s="224" t="s">
        <v>191</v>
      </c>
      <c r="B214" s="204">
        <v>6.8620000000000001</v>
      </c>
      <c r="C214" s="154">
        <f t="shared" si="16"/>
        <v>7.6951448704659975E-2</v>
      </c>
      <c r="D214" s="204">
        <v>31.760999999999999</v>
      </c>
      <c r="E214" s="154">
        <f t="shared" si="17"/>
        <v>0.26396870772768982</v>
      </c>
      <c r="F214" s="204">
        <v>0.42699999999999999</v>
      </c>
      <c r="G214" s="154">
        <f t="shared" si="18"/>
        <v>4.2176234432697527E-3</v>
      </c>
      <c r="H214" s="154">
        <f t="shared" si="15"/>
        <v>-98.655583892194826</v>
      </c>
      <c r="I214" s="154">
        <f t="shared" si="19"/>
        <v>-93.777324395220049</v>
      </c>
      <c r="J214" s="92"/>
    </row>
    <row r="215" spans="1:10" x14ac:dyDescent="0.35">
      <c r="A215" s="224" t="s">
        <v>118</v>
      </c>
      <c r="B215" s="204">
        <v>1.5349999999999999</v>
      </c>
      <c r="C215" s="154">
        <f t="shared" si="16"/>
        <v>1.721370937943064E-2</v>
      </c>
      <c r="D215" s="204">
        <v>0.70799999999999996</v>
      </c>
      <c r="E215" s="154">
        <f t="shared" si="17"/>
        <v>5.8842556931836022E-3</v>
      </c>
      <c r="F215" s="204">
        <v>0.42299999999999999</v>
      </c>
      <c r="G215" s="154">
        <f t="shared" si="18"/>
        <v>4.1781140901712074E-3</v>
      </c>
      <c r="H215" s="154">
        <f t="shared" si="15"/>
        <v>-40.254237288135599</v>
      </c>
      <c r="I215" s="154">
        <f t="shared" si="19"/>
        <v>-72.442996742670999</v>
      </c>
      <c r="J215" s="92"/>
    </row>
    <row r="216" spans="1:10" x14ac:dyDescent="0.35">
      <c r="A216" s="224" t="s">
        <v>77</v>
      </c>
      <c r="B216" s="204">
        <v>0.28999999999999998</v>
      </c>
      <c r="C216" s="154">
        <f t="shared" si="16"/>
        <v>3.2521014462767988E-3</v>
      </c>
      <c r="D216" s="204">
        <v>0.39500000000000002</v>
      </c>
      <c r="E216" s="154">
        <f t="shared" si="17"/>
        <v>3.2828827666772924E-3</v>
      </c>
      <c r="F216" s="204">
        <v>0.32400000000000001</v>
      </c>
      <c r="G216" s="154">
        <f t="shared" si="18"/>
        <v>3.2002576009822017E-3</v>
      </c>
      <c r="H216" s="154">
        <f t="shared" si="15"/>
        <v>-17.974683544303794</v>
      </c>
      <c r="I216" s="154">
        <f t="shared" si="19"/>
        <v>11.724137931034484</v>
      </c>
      <c r="J216" s="92"/>
    </row>
    <row r="217" spans="1:10" x14ac:dyDescent="0.35">
      <c r="A217" s="224" t="s">
        <v>18</v>
      </c>
      <c r="B217" s="204">
        <v>0.495</v>
      </c>
      <c r="C217" s="154">
        <f t="shared" si="16"/>
        <v>5.5510007445069495E-3</v>
      </c>
      <c r="D217" s="204">
        <v>0.21199999999999999</v>
      </c>
      <c r="E217" s="154">
        <f t="shared" si="17"/>
        <v>1.7619522697103443E-3</v>
      </c>
      <c r="F217" s="204">
        <v>0.29499999999999998</v>
      </c>
      <c r="G217" s="154">
        <f t="shared" si="18"/>
        <v>2.913814791017745E-3</v>
      </c>
      <c r="H217" s="154">
        <f t="shared" si="15"/>
        <v>39.150943396226403</v>
      </c>
      <c r="I217" s="154">
        <f t="shared" si="19"/>
        <v>-40.404040404040408</v>
      </c>
      <c r="J217" s="92"/>
    </row>
    <row r="218" spans="1:10" x14ac:dyDescent="0.35">
      <c r="A218" s="224" t="s">
        <v>66</v>
      </c>
      <c r="B218" s="204">
        <v>1E-3</v>
      </c>
      <c r="C218" s="154">
        <f t="shared" si="16"/>
        <v>1.1214142918195858E-5</v>
      </c>
      <c r="D218" s="204">
        <v>0.16600000000000001</v>
      </c>
      <c r="E218" s="154">
        <f t="shared" si="17"/>
        <v>1.3796418715656469E-3</v>
      </c>
      <c r="F218" s="204">
        <v>0.26700000000000002</v>
      </c>
      <c r="G218" s="154">
        <f t="shared" si="18"/>
        <v>2.6372493193279256E-3</v>
      </c>
      <c r="H218" s="154">
        <f t="shared" si="15"/>
        <v>60.843373493975903</v>
      </c>
      <c r="I218" s="154">
        <f t="shared" si="19"/>
        <v>26600</v>
      </c>
      <c r="J218" s="92"/>
    </row>
    <row r="219" spans="1:10" x14ac:dyDescent="0.35">
      <c r="A219" s="224" t="s">
        <v>153</v>
      </c>
      <c r="B219" s="204">
        <v>0.16700000000000001</v>
      </c>
      <c r="C219" s="154">
        <f t="shared" si="16"/>
        <v>1.8727618673387084E-3</v>
      </c>
      <c r="D219" s="204">
        <v>0.247</v>
      </c>
      <c r="E219" s="154">
        <f t="shared" si="17"/>
        <v>2.0528406161247877E-3</v>
      </c>
      <c r="F219" s="204">
        <v>0.24399999999999999</v>
      </c>
      <c r="G219" s="154">
        <f t="shared" si="18"/>
        <v>2.4100705390112873E-3</v>
      </c>
      <c r="H219" s="154">
        <f t="shared" si="15"/>
        <v>-1.2145748987854255</v>
      </c>
      <c r="I219" s="154">
        <f t="shared" si="19"/>
        <v>46.107784431137723</v>
      </c>
      <c r="J219" s="92"/>
    </row>
    <row r="220" spans="1:10" x14ac:dyDescent="0.35">
      <c r="A220" s="224" t="s">
        <v>53</v>
      </c>
      <c r="B220" s="204">
        <v>0.214</v>
      </c>
      <c r="C220" s="154">
        <f t="shared" si="16"/>
        <v>2.3998265844939132E-3</v>
      </c>
      <c r="D220" s="204">
        <v>0.183</v>
      </c>
      <c r="E220" s="154">
        <f t="shared" si="17"/>
        <v>1.520930496966948E-3</v>
      </c>
      <c r="F220" s="204">
        <v>0.22700000000000001</v>
      </c>
      <c r="G220" s="154">
        <f t="shared" si="18"/>
        <v>2.2421557883424686E-3</v>
      </c>
      <c r="H220" s="154">
        <f t="shared" si="15"/>
        <v>24.043715846994541</v>
      </c>
      <c r="I220" s="154">
        <f t="shared" si="19"/>
        <v>6.0747663551401931</v>
      </c>
      <c r="J220" s="92"/>
    </row>
    <row r="221" spans="1:10" x14ac:dyDescent="0.35">
      <c r="A221" s="224" t="s">
        <v>55</v>
      </c>
      <c r="B221" s="204">
        <v>3.3000000000000002E-2</v>
      </c>
      <c r="C221" s="154">
        <f t="shared" si="16"/>
        <v>3.7006671630046334E-4</v>
      </c>
      <c r="D221" s="204">
        <v>3.4000000000000002E-2</v>
      </c>
      <c r="E221" s="154">
        <f t="shared" si="17"/>
        <v>2.8257725080260238E-4</v>
      </c>
      <c r="F221" s="204">
        <v>0.19</v>
      </c>
      <c r="G221" s="154">
        <f t="shared" si="18"/>
        <v>1.8766942721809205E-3</v>
      </c>
      <c r="H221" s="154">
        <f t="shared" si="15"/>
        <v>458.8235294117647</v>
      </c>
      <c r="I221" s="154" t="s">
        <v>316</v>
      </c>
      <c r="J221" s="92"/>
    </row>
    <row r="222" spans="1:10" x14ac:dyDescent="0.35">
      <c r="A222" s="224" t="s">
        <v>45</v>
      </c>
      <c r="B222" s="204">
        <v>0.16800000000000001</v>
      </c>
      <c r="C222" s="154">
        <f t="shared" si="16"/>
        <v>1.8839760102569041E-3</v>
      </c>
      <c r="D222" s="204">
        <v>0.44700000000000001</v>
      </c>
      <c r="E222" s="154">
        <f t="shared" si="17"/>
        <v>3.7150597384930368E-3</v>
      </c>
      <c r="F222" s="204">
        <v>0.17599999999999999</v>
      </c>
      <c r="G222" s="154">
        <f t="shared" si="18"/>
        <v>1.7384115363360106E-3</v>
      </c>
      <c r="H222" s="154" t="s">
        <v>316</v>
      </c>
      <c r="I222" s="154" t="s">
        <v>316</v>
      </c>
      <c r="J222" s="92"/>
    </row>
    <row r="223" spans="1:10" x14ac:dyDescent="0.35">
      <c r="A223" s="224" t="s">
        <v>65</v>
      </c>
      <c r="B223" s="204">
        <v>0</v>
      </c>
      <c r="C223" s="154">
        <f t="shared" si="16"/>
        <v>0</v>
      </c>
      <c r="D223" s="204">
        <v>1E-3</v>
      </c>
      <c r="E223" s="154">
        <f t="shared" si="17"/>
        <v>8.3110956118412462E-6</v>
      </c>
      <c r="F223" s="204">
        <v>0.158</v>
      </c>
      <c r="G223" s="154">
        <f t="shared" si="18"/>
        <v>1.5606194473925551E-3</v>
      </c>
      <c r="H223" s="154">
        <f t="shared" ref="H223:H230" si="20">((F223/D223)-1)*100</f>
        <v>15700</v>
      </c>
      <c r="I223" s="154" t="s">
        <v>316</v>
      </c>
      <c r="J223" s="92"/>
    </row>
    <row r="224" spans="1:10" x14ac:dyDescent="0.35">
      <c r="A224" s="224" t="s">
        <v>87</v>
      </c>
      <c r="B224" s="204">
        <v>0.16500000000000001</v>
      </c>
      <c r="C224" s="154">
        <f t="shared" si="16"/>
        <v>1.8503335815023168E-3</v>
      </c>
      <c r="D224" s="204">
        <v>1.55</v>
      </c>
      <c r="E224" s="154">
        <f t="shared" si="17"/>
        <v>1.2882198198353931E-2</v>
      </c>
      <c r="F224" s="204">
        <v>0.14899999999999999</v>
      </c>
      <c r="G224" s="154">
        <f t="shared" si="18"/>
        <v>1.4717234029208272E-3</v>
      </c>
      <c r="H224" s="154">
        <f t="shared" si="20"/>
        <v>-90.387096774193552</v>
      </c>
      <c r="I224" s="154">
        <f t="shared" ref="I224:I233" si="21">((F224/B224)-1)*100</f>
        <v>-9.6969696969697043</v>
      </c>
      <c r="J224" s="92"/>
    </row>
    <row r="225" spans="1:10" x14ac:dyDescent="0.35">
      <c r="A225" s="224" t="s">
        <v>60</v>
      </c>
      <c r="B225" s="204">
        <v>0.11899999999999999</v>
      </c>
      <c r="C225" s="154">
        <f t="shared" si="16"/>
        <v>1.3344830072653071E-3</v>
      </c>
      <c r="D225" s="204">
        <v>0.253</v>
      </c>
      <c r="E225" s="154">
        <f t="shared" si="17"/>
        <v>2.102707189795835E-3</v>
      </c>
      <c r="F225" s="204">
        <v>8.3000000000000004E-2</v>
      </c>
      <c r="G225" s="154">
        <f t="shared" si="18"/>
        <v>8.1981907679482316E-4</v>
      </c>
      <c r="H225" s="154">
        <f t="shared" si="20"/>
        <v>-67.193675889328063</v>
      </c>
      <c r="I225" s="154">
        <f t="shared" si="21"/>
        <v>-30.252100840336126</v>
      </c>
      <c r="J225" s="92"/>
    </row>
    <row r="226" spans="1:10" x14ac:dyDescent="0.35">
      <c r="A226" s="224" t="s">
        <v>63</v>
      </c>
      <c r="B226" s="204">
        <v>7.6999999999999999E-2</v>
      </c>
      <c r="C226" s="154">
        <f t="shared" si="16"/>
        <v>8.6348900470108094E-4</v>
      </c>
      <c r="D226" s="204">
        <v>0.41299999999999998</v>
      </c>
      <c r="E226" s="154">
        <f t="shared" si="17"/>
        <v>3.4324824876904342E-3</v>
      </c>
      <c r="F226" s="204">
        <v>7.0000000000000007E-2</v>
      </c>
      <c r="G226" s="154">
        <f t="shared" si="18"/>
        <v>6.9141367922454986E-4</v>
      </c>
      <c r="H226" s="154">
        <f t="shared" si="20"/>
        <v>-83.050847457627114</v>
      </c>
      <c r="I226" s="154">
        <f t="shared" si="21"/>
        <v>-9.0909090909090828</v>
      </c>
      <c r="J226" s="92"/>
    </row>
    <row r="227" spans="1:10" x14ac:dyDescent="0.35">
      <c r="A227" s="224" t="s">
        <v>47</v>
      </c>
      <c r="B227" s="204">
        <v>0.113</v>
      </c>
      <c r="C227" s="154">
        <f t="shared" si="16"/>
        <v>1.267198149756132E-3</v>
      </c>
      <c r="D227" s="204">
        <v>0.13900000000000001</v>
      </c>
      <c r="E227" s="154">
        <f t="shared" si="17"/>
        <v>1.1552422900459334E-3</v>
      </c>
      <c r="F227" s="204">
        <v>6.3E-2</v>
      </c>
      <c r="G227" s="154">
        <f t="shared" si="18"/>
        <v>6.2227231130209467E-4</v>
      </c>
      <c r="H227" s="154">
        <f t="shared" si="20"/>
        <v>-54.676258992805757</v>
      </c>
      <c r="I227" s="154">
        <f t="shared" si="21"/>
        <v>-44.247787610619469</v>
      </c>
      <c r="J227" s="92"/>
    </row>
    <row r="228" spans="1:10" x14ac:dyDescent="0.35">
      <c r="A228" s="224" t="s">
        <v>8</v>
      </c>
      <c r="B228" s="204">
        <v>0.83799999999999997</v>
      </c>
      <c r="C228" s="154">
        <f t="shared" si="16"/>
        <v>9.3974517654481279E-3</v>
      </c>
      <c r="D228" s="204">
        <v>6.3E-2</v>
      </c>
      <c r="E228" s="154">
        <f t="shared" si="17"/>
        <v>5.2359902354599851E-4</v>
      </c>
      <c r="F228" s="204">
        <v>5.8000000000000003E-2</v>
      </c>
      <c r="G228" s="154">
        <f t="shared" si="18"/>
        <v>5.7288561992891265E-4</v>
      </c>
      <c r="H228" s="154">
        <f t="shared" si="20"/>
        <v>-7.9365079365079305</v>
      </c>
      <c r="I228" s="154">
        <f t="shared" si="21"/>
        <v>-93.078758949880665</v>
      </c>
      <c r="J228" s="92"/>
    </row>
    <row r="229" spans="1:10" x14ac:dyDescent="0.35">
      <c r="A229" s="224" t="s">
        <v>58</v>
      </c>
      <c r="B229" s="204">
        <v>1.7000000000000001E-2</v>
      </c>
      <c r="C229" s="154">
        <f t="shared" si="16"/>
        <v>1.9064042960932961E-4</v>
      </c>
      <c r="D229" s="204">
        <v>4.2000000000000003E-2</v>
      </c>
      <c r="E229" s="154">
        <f t="shared" si="17"/>
        <v>3.4906601569733236E-4</v>
      </c>
      <c r="F229" s="204">
        <v>4.9000000000000002E-2</v>
      </c>
      <c r="G229" s="154">
        <f t="shared" si="18"/>
        <v>4.8398957545718488E-4</v>
      </c>
      <c r="H229" s="154">
        <f t="shared" si="20"/>
        <v>16.666666666666675</v>
      </c>
      <c r="I229" s="154">
        <f t="shared" si="21"/>
        <v>188.23529411764704</v>
      </c>
      <c r="J229" s="92"/>
    </row>
    <row r="230" spans="1:10" x14ac:dyDescent="0.35">
      <c r="A230" s="224" t="s">
        <v>161</v>
      </c>
      <c r="B230" s="204">
        <v>2.1999999999999999E-2</v>
      </c>
      <c r="C230" s="154">
        <f t="shared" si="16"/>
        <v>2.4671114420030886E-4</v>
      </c>
      <c r="D230" s="204">
        <v>1.7000000000000001E-2</v>
      </c>
      <c r="E230" s="154">
        <f t="shared" si="17"/>
        <v>1.4128862540130119E-4</v>
      </c>
      <c r="F230" s="204">
        <v>4.5999999999999999E-2</v>
      </c>
      <c r="G230" s="154">
        <f t="shared" si="18"/>
        <v>4.5435756063327549E-4</v>
      </c>
      <c r="H230" s="154">
        <f t="shared" si="20"/>
        <v>170.58823529411762</v>
      </c>
      <c r="I230" s="154">
        <f t="shared" si="21"/>
        <v>109.09090909090908</v>
      </c>
      <c r="J230" s="92"/>
    </row>
    <row r="231" spans="1:10" x14ac:dyDescent="0.35">
      <c r="A231" s="224" t="s">
        <v>261</v>
      </c>
      <c r="B231" s="204">
        <v>2.1749999999999998</v>
      </c>
      <c r="C231" s="154">
        <f t="shared" si="16"/>
        <v>2.4390760847075987E-2</v>
      </c>
      <c r="D231" s="204">
        <v>0</v>
      </c>
      <c r="E231" s="154">
        <f t="shared" si="17"/>
        <v>0</v>
      </c>
      <c r="F231" s="204">
        <v>4.4999999999999998E-2</v>
      </c>
      <c r="G231" s="154">
        <f t="shared" si="18"/>
        <v>4.4448022235863912E-4</v>
      </c>
      <c r="H231" s="154" t="s">
        <v>316</v>
      </c>
      <c r="I231" s="154">
        <f t="shared" si="21"/>
        <v>-97.931034482758619</v>
      </c>
      <c r="J231" s="92"/>
    </row>
    <row r="232" spans="1:10" x14ac:dyDescent="0.35">
      <c r="A232" s="224" t="s">
        <v>131</v>
      </c>
      <c r="B232" s="204">
        <v>1.9E-2</v>
      </c>
      <c r="C232" s="154">
        <f t="shared" si="16"/>
        <v>2.1306871544572132E-4</v>
      </c>
      <c r="D232" s="204">
        <v>0.06</v>
      </c>
      <c r="E232" s="154">
        <f t="shared" si="17"/>
        <v>4.9866573671047477E-4</v>
      </c>
      <c r="F232" s="204">
        <v>3.7999999999999999E-2</v>
      </c>
      <c r="G232" s="154">
        <f t="shared" si="18"/>
        <v>3.7533885443618415E-4</v>
      </c>
      <c r="H232" s="154">
        <f>((F232/D232)-1)*100</f>
        <v>-36.666666666666671</v>
      </c>
      <c r="I232" s="154">
        <f t="shared" si="21"/>
        <v>100</v>
      </c>
      <c r="J232" s="92"/>
    </row>
    <row r="233" spans="1:10" x14ac:dyDescent="0.35">
      <c r="A233" s="224" t="s">
        <v>167</v>
      </c>
      <c r="B233" s="204">
        <v>0.02</v>
      </c>
      <c r="C233" s="154">
        <f t="shared" si="16"/>
        <v>2.2428285836391715E-4</v>
      </c>
      <c r="D233" s="204">
        <v>0</v>
      </c>
      <c r="E233" s="154">
        <f t="shared" si="17"/>
        <v>0</v>
      </c>
      <c r="F233" s="204">
        <v>3.5999999999999997E-2</v>
      </c>
      <c r="G233" s="154">
        <f t="shared" si="18"/>
        <v>3.5558417788691124E-4</v>
      </c>
      <c r="H233" s="154" t="s">
        <v>316</v>
      </c>
      <c r="I233" s="154">
        <f t="shared" si="21"/>
        <v>79.999999999999986</v>
      </c>
      <c r="J233" s="92"/>
    </row>
    <row r="234" spans="1:10" x14ac:dyDescent="0.35">
      <c r="A234" s="224" t="s">
        <v>73</v>
      </c>
      <c r="B234" s="204">
        <v>0</v>
      </c>
      <c r="C234" s="154">
        <f t="shared" si="16"/>
        <v>0</v>
      </c>
      <c r="D234" s="204">
        <v>2.1999999999999999E-2</v>
      </c>
      <c r="E234" s="154">
        <f t="shared" si="17"/>
        <v>1.828441034605074E-4</v>
      </c>
      <c r="F234" s="204">
        <v>3.3000000000000002E-2</v>
      </c>
      <c r="G234" s="154">
        <f t="shared" si="18"/>
        <v>3.2595216306300202E-4</v>
      </c>
      <c r="H234" s="154">
        <f>((F234/D234)-1)*100</f>
        <v>50.000000000000021</v>
      </c>
      <c r="I234" s="154" t="s">
        <v>316</v>
      </c>
      <c r="J234" s="92"/>
    </row>
    <row r="235" spans="1:10" x14ac:dyDescent="0.35">
      <c r="A235" s="224" t="s">
        <v>124</v>
      </c>
      <c r="B235" s="204">
        <v>5.8999999999999997E-2</v>
      </c>
      <c r="C235" s="154">
        <f t="shared" si="16"/>
        <v>6.6163443217355554E-4</v>
      </c>
      <c r="D235" s="204">
        <v>0.113</v>
      </c>
      <c r="E235" s="154">
        <f t="shared" si="17"/>
        <v>9.3915380413806091E-4</v>
      </c>
      <c r="F235" s="204">
        <v>3.3000000000000002E-2</v>
      </c>
      <c r="G235" s="154">
        <f t="shared" si="18"/>
        <v>3.2595216306300202E-4</v>
      </c>
      <c r="H235" s="154">
        <f>((F235/D235)-1)*100</f>
        <v>-70.796460176991147</v>
      </c>
      <c r="I235" s="154">
        <f>((F235/B235)-1)*100</f>
        <v>-44.067796610169488</v>
      </c>
      <c r="J235" s="92"/>
    </row>
    <row r="236" spans="1:10" x14ac:dyDescent="0.35">
      <c r="A236" s="224" t="s">
        <v>162</v>
      </c>
      <c r="B236" s="204">
        <v>0.41</v>
      </c>
      <c r="C236" s="154">
        <f t="shared" si="16"/>
        <v>4.5977985964603015E-3</v>
      </c>
      <c r="D236" s="204">
        <v>1.72</v>
      </c>
      <c r="E236" s="154">
        <f t="shared" si="17"/>
        <v>1.4295084452366942E-2</v>
      </c>
      <c r="F236" s="204">
        <v>2.7E-2</v>
      </c>
      <c r="G236" s="154">
        <f t="shared" si="18"/>
        <v>2.6668813341518347E-4</v>
      </c>
      <c r="H236" s="154">
        <f>((F236/D236)-1)*100</f>
        <v>-98.430232558139537</v>
      </c>
      <c r="I236" s="154">
        <f>((F236/B236)-1)*100</f>
        <v>-93.414634146341456</v>
      </c>
      <c r="J236" s="92"/>
    </row>
    <row r="237" spans="1:10" x14ac:dyDescent="0.35">
      <c r="A237" s="224" t="s">
        <v>164</v>
      </c>
      <c r="B237" s="204">
        <v>0.36099999999999999</v>
      </c>
      <c r="C237" s="154">
        <f t="shared" si="16"/>
        <v>4.0483055934687042E-3</v>
      </c>
      <c r="D237" s="204">
        <v>2.8000000000000001E-2</v>
      </c>
      <c r="E237" s="154">
        <f t="shared" si="17"/>
        <v>2.3271067713155489E-4</v>
      </c>
      <c r="F237" s="204">
        <v>2.4E-2</v>
      </c>
      <c r="G237" s="154">
        <f t="shared" si="18"/>
        <v>2.370561185912742E-4</v>
      </c>
      <c r="H237" s="154">
        <f>((F237/D237)-1)*100</f>
        <v>-14.28571428571429</v>
      </c>
      <c r="I237" s="154" t="s">
        <v>316</v>
      </c>
      <c r="J237" s="92"/>
    </row>
    <row r="238" spans="1:10" x14ac:dyDescent="0.35">
      <c r="A238" s="224" t="s">
        <v>165</v>
      </c>
      <c r="B238" s="204">
        <v>0.45200000000000001</v>
      </c>
      <c r="C238" s="154">
        <f t="shared" si="16"/>
        <v>5.0687925990245278E-3</v>
      </c>
      <c r="D238" s="204">
        <v>0.18099999999999999</v>
      </c>
      <c r="E238" s="154">
        <f t="shared" si="17"/>
        <v>1.5043083057432655E-3</v>
      </c>
      <c r="F238" s="204">
        <v>2.1999999999999999E-2</v>
      </c>
      <c r="G238" s="154">
        <f t="shared" si="18"/>
        <v>2.1730144204200132E-4</v>
      </c>
      <c r="H238" s="154" t="s">
        <v>316</v>
      </c>
      <c r="I238" s="154" t="s">
        <v>316</v>
      </c>
      <c r="J238" s="92"/>
    </row>
    <row r="239" spans="1:10" x14ac:dyDescent="0.35">
      <c r="A239" s="224" t="s">
        <v>69</v>
      </c>
      <c r="B239" s="204">
        <v>7.0000000000000001E-3</v>
      </c>
      <c r="C239" s="154">
        <f t="shared" si="16"/>
        <v>7.8499000427371011E-5</v>
      </c>
      <c r="D239" s="204">
        <v>0</v>
      </c>
      <c r="E239" s="154">
        <f t="shared" si="17"/>
        <v>0</v>
      </c>
      <c r="F239" s="204">
        <v>0.02</v>
      </c>
      <c r="G239" s="154">
        <f t="shared" si="18"/>
        <v>1.9754676549272847E-4</v>
      </c>
      <c r="H239" s="154" t="s">
        <v>316</v>
      </c>
      <c r="I239" s="154">
        <f>((F239/B239)-1)*100</f>
        <v>185.71428571428572</v>
      </c>
      <c r="J239" s="92"/>
    </row>
    <row r="240" spans="1:10" x14ac:dyDescent="0.35">
      <c r="A240" s="224" t="s">
        <v>1</v>
      </c>
      <c r="B240" s="204">
        <v>0.55600000000000005</v>
      </c>
      <c r="C240" s="154">
        <f t="shared" si="16"/>
        <v>6.2350634625168971E-3</v>
      </c>
      <c r="D240" s="204">
        <v>0.11799999999999999</v>
      </c>
      <c r="E240" s="154">
        <f t="shared" si="17"/>
        <v>9.8070928219726704E-4</v>
      </c>
      <c r="F240" s="204">
        <v>1.2999999999999999E-2</v>
      </c>
      <c r="G240" s="154">
        <f t="shared" si="18"/>
        <v>1.284053975702735E-4</v>
      </c>
      <c r="H240" s="154">
        <f>((F240/D240)-1)*100</f>
        <v>-88.983050847457619</v>
      </c>
      <c r="I240" s="154">
        <f>((F240/B240)-1)*100</f>
        <v>-97.661870503597129</v>
      </c>
      <c r="J240" s="92"/>
    </row>
    <row r="241" spans="1:10" x14ac:dyDescent="0.35">
      <c r="A241" s="224" t="s">
        <v>62</v>
      </c>
      <c r="B241" s="204">
        <v>4.9000000000000002E-2</v>
      </c>
      <c r="C241" s="154">
        <f t="shared" si="16"/>
        <v>5.4949300299159706E-4</v>
      </c>
      <c r="D241" s="204">
        <v>95.753</v>
      </c>
      <c r="E241" s="154">
        <f t="shared" si="17"/>
        <v>0.7958123381206349</v>
      </c>
      <c r="F241" s="204">
        <v>1.2999999999999999E-2</v>
      </c>
      <c r="G241" s="154">
        <f t="shared" si="18"/>
        <v>1.284053975702735E-4</v>
      </c>
      <c r="H241" s="154">
        <f>((F241/D241)-1)*100</f>
        <v>-99.986423401877744</v>
      </c>
      <c r="I241" s="154">
        <f>((F241/B241)-1)*100</f>
        <v>-73.469387755102048</v>
      </c>
      <c r="J241" s="92"/>
    </row>
    <row r="242" spans="1:10" x14ac:dyDescent="0.35">
      <c r="A242" s="224" t="s">
        <v>51</v>
      </c>
      <c r="B242" s="204">
        <v>2.1000000000000001E-2</v>
      </c>
      <c r="C242" s="154">
        <f t="shared" si="16"/>
        <v>2.3549700128211302E-4</v>
      </c>
      <c r="D242" s="204">
        <v>3.1E-2</v>
      </c>
      <c r="E242" s="154">
        <f t="shared" si="17"/>
        <v>2.5764396396707863E-4</v>
      </c>
      <c r="F242" s="204">
        <v>8.9999999999999993E-3</v>
      </c>
      <c r="G242" s="154">
        <f t="shared" si="18"/>
        <v>8.8896044471727811E-5</v>
      </c>
      <c r="H242" s="154">
        <f>((F242/D242)-1)*100</f>
        <v>-70.967741935483872</v>
      </c>
      <c r="I242" s="154" t="s">
        <v>316</v>
      </c>
      <c r="J242" s="92"/>
    </row>
    <row r="243" spans="1:10" x14ac:dyDescent="0.35">
      <c r="A243" s="224" t="s">
        <v>40</v>
      </c>
      <c r="B243" s="204">
        <v>0.46500000000000002</v>
      </c>
      <c r="C243" s="154">
        <f t="shared" si="16"/>
        <v>5.2145764569610743E-3</v>
      </c>
      <c r="D243" s="204">
        <v>2.0680000000000001</v>
      </c>
      <c r="E243" s="154">
        <f t="shared" si="17"/>
        <v>1.7187345725287698E-2</v>
      </c>
      <c r="F243" s="204">
        <v>3.0000000000000001E-3</v>
      </c>
      <c r="G243" s="154">
        <f t="shared" si="18"/>
        <v>2.9632014823909275E-5</v>
      </c>
      <c r="H243" s="154" t="s">
        <v>316</v>
      </c>
      <c r="I243" s="154">
        <f>((F243/B243)-1)*100</f>
        <v>-99.354838709677423</v>
      </c>
      <c r="J243" s="92"/>
    </row>
    <row r="244" spans="1:10" x14ac:dyDescent="0.35">
      <c r="A244" s="224" t="s">
        <v>41</v>
      </c>
      <c r="B244" s="204">
        <v>0</v>
      </c>
      <c r="C244" s="154">
        <f t="shared" si="16"/>
        <v>0</v>
      </c>
      <c r="D244" s="204">
        <v>3.0000000000000001E-3</v>
      </c>
      <c r="E244" s="154">
        <f t="shared" si="17"/>
        <v>2.493328683552374E-5</v>
      </c>
      <c r="F244" s="204">
        <v>3.0000000000000001E-3</v>
      </c>
      <c r="G244" s="154">
        <f t="shared" si="18"/>
        <v>2.9632014823909275E-5</v>
      </c>
      <c r="H244" s="154">
        <f>((F244/D244)-1)*100</f>
        <v>0</v>
      </c>
      <c r="I244" s="154" t="s">
        <v>316</v>
      </c>
      <c r="J244" s="92"/>
    </row>
    <row r="245" spans="1:10" x14ac:dyDescent="0.35">
      <c r="A245" s="224" t="s">
        <v>46</v>
      </c>
      <c r="B245" s="204">
        <v>3.1E-2</v>
      </c>
      <c r="C245" s="154">
        <f t="shared" si="16"/>
        <v>3.4763843046407155E-4</v>
      </c>
      <c r="D245" s="204">
        <v>0</v>
      </c>
      <c r="E245" s="154">
        <f t="shared" si="17"/>
        <v>0</v>
      </c>
      <c r="F245" s="204">
        <v>3.0000000000000001E-3</v>
      </c>
      <c r="G245" s="154">
        <f>(F245/$F$268)*100</f>
        <v>2.9632014823909275E-5</v>
      </c>
      <c r="H245" s="154" t="s">
        <v>316</v>
      </c>
      <c r="I245" s="154" t="s">
        <v>316</v>
      </c>
      <c r="J245" s="92"/>
    </row>
    <row r="246" spans="1:10" x14ac:dyDescent="0.35">
      <c r="A246" s="224" t="s">
        <v>57</v>
      </c>
      <c r="B246" s="204">
        <v>5.0000000000000001E-3</v>
      </c>
      <c r="C246" s="154">
        <f t="shared" si="16"/>
        <v>5.6070714590979288E-5</v>
      </c>
      <c r="D246" s="204">
        <v>0</v>
      </c>
      <c r="E246" s="154">
        <f t="shared" si="17"/>
        <v>0</v>
      </c>
      <c r="F246" s="204">
        <v>3.0000000000000001E-3</v>
      </c>
      <c r="G246" s="154">
        <f>(F246/$F$268)*100</f>
        <v>2.9632014823909275E-5</v>
      </c>
      <c r="H246" s="154" t="s">
        <v>316</v>
      </c>
      <c r="I246" s="154" t="s">
        <v>316</v>
      </c>
      <c r="J246" s="92"/>
    </row>
    <row r="247" spans="1:10" x14ac:dyDescent="0.35">
      <c r="A247" s="224" t="s">
        <v>260</v>
      </c>
      <c r="B247" s="204">
        <v>0.17100000000000001</v>
      </c>
      <c r="C247" s="154">
        <f t="shared" si="16"/>
        <v>1.9176184390114919E-3</v>
      </c>
      <c r="D247" s="204">
        <v>1.2E-2</v>
      </c>
      <c r="E247" s="154">
        <f t="shared" si="17"/>
        <v>9.9733147342094961E-5</v>
      </c>
      <c r="F247" s="204">
        <v>2E-3</v>
      </c>
      <c r="G247" s="154">
        <f t="shared" si="18"/>
        <v>1.975467654927285E-5</v>
      </c>
      <c r="H247" s="154" t="s">
        <v>316</v>
      </c>
      <c r="I247" s="154">
        <f>((F247/B247)-1)*100</f>
        <v>-98.830409356725141</v>
      </c>
      <c r="J247" s="92"/>
    </row>
    <row r="248" spans="1:10" x14ac:dyDescent="0.35">
      <c r="A248" s="224" t="s">
        <v>38</v>
      </c>
      <c r="B248" s="204">
        <v>1.2999999999999999E-2</v>
      </c>
      <c r="C248" s="154">
        <f t="shared" si="16"/>
        <v>1.4578385793654613E-4</v>
      </c>
      <c r="D248" s="204">
        <v>0.16300000000000001</v>
      </c>
      <c r="E248" s="154">
        <f t="shared" si="17"/>
        <v>1.3547085847301231E-3</v>
      </c>
      <c r="F248" s="204">
        <v>1E-3</v>
      </c>
      <c r="G248" s="154">
        <f t="shared" si="18"/>
        <v>9.877338274636425E-6</v>
      </c>
      <c r="H248" s="154" t="s">
        <v>316</v>
      </c>
      <c r="I248" s="154" t="s">
        <v>316</v>
      </c>
      <c r="J248" s="92"/>
    </row>
    <row r="249" spans="1:10" x14ac:dyDescent="0.35">
      <c r="A249" s="224" t="s">
        <v>67</v>
      </c>
      <c r="B249" s="204">
        <v>0</v>
      </c>
      <c r="C249" s="154">
        <f t="shared" si="16"/>
        <v>0</v>
      </c>
      <c r="D249" s="204">
        <v>1671.1959999999999</v>
      </c>
      <c r="E249" s="154">
        <f t="shared" si="17"/>
        <v>13.889469742126643</v>
      </c>
      <c r="F249" s="204">
        <v>1E-3</v>
      </c>
      <c r="G249" s="154">
        <f t="shared" si="18"/>
        <v>9.877338274636425E-6</v>
      </c>
      <c r="H249" s="154" t="s">
        <v>316</v>
      </c>
      <c r="I249" s="154" t="s">
        <v>316</v>
      </c>
      <c r="J249" s="92"/>
    </row>
    <row r="250" spans="1:10" x14ac:dyDescent="0.35">
      <c r="A250" s="224" t="s">
        <v>166</v>
      </c>
      <c r="B250" s="204">
        <v>0</v>
      </c>
      <c r="C250" s="154">
        <f t="shared" si="16"/>
        <v>0</v>
      </c>
      <c r="D250" s="204">
        <v>0</v>
      </c>
      <c r="E250" s="154">
        <f t="shared" si="17"/>
        <v>0</v>
      </c>
      <c r="F250" s="204">
        <v>1E-3</v>
      </c>
      <c r="G250" s="154">
        <f t="shared" si="18"/>
        <v>9.877338274636425E-6</v>
      </c>
      <c r="H250" s="154" t="s">
        <v>316</v>
      </c>
      <c r="I250" s="154" t="s">
        <v>316</v>
      </c>
      <c r="J250" s="92"/>
    </row>
    <row r="251" spans="1:10" x14ac:dyDescent="0.35">
      <c r="A251" s="224" t="s">
        <v>15</v>
      </c>
      <c r="B251" s="204">
        <v>0.23400000000000001</v>
      </c>
      <c r="C251" s="154">
        <f t="shared" si="16"/>
        <v>2.6241094428578306E-3</v>
      </c>
      <c r="D251" s="204">
        <v>1.2999999999999999E-2</v>
      </c>
      <c r="E251" s="154">
        <f t="shared" si="17"/>
        <v>1.080442429539362E-4</v>
      </c>
      <c r="F251" s="204">
        <v>0</v>
      </c>
      <c r="G251" s="154">
        <f t="shared" si="18"/>
        <v>0</v>
      </c>
      <c r="H251" s="154" t="s">
        <v>316</v>
      </c>
      <c r="I251" s="154" t="s">
        <v>316</v>
      </c>
      <c r="J251" s="92"/>
    </row>
    <row r="252" spans="1:10" x14ac:dyDescent="0.35">
      <c r="A252" s="224" t="s">
        <v>52</v>
      </c>
      <c r="B252" s="204">
        <v>0</v>
      </c>
      <c r="C252" s="154">
        <f t="shared" si="16"/>
        <v>0</v>
      </c>
      <c r="D252" s="204">
        <v>0</v>
      </c>
      <c r="E252" s="154">
        <f t="shared" si="17"/>
        <v>0</v>
      </c>
      <c r="F252" s="204">
        <v>0</v>
      </c>
      <c r="G252" s="154">
        <f t="shared" si="18"/>
        <v>0</v>
      </c>
      <c r="H252" s="154" t="s">
        <v>316</v>
      </c>
      <c r="I252" s="154" t="s">
        <v>316</v>
      </c>
      <c r="J252" s="92"/>
    </row>
    <row r="253" spans="1:10" x14ac:dyDescent="0.35">
      <c r="A253" s="224" t="s">
        <v>54</v>
      </c>
      <c r="B253" s="204">
        <v>0</v>
      </c>
      <c r="C253" s="154">
        <f t="shared" si="16"/>
        <v>0</v>
      </c>
      <c r="D253" s="204">
        <v>0</v>
      </c>
      <c r="E253" s="154">
        <f t="shared" si="17"/>
        <v>0</v>
      </c>
      <c r="F253" s="204">
        <v>0</v>
      </c>
      <c r="G253" s="154">
        <f t="shared" si="18"/>
        <v>0</v>
      </c>
      <c r="H253" s="154" t="s">
        <v>316</v>
      </c>
      <c r="I253" s="154" t="s">
        <v>316</v>
      </c>
      <c r="J253" s="92"/>
    </row>
    <row r="254" spans="1:10" x14ac:dyDescent="0.35">
      <c r="A254" s="224" t="s">
        <v>68</v>
      </c>
      <c r="B254" s="204">
        <v>0</v>
      </c>
      <c r="C254" s="154">
        <f t="shared" si="16"/>
        <v>0</v>
      </c>
      <c r="D254" s="204">
        <v>0</v>
      </c>
      <c r="E254" s="154">
        <f t="shared" si="17"/>
        <v>0</v>
      </c>
      <c r="F254" s="204">
        <v>0</v>
      </c>
      <c r="G254" s="154">
        <f t="shared" si="18"/>
        <v>0</v>
      </c>
      <c r="H254" s="154" t="s">
        <v>316</v>
      </c>
      <c r="I254" s="154" t="s">
        <v>316</v>
      </c>
      <c r="J254" s="92"/>
    </row>
    <row r="255" spans="1:10" x14ac:dyDescent="0.35">
      <c r="A255" s="224" t="s">
        <v>70</v>
      </c>
      <c r="B255" s="204">
        <v>0</v>
      </c>
      <c r="C255" s="154">
        <f t="shared" si="16"/>
        <v>0</v>
      </c>
      <c r="D255" s="204">
        <v>0</v>
      </c>
      <c r="E255" s="154">
        <f t="shared" si="17"/>
        <v>0</v>
      </c>
      <c r="F255" s="204">
        <v>0</v>
      </c>
      <c r="G255" s="154">
        <f t="shared" si="18"/>
        <v>0</v>
      </c>
      <c r="H255" s="154" t="s">
        <v>316</v>
      </c>
      <c r="I255" s="154" t="s">
        <v>316</v>
      </c>
      <c r="J255" s="92"/>
    </row>
    <row r="256" spans="1:10" x14ac:dyDescent="0.35">
      <c r="A256" s="224" t="s">
        <v>72</v>
      </c>
      <c r="B256" s="204">
        <v>0</v>
      </c>
      <c r="C256" s="154">
        <f t="shared" si="16"/>
        <v>0</v>
      </c>
      <c r="D256" s="204">
        <v>0</v>
      </c>
      <c r="E256" s="154">
        <f t="shared" si="17"/>
        <v>0</v>
      </c>
      <c r="F256" s="204">
        <v>0</v>
      </c>
      <c r="G256" s="154">
        <f t="shared" si="18"/>
        <v>0</v>
      </c>
      <c r="H256" s="154" t="s">
        <v>316</v>
      </c>
      <c r="I256" s="154" t="s">
        <v>316</v>
      </c>
      <c r="J256" s="92"/>
    </row>
    <row r="257" spans="1:9" x14ac:dyDescent="0.35">
      <c r="A257" s="224" t="s">
        <v>78</v>
      </c>
      <c r="B257" s="204">
        <v>0</v>
      </c>
      <c r="C257" s="154">
        <f t="shared" si="16"/>
        <v>0</v>
      </c>
      <c r="D257" s="204">
        <v>0</v>
      </c>
      <c r="E257" s="154">
        <f t="shared" si="17"/>
        <v>0</v>
      </c>
      <c r="F257" s="204">
        <v>0</v>
      </c>
      <c r="G257" s="154">
        <f t="shared" si="18"/>
        <v>0</v>
      </c>
      <c r="H257" s="154" t="s">
        <v>316</v>
      </c>
      <c r="I257" s="154" t="s">
        <v>316</v>
      </c>
    </row>
    <row r="258" spans="1:9" x14ac:dyDescent="0.35">
      <c r="A258" s="224" t="s">
        <v>79</v>
      </c>
      <c r="B258" s="204">
        <v>19.366</v>
      </c>
      <c r="C258" s="154">
        <f t="shared" si="16"/>
        <v>0.21717309175378097</v>
      </c>
      <c r="D258" s="204">
        <v>0</v>
      </c>
      <c r="E258" s="154">
        <f t="shared" si="17"/>
        <v>0</v>
      </c>
      <c r="F258" s="204">
        <v>0</v>
      </c>
      <c r="G258" s="154">
        <f t="shared" si="18"/>
        <v>0</v>
      </c>
      <c r="H258" s="154" t="s">
        <v>316</v>
      </c>
      <c r="I258" s="154">
        <f>((F258/B258)-1)*100</f>
        <v>-100</v>
      </c>
    </row>
    <row r="259" spans="1:9" x14ac:dyDescent="0.35">
      <c r="A259" s="224" t="s">
        <v>85</v>
      </c>
      <c r="B259" s="204">
        <v>1.7999999999999999E-2</v>
      </c>
      <c r="C259" s="154">
        <f t="shared" si="16"/>
        <v>2.0185457252752542E-4</v>
      </c>
      <c r="D259" s="204">
        <v>2.4E-2</v>
      </c>
      <c r="E259" s="154">
        <f t="shared" si="17"/>
        <v>1.9946629468418992E-4</v>
      </c>
      <c r="F259" s="204">
        <v>0</v>
      </c>
      <c r="G259" s="154">
        <f t="shared" si="18"/>
        <v>0</v>
      </c>
      <c r="H259" s="154" t="s">
        <v>316</v>
      </c>
      <c r="I259" s="154" t="s">
        <v>316</v>
      </c>
    </row>
    <row r="260" spans="1:9" x14ac:dyDescent="0.35">
      <c r="A260" s="224" t="s">
        <v>86</v>
      </c>
      <c r="B260" s="204">
        <v>0</v>
      </c>
      <c r="C260" s="154">
        <f t="shared" ref="C260:C265" si="22">(B260/$B$268)*100</f>
        <v>0</v>
      </c>
      <c r="D260" s="204">
        <v>0</v>
      </c>
      <c r="E260" s="154">
        <f t="shared" ref="E260:E265" si="23">(D260/$D$268)*100</f>
        <v>0</v>
      </c>
      <c r="F260" s="204">
        <v>0</v>
      </c>
      <c r="G260" s="154">
        <f t="shared" ref="G260:G265" si="24">(F260/$F$268)*100</f>
        <v>0</v>
      </c>
      <c r="H260" s="154" t="s">
        <v>316</v>
      </c>
      <c r="I260" s="154" t="s">
        <v>316</v>
      </c>
    </row>
    <row r="261" spans="1:9" x14ac:dyDescent="0.35">
      <c r="A261" s="224" t="s">
        <v>115</v>
      </c>
      <c r="B261" s="204">
        <v>0</v>
      </c>
      <c r="C261" s="154">
        <f t="shared" si="22"/>
        <v>0</v>
      </c>
      <c r="D261" s="204">
        <v>0</v>
      </c>
      <c r="E261" s="154">
        <f t="shared" si="23"/>
        <v>0</v>
      </c>
      <c r="F261" s="204">
        <v>0</v>
      </c>
      <c r="G261" s="154">
        <f t="shared" si="24"/>
        <v>0</v>
      </c>
      <c r="H261" s="154" t="s">
        <v>316</v>
      </c>
      <c r="I261" s="154" t="s">
        <v>316</v>
      </c>
    </row>
    <row r="262" spans="1:9" x14ac:dyDescent="0.35">
      <c r="A262" s="224" t="s">
        <v>127</v>
      </c>
      <c r="B262" s="204">
        <v>7.8E-2</v>
      </c>
      <c r="C262" s="154">
        <f t="shared" si="22"/>
        <v>8.7470314761927694E-4</v>
      </c>
      <c r="D262" s="204">
        <v>5.0000000000000001E-3</v>
      </c>
      <c r="E262" s="154">
        <f t="shared" si="23"/>
        <v>4.1555478059206233E-5</v>
      </c>
      <c r="F262" s="204">
        <v>0</v>
      </c>
      <c r="G262" s="154">
        <f t="shared" si="24"/>
        <v>0</v>
      </c>
      <c r="H262" s="154">
        <f>((F262/D262)-1)*100</f>
        <v>-100</v>
      </c>
      <c r="I262" s="154">
        <f>((F262/B262)-1)*100</f>
        <v>-100</v>
      </c>
    </row>
    <row r="263" spans="1:9" x14ac:dyDescent="0.35">
      <c r="A263" s="224" t="s">
        <v>245</v>
      </c>
      <c r="B263" s="204">
        <v>0</v>
      </c>
      <c r="C263" s="154">
        <f t="shared" si="22"/>
        <v>0</v>
      </c>
      <c r="D263" s="204">
        <v>0</v>
      </c>
      <c r="E263" s="154">
        <f t="shared" si="23"/>
        <v>0</v>
      </c>
      <c r="F263" s="204">
        <v>0</v>
      </c>
      <c r="G263" s="154">
        <f t="shared" si="24"/>
        <v>0</v>
      </c>
      <c r="H263" s="154" t="s">
        <v>316</v>
      </c>
      <c r="I263" s="154" t="s">
        <v>316</v>
      </c>
    </row>
    <row r="264" spans="1:9" x14ac:dyDescent="0.35">
      <c r="A264" s="224" t="s">
        <v>257</v>
      </c>
      <c r="B264" s="204">
        <v>0</v>
      </c>
      <c r="C264" s="154">
        <f t="shared" si="22"/>
        <v>0</v>
      </c>
      <c r="D264" s="204">
        <v>0</v>
      </c>
      <c r="E264" s="154">
        <f t="shared" si="23"/>
        <v>0</v>
      </c>
      <c r="F264" s="204">
        <v>0</v>
      </c>
      <c r="G264" s="154">
        <f t="shared" si="24"/>
        <v>0</v>
      </c>
      <c r="H264" s="154" t="s">
        <v>316</v>
      </c>
      <c r="I264" s="154" t="s">
        <v>316</v>
      </c>
    </row>
    <row r="265" spans="1:9" x14ac:dyDescent="0.35">
      <c r="A265" s="224" t="s">
        <v>258</v>
      </c>
      <c r="B265" s="204">
        <v>0</v>
      </c>
      <c r="C265" s="154">
        <f t="shared" si="22"/>
        <v>0</v>
      </c>
      <c r="D265" s="204">
        <v>0</v>
      </c>
      <c r="E265" s="154">
        <f t="shared" si="23"/>
        <v>0</v>
      </c>
      <c r="F265" s="204">
        <v>0</v>
      </c>
      <c r="G265" s="154">
        <f t="shared" si="24"/>
        <v>0</v>
      </c>
      <c r="H265" s="154" t="s">
        <v>316</v>
      </c>
      <c r="I265" s="154" t="s">
        <v>316</v>
      </c>
    </row>
    <row r="266" spans="1:9" x14ac:dyDescent="0.35">
      <c r="A266" s="224" t="s">
        <v>259</v>
      </c>
      <c r="B266" s="204">
        <v>0</v>
      </c>
      <c r="C266" s="154">
        <v>0</v>
      </c>
      <c r="D266" s="204">
        <v>1.0999999999999999E-2</v>
      </c>
      <c r="E266" s="154">
        <v>0</v>
      </c>
      <c r="F266" s="204">
        <v>0</v>
      </c>
      <c r="G266" s="154">
        <v>0</v>
      </c>
      <c r="H266" s="154">
        <v>0</v>
      </c>
      <c r="I266" s="154">
        <v>0</v>
      </c>
    </row>
    <row r="267" spans="1:9" x14ac:dyDescent="0.35">
      <c r="A267" s="224" t="s">
        <v>638</v>
      </c>
      <c r="B267" s="204">
        <v>0</v>
      </c>
      <c r="C267" s="154">
        <v>0</v>
      </c>
      <c r="D267" s="204">
        <v>0</v>
      </c>
      <c r="E267" s="154">
        <v>0</v>
      </c>
      <c r="F267" s="204">
        <v>0</v>
      </c>
      <c r="G267" s="154">
        <v>0</v>
      </c>
      <c r="H267" s="154">
        <v>0</v>
      </c>
      <c r="I267" s="154">
        <v>0</v>
      </c>
    </row>
    <row r="268" spans="1:9" x14ac:dyDescent="0.35">
      <c r="A268" s="240" t="s">
        <v>263</v>
      </c>
      <c r="B268" s="240">
        <f>SUM(B4:B266)</f>
        <v>8917.3109999999979</v>
      </c>
      <c r="C268" s="241">
        <f>(B268/$B$268)*100</f>
        <v>100</v>
      </c>
      <c r="D268" s="240">
        <f>SUM(D4:D266)</f>
        <v>12032.108000000006</v>
      </c>
      <c r="E268" s="241">
        <f>(D268/$D$268)*100</f>
        <v>100</v>
      </c>
      <c r="F268" s="240">
        <f>SUM(F4:F266)</f>
        <v>10124.185000000003</v>
      </c>
      <c r="G268" s="241">
        <f>(F268/$F$268)*100</f>
        <v>100</v>
      </c>
      <c r="H268" s="236">
        <f>((F268/D268)-1)*100</f>
        <v>-15.856930473031007</v>
      </c>
      <c r="I268" s="236">
        <f>((F268/B268)-1)*100</f>
        <v>13.534057520254761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45"/>
  <sheetViews>
    <sheetView topLeftCell="A7" zoomScale="70" zoomScaleNormal="70" workbookViewId="0">
      <selection activeCell="H1" sqref="H1:I1"/>
    </sheetView>
  </sheetViews>
  <sheetFormatPr defaultColWidth="8.81640625" defaultRowHeight="15.5" x14ac:dyDescent="0.35"/>
  <cols>
    <col min="1" max="1" width="30.81640625" style="1" bestFit="1" customWidth="1"/>
    <col min="2" max="2" width="17.6328125" style="1" bestFit="1" customWidth="1"/>
    <col min="3" max="3" width="23.453125" style="1" bestFit="1" customWidth="1"/>
    <col min="4" max="4" width="26.7265625" style="1" customWidth="1"/>
    <col min="5" max="5" width="27.36328125" style="1" bestFit="1" customWidth="1"/>
    <col min="6" max="6" width="38.1796875" style="1" bestFit="1" customWidth="1"/>
    <col min="7" max="16384" width="8.81640625" style="1"/>
  </cols>
  <sheetData>
    <row r="1" spans="1:9" x14ac:dyDescent="0.35">
      <c r="A1" s="386" t="s">
        <v>586</v>
      </c>
      <c r="B1" s="386"/>
      <c r="C1" s="386"/>
      <c r="H1" s="385" t="s">
        <v>315</v>
      </c>
      <c r="I1" s="385"/>
    </row>
    <row r="2" spans="1:9" s="31" customFormat="1" ht="16" customHeight="1" x14ac:dyDescent="0.35">
      <c r="A2" s="2" t="s">
        <v>342</v>
      </c>
      <c r="B2" s="2" t="s">
        <v>535</v>
      </c>
      <c r="C2" s="2" t="s">
        <v>262</v>
      </c>
      <c r="D2" s="2" t="s">
        <v>472</v>
      </c>
      <c r="E2" s="2" t="s">
        <v>534</v>
      </c>
      <c r="F2" s="2" t="s">
        <v>631</v>
      </c>
    </row>
    <row r="3" spans="1:9" ht="13.5" customHeight="1" x14ac:dyDescent="0.35">
      <c r="A3" s="78" t="s">
        <v>352</v>
      </c>
      <c r="B3" s="78">
        <v>1270.8219999999999</v>
      </c>
      <c r="C3" s="78">
        <v>3.6999999999999998E-2</v>
      </c>
      <c r="D3" s="78"/>
      <c r="E3" s="78"/>
      <c r="F3" s="78"/>
    </row>
    <row r="4" spans="1:9" ht="13.5" customHeight="1" x14ac:dyDescent="0.35">
      <c r="A4" s="234" t="s">
        <v>360</v>
      </c>
      <c r="B4" s="234">
        <v>537.79399999999998</v>
      </c>
      <c r="C4" s="234"/>
      <c r="D4" s="234"/>
      <c r="E4" s="234"/>
      <c r="F4" s="234"/>
      <c r="I4" s="74"/>
    </row>
    <row r="5" spans="1:9" ht="13.5" customHeight="1" x14ac:dyDescent="0.35">
      <c r="A5" s="234" t="s">
        <v>361</v>
      </c>
      <c r="B5" s="234">
        <v>185.41399999999999</v>
      </c>
      <c r="C5" s="234"/>
      <c r="D5" s="234"/>
      <c r="E5" s="234"/>
      <c r="F5" s="234">
        <v>156.244</v>
      </c>
    </row>
    <row r="6" spans="1:9" ht="13.5" customHeight="1" x14ac:dyDescent="0.35">
      <c r="A6" s="234" t="s">
        <v>359</v>
      </c>
      <c r="B6" s="234">
        <v>142.202</v>
      </c>
      <c r="C6" s="234"/>
      <c r="D6" s="234"/>
      <c r="E6" s="234"/>
      <c r="F6" s="234"/>
    </row>
    <row r="7" spans="1:9" ht="13.5" customHeight="1" x14ac:dyDescent="0.35">
      <c r="A7" s="234" t="s">
        <v>363</v>
      </c>
      <c r="B7" s="234">
        <v>99.742999999999995</v>
      </c>
      <c r="C7" s="234">
        <v>7.4850000000000003</v>
      </c>
      <c r="D7" s="234"/>
      <c r="E7" s="234"/>
      <c r="F7" s="234">
        <v>1.2E-2</v>
      </c>
      <c r="I7" s="74"/>
    </row>
    <row r="8" spans="1:9" ht="13.5" customHeight="1" x14ac:dyDescent="0.35">
      <c r="A8" s="234" t="s">
        <v>362</v>
      </c>
      <c r="B8" s="234">
        <v>64.167000000000002</v>
      </c>
      <c r="C8" s="234"/>
      <c r="D8" s="234"/>
      <c r="E8" s="234"/>
      <c r="F8" s="234"/>
      <c r="I8" s="74"/>
    </row>
    <row r="9" spans="1:9" ht="13.5" customHeight="1" x14ac:dyDescent="0.35">
      <c r="A9" s="234" t="s">
        <v>387</v>
      </c>
      <c r="B9" s="234">
        <v>33.204999999999998</v>
      </c>
      <c r="C9" s="234"/>
      <c r="D9" s="234"/>
      <c r="E9" s="234"/>
      <c r="F9" s="234"/>
      <c r="I9" s="74"/>
    </row>
    <row r="10" spans="1:9" ht="13.5" customHeight="1" x14ac:dyDescent="0.35">
      <c r="A10" s="234" t="s">
        <v>298</v>
      </c>
      <c r="B10" s="234">
        <v>23.837</v>
      </c>
      <c r="C10" s="234">
        <v>66.926000000000002</v>
      </c>
      <c r="D10" s="234">
        <v>803.28899999999999</v>
      </c>
      <c r="E10" s="234"/>
      <c r="F10" s="234">
        <v>1.6E-2</v>
      </c>
      <c r="I10" s="74"/>
    </row>
    <row r="11" spans="1:9" ht="13.5" customHeight="1" x14ac:dyDescent="0.35">
      <c r="A11" s="234" t="s">
        <v>353</v>
      </c>
      <c r="B11" s="234">
        <v>1.3819999999999999</v>
      </c>
      <c r="C11" s="234"/>
      <c r="D11" s="234"/>
      <c r="E11" s="234">
        <v>630.51099999999997</v>
      </c>
      <c r="F11" s="234"/>
      <c r="I11" s="74"/>
    </row>
    <row r="12" spans="1:9" ht="13.5" customHeight="1" x14ac:dyDescent="0.35">
      <c r="A12" s="234" t="s">
        <v>397</v>
      </c>
      <c r="B12" s="234">
        <v>0.82199999999999995</v>
      </c>
      <c r="C12" s="234"/>
      <c r="D12" s="234"/>
      <c r="E12" s="234"/>
      <c r="F12" s="234"/>
    </row>
    <row r="13" spans="1:9" ht="13.5" customHeight="1" x14ac:dyDescent="0.35">
      <c r="A13" s="234" t="s">
        <v>358</v>
      </c>
      <c r="B13" s="234">
        <v>0.13500000000000001</v>
      </c>
      <c r="C13" s="234">
        <v>502.096</v>
      </c>
      <c r="D13" s="234"/>
      <c r="E13" s="234"/>
      <c r="F13" s="234"/>
    </row>
    <row r="14" spans="1:9" ht="13.5" customHeight="1" x14ac:dyDescent="0.35">
      <c r="A14" s="234" t="s">
        <v>355</v>
      </c>
      <c r="B14" s="234"/>
      <c r="C14" s="234">
        <v>57.670999999999999</v>
      </c>
      <c r="D14" s="234"/>
      <c r="E14" s="234"/>
      <c r="F14" s="234">
        <v>282.72000000000003</v>
      </c>
    </row>
    <row r="15" spans="1:9" ht="13.5" customHeight="1" x14ac:dyDescent="0.35">
      <c r="A15" s="234" t="s">
        <v>369</v>
      </c>
      <c r="B15" s="234"/>
      <c r="C15" s="234">
        <v>15.651</v>
      </c>
      <c r="D15" s="234"/>
      <c r="E15" s="234"/>
      <c r="F15" s="234">
        <v>31.677</v>
      </c>
      <c r="I15" s="74"/>
    </row>
    <row r="16" spans="1:9" ht="13.5" customHeight="1" x14ac:dyDescent="0.35">
      <c r="A16" s="234" t="s">
        <v>376</v>
      </c>
      <c r="B16" s="234"/>
      <c r="C16" s="234">
        <v>12.635</v>
      </c>
      <c r="D16" s="234"/>
      <c r="E16" s="234"/>
      <c r="F16" s="234">
        <v>2.5950000000000002</v>
      </c>
    </row>
    <row r="17" spans="1:9" ht="13.5" customHeight="1" x14ac:dyDescent="0.35">
      <c r="A17" s="234" t="s">
        <v>380</v>
      </c>
      <c r="B17" s="234"/>
      <c r="C17" s="234"/>
      <c r="D17" s="234"/>
      <c r="E17" s="234"/>
      <c r="F17" s="234">
        <v>3.3000000000000002E-2</v>
      </c>
    </row>
    <row r="18" spans="1:9" ht="13.5" customHeight="1" x14ac:dyDescent="0.35">
      <c r="A18" s="234" t="s">
        <v>354</v>
      </c>
      <c r="B18" s="234"/>
      <c r="C18" s="234">
        <v>250.87899999999999</v>
      </c>
      <c r="D18" s="234"/>
      <c r="E18" s="234"/>
      <c r="F18" s="234">
        <v>0</v>
      </c>
    </row>
    <row r="19" spans="1:9" ht="13.5" customHeight="1" x14ac:dyDescent="0.35">
      <c r="A19" s="234" t="s">
        <v>365</v>
      </c>
      <c r="B19" s="234"/>
      <c r="C19" s="234">
        <v>3.5000000000000003E-2</v>
      </c>
      <c r="D19" s="234"/>
      <c r="E19" s="234"/>
      <c r="F19" s="234">
        <v>0</v>
      </c>
    </row>
    <row r="20" spans="1:9" ht="13.5" customHeight="1" x14ac:dyDescent="0.35">
      <c r="A20" s="234" t="s">
        <v>422</v>
      </c>
      <c r="B20" s="234"/>
      <c r="C20" s="234"/>
      <c r="D20" s="234"/>
      <c r="E20" s="234"/>
      <c r="F20" s="234">
        <v>0</v>
      </c>
    </row>
    <row r="21" spans="1:9" ht="13.5" customHeight="1" x14ac:dyDescent="0.35">
      <c r="A21" s="234" t="s">
        <v>377</v>
      </c>
      <c r="B21" s="234"/>
      <c r="C21" s="234">
        <v>9.6959999999999997</v>
      </c>
      <c r="D21" s="234">
        <v>1E-3</v>
      </c>
      <c r="E21" s="234"/>
      <c r="F21" s="234"/>
      <c r="I21" s="74"/>
    </row>
    <row r="22" spans="1:9" x14ac:dyDescent="0.35">
      <c r="A22" s="234" t="s">
        <v>356</v>
      </c>
      <c r="B22" s="234"/>
      <c r="C22" s="234">
        <v>292.38900000000001</v>
      </c>
      <c r="D22" s="234"/>
      <c r="E22" s="234"/>
      <c r="F22" s="234"/>
    </row>
    <row r="23" spans="1:9" x14ac:dyDescent="0.35">
      <c r="A23" s="234" t="s">
        <v>367</v>
      </c>
      <c r="B23" s="234"/>
      <c r="C23" s="234">
        <v>92.218999999999994</v>
      </c>
      <c r="D23" s="234"/>
      <c r="E23" s="234"/>
      <c r="F23" s="234"/>
    </row>
    <row r="24" spans="1:9" ht="17" customHeight="1" x14ac:dyDescent="0.55000000000000004">
      <c r="A24" s="234" t="s">
        <v>368</v>
      </c>
      <c r="B24" s="234"/>
      <c r="C24" s="234">
        <v>88.347999999999999</v>
      </c>
      <c r="D24" s="234"/>
      <c r="E24" s="234"/>
      <c r="F24" s="234"/>
      <c r="I24" s="153"/>
    </row>
    <row r="25" spans="1:9" x14ac:dyDescent="0.35">
      <c r="A25" s="234" t="s">
        <v>364</v>
      </c>
      <c r="B25" s="234"/>
      <c r="C25" s="234">
        <v>29.48</v>
      </c>
      <c r="D25" s="234"/>
      <c r="E25" s="234"/>
      <c r="F25" s="234"/>
    </row>
    <row r="26" spans="1:9" x14ac:dyDescent="0.35">
      <c r="A26" s="234" t="s">
        <v>371</v>
      </c>
      <c r="B26" s="234"/>
      <c r="C26" s="234">
        <v>26.562999999999999</v>
      </c>
      <c r="D26" s="234"/>
      <c r="E26" s="234"/>
      <c r="F26" s="234"/>
    </row>
    <row r="27" spans="1:9" x14ac:dyDescent="0.35">
      <c r="A27" s="234" t="s">
        <v>370</v>
      </c>
      <c r="B27" s="234"/>
      <c r="C27" s="234">
        <v>22.573</v>
      </c>
      <c r="D27" s="234"/>
      <c r="E27" s="234"/>
      <c r="F27" s="234"/>
    </row>
    <row r="28" spans="1:9" x14ac:dyDescent="0.35">
      <c r="A28" s="234" t="s">
        <v>366</v>
      </c>
      <c r="B28" s="234"/>
      <c r="C28" s="234">
        <v>3.4750000000000001</v>
      </c>
      <c r="D28" s="234"/>
      <c r="E28" s="234"/>
      <c r="F28" s="234"/>
    </row>
    <row r="29" spans="1:9" x14ac:dyDescent="0.35">
      <c r="A29" s="234" t="s">
        <v>404</v>
      </c>
      <c r="B29" s="234"/>
      <c r="C29" s="234">
        <v>2.6890000000000001</v>
      </c>
      <c r="D29" s="234"/>
      <c r="E29" s="234"/>
      <c r="F29" s="234"/>
    </row>
    <row r="30" spans="1:9" x14ac:dyDescent="0.35">
      <c r="A30" s="234" t="s">
        <v>788</v>
      </c>
      <c r="B30" s="234"/>
      <c r="C30" s="234">
        <v>2.0310000000000001</v>
      </c>
      <c r="D30" s="234"/>
      <c r="E30" s="234"/>
      <c r="F30" s="234"/>
    </row>
    <row r="31" spans="1:9" x14ac:dyDescent="0.35">
      <c r="A31" s="234" t="s">
        <v>302</v>
      </c>
      <c r="B31" s="234"/>
      <c r="C31" s="234">
        <v>1.514</v>
      </c>
      <c r="D31" s="234"/>
      <c r="E31" s="234"/>
      <c r="F31" s="234"/>
    </row>
    <row r="32" spans="1:9" x14ac:dyDescent="0.35">
      <c r="A32" s="144" t="s">
        <v>300</v>
      </c>
      <c r="B32" s="144"/>
      <c r="C32" s="144">
        <v>1.147</v>
      </c>
      <c r="D32" s="144"/>
      <c r="E32" s="144"/>
      <c r="F32" s="144"/>
    </row>
    <row r="46" spans="1:3" x14ac:dyDescent="0.35">
      <c r="A46" s="30"/>
      <c r="B46" s="30"/>
      <c r="C46" s="30"/>
    </row>
    <row r="47" spans="1:3" x14ac:dyDescent="0.35">
      <c r="A47" s="30"/>
      <c r="B47" s="30"/>
      <c r="C47" s="30"/>
    </row>
    <row r="48" spans="1:3" x14ac:dyDescent="0.35">
      <c r="A48" s="30"/>
      <c r="B48" s="30"/>
      <c r="C48" s="30"/>
    </row>
    <row r="49" spans="1:3" x14ac:dyDescent="0.35">
      <c r="A49" s="30"/>
      <c r="B49" s="30"/>
      <c r="C49" s="30"/>
    </row>
    <row r="50" spans="1:3" x14ac:dyDescent="0.35">
      <c r="B50" s="30"/>
      <c r="C50" s="30"/>
    </row>
    <row r="51" spans="1:3" x14ac:dyDescent="0.35">
      <c r="B51" s="30"/>
      <c r="C51" s="30"/>
    </row>
    <row r="52" spans="1:3" x14ac:dyDescent="0.35">
      <c r="B52" s="30"/>
      <c r="C52" s="30"/>
    </row>
    <row r="53" spans="1:3" x14ac:dyDescent="0.35">
      <c r="B53" s="30"/>
      <c r="C53" s="30"/>
    </row>
    <row r="54" spans="1:3" x14ac:dyDescent="0.35">
      <c r="B54" s="30"/>
      <c r="C54" s="30"/>
    </row>
    <row r="55" spans="1:3" x14ac:dyDescent="0.35">
      <c r="B55" s="30"/>
      <c r="C55" s="30"/>
    </row>
    <row r="56" spans="1:3" x14ac:dyDescent="0.35">
      <c r="B56" s="30"/>
      <c r="C56" s="30"/>
    </row>
    <row r="57" spans="1:3" x14ac:dyDescent="0.35">
      <c r="B57" s="30"/>
      <c r="C57" s="30"/>
    </row>
    <row r="58" spans="1:3" x14ac:dyDescent="0.35">
      <c r="B58" s="30"/>
      <c r="C58" s="30"/>
    </row>
    <row r="59" spans="1:3" x14ac:dyDescent="0.35">
      <c r="B59" s="30"/>
      <c r="C59" s="30"/>
    </row>
    <row r="60" spans="1:3" x14ac:dyDescent="0.35">
      <c r="B60" s="30"/>
      <c r="C60" s="30"/>
    </row>
    <row r="61" spans="1:3" x14ac:dyDescent="0.35">
      <c r="B61" s="30"/>
      <c r="C61" s="30"/>
    </row>
    <row r="62" spans="1:3" x14ac:dyDescent="0.35">
      <c r="B62" s="30"/>
      <c r="C62" s="30"/>
    </row>
    <row r="63" spans="1:3" x14ac:dyDescent="0.35">
      <c r="B63" s="30"/>
      <c r="C63" s="30"/>
    </row>
    <row r="64" spans="1:3" x14ac:dyDescent="0.35">
      <c r="B64" s="30"/>
      <c r="C64" s="30"/>
    </row>
    <row r="65" spans="1:3" x14ac:dyDescent="0.35">
      <c r="B65" s="30"/>
      <c r="C65" s="30"/>
    </row>
    <row r="66" spans="1:3" x14ac:dyDescent="0.35">
      <c r="A66" s="30"/>
      <c r="B66" s="30"/>
    </row>
    <row r="67" spans="1:3" x14ac:dyDescent="0.35">
      <c r="A67" s="30"/>
      <c r="B67" s="30"/>
    </row>
    <row r="68" spans="1:3" x14ac:dyDescent="0.35">
      <c r="A68" s="30"/>
      <c r="B68" s="30"/>
    </row>
    <row r="69" spans="1:3" x14ac:dyDescent="0.35">
      <c r="A69" s="30"/>
      <c r="B69" s="30"/>
    </row>
    <row r="70" spans="1:3" x14ac:dyDescent="0.35">
      <c r="A70" s="30"/>
      <c r="B70" s="30"/>
    </row>
    <row r="71" spans="1:3" x14ac:dyDescent="0.35">
      <c r="A71" s="30"/>
      <c r="B71" s="30"/>
    </row>
    <row r="72" spans="1:3" x14ac:dyDescent="0.35">
      <c r="A72" s="30"/>
      <c r="B72" s="30"/>
    </row>
    <row r="73" spans="1:3" x14ac:dyDescent="0.35">
      <c r="A73" s="30"/>
      <c r="B73" s="30"/>
    </row>
    <row r="74" spans="1:3" x14ac:dyDescent="0.35">
      <c r="A74" s="30"/>
      <c r="B74" s="30"/>
    </row>
    <row r="75" spans="1:3" x14ac:dyDescent="0.35">
      <c r="A75" s="30"/>
      <c r="B75" s="30"/>
    </row>
    <row r="76" spans="1:3" x14ac:dyDescent="0.35">
      <c r="A76" s="30"/>
      <c r="B76" s="30"/>
    </row>
    <row r="77" spans="1:3" x14ac:dyDescent="0.35">
      <c r="A77" s="30"/>
      <c r="B77" s="30"/>
    </row>
    <row r="78" spans="1:3" x14ac:dyDescent="0.35">
      <c r="A78" s="30"/>
      <c r="B78" s="30"/>
    </row>
    <row r="79" spans="1:3" x14ac:dyDescent="0.35">
      <c r="A79" s="30"/>
      <c r="B79" s="30"/>
    </row>
    <row r="80" spans="1:3" x14ac:dyDescent="0.35">
      <c r="A80" s="30"/>
      <c r="B80" s="30"/>
    </row>
    <row r="81" spans="1:3" x14ac:dyDescent="0.35">
      <c r="A81" s="30"/>
      <c r="B81" s="30"/>
    </row>
    <row r="82" spans="1:3" x14ac:dyDescent="0.35">
      <c r="A82" s="30"/>
      <c r="B82" s="30"/>
      <c r="C82" s="30"/>
    </row>
    <row r="83" spans="1:3" x14ac:dyDescent="0.35">
      <c r="A83" s="30"/>
      <c r="B83" s="30"/>
      <c r="C83" s="30"/>
    </row>
    <row r="84" spans="1:3" x14ac:dyDescent="0.35">
      <c r="A84" s="30"/>
      <c r="B84" s="30"/>
      <c r="C84" s="30"/>
    </row>
    <row r="85" spans="1:3" x14ac:dyDescent="0.35">
      <c r="A85" s="30"/>
      <c r="B85" s="30"/>
      <c r="C85" s="30"/>
    </row>
    <row r="86" spans="1:3" x14ac:dyDescent="0.35">
      <c r="A86" s="30"/>
      <c r="B86" s="30"/>
      <c r="C86" s="30"/>
    </row>
    <row r="87" spans="1:3" x14ac:dyDescent="0.35">
      <c r="A87" s="30"/>
      <c r="B87" s="30"/>
      <c r="C87" s="30"/>
    </row>
    <row r="88" spans="1:3" x14ac:dyDescent="0.35">
      <c r="A88" s="30"/>
      <c r="B88" s="30"/>
      <c r="C88" s="30"/>
    </row>
    <row r="89" spans="1:3" x14ac:dyDescent="0.35">
      <c r="A89" s="30"/>
      <c r="B89" s="30"/>
      <c r="C89" s="30"/>
    </row>
    <row r="90" spans="1:3" x14ac:dyDescent="0.35">
      <c r="A90" s="30"/>
      <c r="B90" s="30"/>
      <c r="C90" s="30"/>
    </row>
    <row r="91" spans="1:3" x14ac:dyDescent="0.35">
      <c r="A91" s="30"/>
      <c r="B91" s="30"/>
      <c r="C91" s="30"/>
    </row>
    <row r="92" spans="1:3" x14ac:dyDescent="0.35">
      <c r="A92" s="30"/>
      <c r="B92" s="30"/>
      <c r="C92" s="30"/>
    </row>
    <row r="93" spans="1:3" x14ac:dyDescent="0.35">
      <c r="A93" s="30"/>
      <c r="B93" s="30"/>
      <c r="C93" s="30"/>
    </row>
    <row r="94" spans="1:3" x14ac:dyDescent="0.35">
      <c r="A94" s="30"/>
      <c r="B94" s="30"/>
      <c r="C94" s="30"/>
    </row>
    <row r="95" spans="1:3" x14ac:dyDescent="0.35">
      <c r="A95" s="30"/>
      <c r="B95" s="30"/>
      <c r="C95" s="30"/>
    </row>
    <row r="96" spans="1:3" x14ac:dyDescent="0.35">
      <c r="A96" s="30"/>
      <c r="B96" s="30"/>
      <c r="C96" s="30"/>
    </row>
    <row r="97" spans="1:3" x14ac:dyDescent="0.35">
      <c r="A97" s="30"/>
      <c r="B97" s="30"/>
      <c r="C97" s="30"/>
    </row>
    <row r="98" spans="1:3" x14ac:dyDescent="0.35">
      <c r="B98" s="30"/>
      <c r="C98" s="30"/>
    </row>
    <row r="99" spans="1:3" x14ac:dyDescent="0.35">
      <c r="B99" s="30"/>
      <c r="C99" s="30"/>
    </row>
    <row r="100" spans="1:3" x14ac:dyDescent="0.35">
      <c r="B100" s="30"/>
      <c r="C100" s="30"/>
    </row>
    <row r="101" spans="1:3" x14ac:dyDescent="0.35">
      <c r="B101" s="30"/>
      <c r="C101" s="30"/>
    </row>
    <row r="102" spans="1:3" x14ac:dyDescent="0.35">
      <c r="B102" s="30"/>
      <c r="C102" s="30"/>
    </row>
    <row r="103" spans="1:3" x14ac:dyDescent="0.35">
      <c r="B103" s="30"/>
      <c r="C103" s="30"/>
    </row>
    <row r="104" spans="1:3" x14ac:dyDescent="0.35">
      <c r="B104" s="30"/>
      <c r="C104" s="30"/>
    </row>
    <row r="105" spans="1:3" x14ac:dyDescent="0.35">
      <c r="B105" s="30"/>
      <c r="C105" s="30"/>
    </row>
    <row r="106" spans="1:3" x14ac:dyDescent="0.35">
      <c r="B106" s="30"/>
      <c r="C106" s="30"/>
    </row>
    <row r="107" spans="1:3" x14ac:dyDescent="0.35">
      <c r="B107" s="30"/>
      <c r="C107" s="30"/>
    </row>
    <row r="108" spans="1:3" x14ac:dyDescent="0.35">
      <c r="B108" s="30"/>
      <c r="C108" s="30"/>
    </row>
    <row r="109" spans="1:3" x14ac:dyDescent="0.35">
      <c r="B109" s="30"/>
      <c r="C109" s="30"/>
    </row>
    <row r="110" spans="1:3" x14ac:dyDescent="0.35">
      <c r="B110" s="30"/>
      <c r="C110" s="30"/>
    </row>
    <row r="111" spans="1:3" x14ac:dyDescent="0.35">
      <c r="B111" s="30"/>
      <c r="C111" s="30"/>
    </row>
    <row r="112" spans="1:3" x14ac:dyDescent="0.35">
      <c r="B112" s="30"/>
      <c r="C112" s="30"/>
    </row>
    <row r="113" spans="2:3" x14ac:dyDescent="0.35">
      <c r="B113" s="30"/>
      <c r="C113" s="30"/>
    </row>
    <row r="114" spans="2:3" x14ac:dyDescent="0.35">
      <c r="B114" s="30"/>
    </row>
    <row r="115" spans="2:3" x14ac:dyDescent="0.35">
      <c r="B115" s="30"/>
    </row>
    <row r="116" spans="2:3" x14ac:dyDescent="0.35">
      <c r="B116" s="30"/>
    </row>
    <row r="117" spans="2:3" x14ac:dyDescent="0.35">
      <c r="B117" s="30"/>
    </row>
    <row r="118" spans="2:3" x14ac:dyDescent="0.35">
      <c r="B118" s="30"/>
    </row>
    <row r="119" spans="2:3" x14ac:dyDescent="0.35">
      <c r="B119" s="30"/>
    </row>
    <row r="120" spans="2:3" x14ac:dyDescent="0.35">
      <c r="B120" s="30"/>
    </row>
    <row r="121" spans="2:3" x14ac:dyDescent="0.35">
      <c r="B121" s="30"/>
    </row>
    <row r="122" spans="2:3" x14ac:dyDescent="0.35">
      <c r="B122" s="30"/>
    </row>
    <row r="123" spans="2:3" x14ac:dyDescent="0.35">
      <c r="B123" s="30"/>
    </row>
    <row r="124" spans="2:3" x14ac:dyDescent="0.35">
      <c r="B124" s="30"/>
    </row>
    <row r="125" spans="2:3" x14ac:dyDescent="0.35">
      <c r="B125" s="30"/>
    </row>
    <row r="126" spans="2:3" x14ac:dyDescent="0.35">
      <c r="B126" s="30"/>
    </row>
    <row r="127" spans="2:3" x14ac:dyDescent="0.35">
      <c r="B127" s="30"/>
    </row>
    <row r="128" spans="2:3" x14ac:dyDescent="0.35">
      <c r="B128" s="30"/>
    </row>
    <row r="129" spans="1:3" x14ac:dyDescent="0.35">
      <c r="B129" s="30"/>
    </row>
    <row r="130" spans="1:3" x14ac:dyDescent="0.35">
      <c r="A130" s="30"/>
      <c r="B130" s="30"/>
      <c r="C130" s="30"/>
    </row>
    <row r="131" spans="1:3" x14ac:dyDescent="0.35">
      <c r="A131" s="30"/>
      <c r="B131" s="30"/>
      <c r="C131" s="30"/>
    </row>
    <row r="132" spans="1:3" x14ac:dyDescent="0.35">
      <c r="A132" s="30"/>
      <c r="B132" s="30"/>
      <c r="C132" s="30"/>
    </row>
    <row r="133" spans="1:3" x14ac:dyDescent="0.35">
      <c r="A133" s="30"/>
      <c r="B133" s="30"/>
      <c r="C133" s="30"/>
    </row>
    <row r="134" spans="1:3" x14ac:dyDescent="0.35">
      <c r="A134" s="30"/>
      <c r="B134" s="30"/>
      <c r="C134" s="30"/>
    </row>
    <row r="135" spans="1:3" x14ac:dyDescent="0.35">
      <c r="A135" s="30"/>
      <c r="B135" s="30"/>
      <c r="C135" s="30"/>
    </row>
    <row r="136" spans="1:3" x14ac:dyDescent="0.35">
      <c r="A136" s="30"/>
      <c r="B136" s="30"/>
      <c r="C136" s="30"/>
    </row>
    <row r="137" spans="1:3" x14ac:dyDescent="0.35">
      <c r="A137" s="30"/>
      <c r="B137" s="30"/>
      <c r="C137" s="30"/>
    </row>
    <row r="138" spans="1:3" x14ac:dyDescent="0.35">
      <c r="A138" s="30"/>
      <c r="B138" s="30"/>
      <c r="C138" s="30"/>
    </row>
    <row r="139" spans="1:3" x14ac:dyDescent="0.35">
      <c r="A139" s="30"/>
      <c r="B139" s="30"/>
      <c r="C139" s="30"/>
    </row>
    <row r="140" spans="1:3" x14ac:dyDescent="0.35">
      <c r="A140" s="30"/>
      <c r="B140" s="30"/>
      <c r="C140" s="30"/>
    </row>
    <row r="141" spans="1:3" x14ac:dyDescent="0.35">
      <c r="A141" s="30"/>
      <c r="B141" s="30"/>
      <c r="C141" s="30"/>
    </row>
    <row r="142" spans="1:3" x14ac:dyDescent="0.35">
      <c r="A142" s="30"/>
      <c r="B142" s="30"/>
      <c r="C142" s="30"/>
    </row>
    <row r="143" spans="1:3" x14ac:dyDescent="0.35">
      <c r="A143" s="30"/>
      <c r="B143" s="30"/>
      <c r="C143" s="30"/>
    </row>
    <row r="144" spans="1:3" x14ac:dyDescent="0.35">
      <c r="A144" s="30"/>
      <c r="B144" s="30"/>
      <c r="C144" s="30"/>
    </row>
    <row r="145" spans="1:3" x14ac:dyDescent="0.35">
      <c r="A145" s="30"/>
      <c r="B145" s="30"/>
      <c r="C145" s="30"/>
    </row>
    <row r="146" spans="1:3" x14ac:dyDescent="0.35">
      <c r="A146" s="30"/>
      <c r="B146" s="30"/>
      <c r="C146" s="30"/>
    </row>
    <row r="147" spans="1:3" x14ac:dyDescent="0.35">
      <c r="A147" s="30"/>
      <c r="B147" s="30"/>
      <c r="C147" s="30"/>
    </row>
    <row r="148" spans="1:3" x14ac:dyDescent="0.35">
      <c r="A148" s="30"/>
      <c r="B148" s="30"/>
      <c r="C148" s="30"/>
    </row>
    <row r="149" spans="1:3" x14ac:dyDescent="0.35">
      <c r="A149" s="30"/>
      <c r="B149" s="30"/>
      <c r="C149" s="30"/>
    </row>
    <row r="150" spans="1:3" x14ac:dyDescent="0.35">
      <c r="A150" s="30"/>
      <c r="B150" s="30"/>
      <c r="C150" s="30"/>
    </row>
    <row r="151" spans="1:3" x14ac:dyDescent="0.35">
      <c r="A151" s="30"/>
      <c r="B151" s="30"/>
      <c r="C151" s="30"/>
    </row>
    <row r="152" spans="1:3" x14ac:dyDescent="0.35">
      <c r="A152" s="30"/>
      <c r="B152" s="30"/>
      <c r="C152" s="30"/>
    </row>
    <row r="153" spans="1:3" x14ac:dyDescent="0.35">
      <c r="A153" s="30"/>
      <c r="B153" s="30"/>
      <c r="C153" s="30"/>
    </row>
    <row r="154" spans="1:3" x14ac:dyDescent="0.35">
      <c r="A154" s="30"/>
      <c r="B154" s="30"/>
      <c r="C154" s="30"/>
    </row>
    <row r="155" spans="1:3" x14ac:dyDescent="0.35">
      <c r="A155" s="30"/>
      <c r="B155" s="30"/>
      <c r="C155" s="30"/>
    </row>
    <row r="156" spans="1:3" x14ac:dyDescent="0.35">
      <c r="A156" s="30"/>
      <c r="B156" s="30"/>
      <c r="C156" s="30"/>
    </row>
    <row r="157" spans="1:3" x14ac:dyDescent="0.35">
      <c r="A157" s="30"/>
      <c r="B157" s="30"/>
      <c r="C157" s="30"/>
    </row>
    <row r="158" spans="1:3" x14ac:dyDescent="0.35">
      <c r="A158" s="30"/>
      <c r="B158" s="30"/>
      <c r="C158" s="30"/>
    </row>
    <row r="159" spans="1:3" x14ac:dyDescent="0.35">
      <c r="A159" s="30"/>
      <c r="B159" s="30"/>
      <c r="C159" s="30"/>
    </row>
    <row r="160" spans="1:3" x14ac:dyDescent="0.35">
      <c r="A160" s="30"/>
      <c r="B160" s="30"/>
      <c r="C160" s="30"/>
    </row>
    <row r="161" spans="1:3" x14ac:dyDescent="0.35">
      <c r="A161" s="30"/>
      <c r="B161" s="30"/>
      <c r="C161" s="30"/>
    </row>
    <row r="162" spans="1:3" x14ac:dyDescent="0.35">
      <c r="A162" s="30"/>
      <c r="B162" s="30"/>
      <c r="C162" s="30"/>
    </row>
    <row r="163" spans="1:3" x14ac:dyDescent="0.35">
      <c r="A163" s="30"/>
      <c r="B163" s="30"/>
      <c r="C163" s="30"/>
    </row>
    <row r="164" spans="1:3" x14ac:dyDescent="0.35">
      <c r="A164" s="30"/>
      <c r="B164" s="30"/>
      <c r="C164" s="30"/>
    </row>
    <row r="165" spans="1:3" x14ac:dyDescent="0.35">
      <c r="A165" s="30"/>
      <c r="B165" s="30"/>
      <c r="C165" s="30"/>
    </row>
    <row r="166" spans="1:3" x14ac:dyDescent="0.35">
      <c r="A166" s="30"/>
      <c r="B166" s="30"/>
      <c r="C166" s="30"/>
    </row>
    <row r="167" spans="1:3" x14ac:dyDescent="0.35">
      <c r="A167" s="30"/>
      <c r="B167" s="30"/>
      <c r="C167" s="30"/>
    </row>
    <row r="168" spans="1:3" x14ac:dyDescent="0.35">
      <c r="A168" s="30"/>
      <c r="B168" s="30"/>
      <c r="C168" s="30"/>
    </row>
    <row r="169" spans="1:3" x14ac:dyDescent="0.35">
      <c r="A169" s="30"/>
      <c r="B169" s="30"/>
      <c r="C169" s="30"/>
    </row>
    <row r="170" spans="1:3" x14ac:dyDescent="0.35">
      <c r="A170" s="30"/>
      <c r="B170" s="30"/>
      <c r="C170" s="30"/>
    </row>
    <row r="171" spans="1:3" x14ac:dyDescent="0.35">
      <c r="A171" s="30"/>
      <c r="B171" s="30"/>
      <c r="C171" s="30"/>
    </row>
    <row r="172" spans="1:3" x14ac:dyDescent="0.35">
      <c r="A172" s="30"/>
      <c r="B172" s="30"/>
      <c r="C172" s="30"/>
    </row>
    <row r="173" spans="1:3" x14ac:dyDescent="0.35">
      <c r="A173" s="30"/>
      <c r="B173" s="30"/>
      <c r="C173" s="30"/>
    </row>
    <row r="174" spans="1:3" x14ac:dyDescent="0.35">
      <c r="A174" s="30"/>
      <c r="B174" s="30"/>
      <c r="C174" s="30"/>
    </row>
    <row r="175" spans="1:3" x14ac:dyDescent="0.35">
      <c r="A175" s="30"/>
      <c r="B175" s="30"/>
      <c r="C175" s="30"/>
    </row>
    <row r="176" spans="1:3" x14ac:dyDescent="0.35">
      <c r="A176" s="30"/>
      <c r="B176" s="30"/>
      <c r="C176" s="30"/>
    </row>
    <row r="177" spans="1:3" x14ac:dyDescent="0.35">
      <c r="A177" s="30"/>
      <c r="B177" s="30"/>
      <c r="C177" s="30"/>
    </row>
    <row r="178" spans="1:3" x14ac:dyDescent="0.35">
      <c r="B178" s="30"/>
      <c r="C178" s="30"/>
    </row>
    <row r="179" spans="1:3" x14ac:dyDescent="0.35">
      <c r="B179" s="30"/>
      <c r="C179" s="30"/>
    </row>
    <row r="180" spans="1:3" x14ac:dyDescent="0.35">
      <c r="B180" s="30"/>
      <c r="C180" s="30"/>
    </row>
    <row r="181" spans="1:3" x14ac:dyDescent="0.35">
      <c r="B181" s="30"/>
      <c r="C181" s="30"/>
    </row>
    <row r="182" spans="1:3" x14ac:dyDescent="0.35">
      <c r="B182" s="30"/>
      <c r="C182" s="30"/>
    </row>
    <row r="183" spans="1:3" x14ac:dyDescent="0.35">
      <c r="B183" s="30"/>
      <c r="C183" s="30"/>
    </row>
    <row r="184" spans="1:3" x14ac:dyDescent="0.35">
      <c r="B184" s="30"/>
      <c r="C184" s="30"/>
    </row>
    <row r="185" spans="1:3" x14ac:dyDescent="0.35">
      <c r="B185" s="30"/>
      <c r="C185" s="30"/>
    </row>
    <row r="186" spans="1:3" x14ac:dyDescent="0.35">
      <c r="B186" s="30"/>
      <c r="C186" s="30"/>
    </row>
    <row r="187" spans="1:3" x14ac:dyDescent="0.35">
      <c r="B187" s="30"/>
      <c r="C187" s="30"/>
    </row>
    <row r="188" spans="1:3" x14ac:dyDescent="0.35">
      <c r="B188" s="30"/>
      <c r="C188" s="30"/>
    </row>
    <row r="189" spans="1:3" x14ac:dyDescent="0.35">
      <c r="B189" s="30"/>
      <c r="C189" s="30"/>
    </row>
    <row r="190" spans="1:3" x14ac:dyDescent="0.35">
      <c r="B190" s="30"/>
      <c r="C190" s="30"/>
    </row>
    <row r="191" spans="1:3" x14ac:dyDescent="0.35">
      <c r="B191" s="30"/>
      <c r="C191" s="30"/>
    </row>
    <row r="192" spans="1:3" x14ac:dyDescent="0.35">
      <c r="B192" s="30"/>
      <c r="C192" s="30"/>
    </row>
    <row r="193" spans="1:3" x14ac:dyDescent="0.35">
      <c r="B193" s="30"/>
      <c r="C193" s="30"/>
    </row>
    <row r="194" spans="1:3" x14ac:dyDescent="0.35">
      <c r="A194" s="30"/>
      <c r="B194" s="30"/>
    </row>
    <row r="195" spans="1:3" x14ac:dyDescent="0.35">
      <c r="A195" s="30"/>
      <c r="B195" s="30"/>
    </row>
    <row r="196" spans="1:3" x14ac:dyDescent="0.35">
      <c r="A196" s="30"/>
      <c r="B196" s="30"/>
    </row>
    <row r="197" spans="1:3" x14ac:dyDescent="0.35">
      <c r="A197" s="30"/>
      <c r="B197" s="30"/>
    </row>
    <row r="198" spans="1:3" x14ac:dyDescent="0.35">
      <c r="A198" s="30"/>
      <c r="B198" s="30"/>
    </row>
    <row r="199" spans="1:3" x14ac:dyDescent="0.35">
      <c r="A199" s="30"/>
      <c r="B199" s="30"/>
    </row>
    <row r="200" spans="1:3" x14ac:dyDescent="0.35">
      <c r="A200" s="30"/>
      <c r="B200" s="30"/>
    </row>
    <row r="201" spans="1:3" x14ac:dyDescent="0.35">
      <c r="A201" s="30"/>
      <c r="B201" s="30"/>
    </row>
    <row r="202" spans="1:3" x14ac:dyDescent="0.35">
      <c r="A202" s="30"/>
      <c r="B202" s="30"/>
    </row>
    <row r="203" spans="1:3" x14ac:dyDescent="0.35">
      <c r="A203" s="30"/>
      <c r="B203" s="30"/>
    </row>
    <row r="204" spans="1:3" x14ac:dyDescent="0.35">
      <c r="A204" s="30"/>
      <c r="B204" s="30"/>
    </row>
    <row r="205" spans="1:3" x14ac:dyDescent="0.35">
      <c r="A205" s="30"/>
      <c r="B205" s="30"/>
    </row>
    <row r="206" spans="1:3" x14ac:dyDescent="0.35">
      <c r="A206" s="30"/>
      <c r="B206" s="30"/>
    </row>
    <row r="207" spans="1:3" x14ac:dyDescent="0.35">
      <c r="A207" s="30"/>
      <c r="B207" s="30"/>
    </row>
    <row r="208" spans="1:3" x14ac:dyDescent="0.35">
      <c r="A208" s="30"/>
      <c r="B208" s="30"/>
    </row>
    <row r="209" spans="1:3" x14ac:dyDescent="0.35">
      <c r="A209" s="30"/>
      <c r="B209" s="30"/>
    </row>
    <row r="210" spans="1:3" x14ac:dyDescent="0.35">
      <c r="A210" s="30"/>
      <c r="B210" s="30"/>
      <c r="C210" s="30"/>
    </row>
    <row r="211" spans="1:3" x14ac:dyDescent="0.35">
      <c r="A211" s="30"/>
      <c r="B211" s="30"/>
      <c r="C211" s="30"/>
    </row>
    <row r="212" spans="1:3" x14ac:dyDescent="0.35">
      <c r="A212" s="30"/>
      <c r="B212" s="30"/>
      <c r="C212" s="30"/>
    </row>
    <row r="213" spans="1:3" x14ac:dyDescent="0.35">
      <c r="A213" s="30"/>
      <c r="B213" s="30"/>
      <c r="C213" s="30"/>
    </row>
    <row r="214" spans="1:3" x14ac:dyDescent="0.35">
      <c r="A214" s="30"/>
      <c r="B214" s="30"/>
      <c r="C214" s="30"/>
    </row>
    <row r="215" spans="1:3" x14ac:dyDescent="0.35">
      <c r="A215" s="30"/>
      <c r="B215" s="30"/>
      <c r="C215" s="30"/>
    </row>
    <row r="216" spans="1:3" x14ac:dyDescent="0.35">
      <c r="A216" s="30"/>
      <c r="B216" s="30"/>
      <c r="C216" s="30"/>
    </row>
    <row r="217" spans="1:3" x14ac:dyDescent="0.35">
      <c r="A217" s="30"/>
      <c r="B217" s="30"/>
      <c r="C217" s="30"/>
    </row>
    <row r="218" spans="1:3" x14ac:dyDescent="0.35">
      <c r="A218" s="30"/>
      <c r="B218" s="30"/>
      <c r="C218" s="30"/>
    </row>
    <row r="219" spans="1:3" x14ac:dyDescent="0.35">
      <c r="A219" s="30"/>
      <c r="B219" s="30"/>
      <c r="C219" s="30"/>
    </row>
    <row r="220" spans="1:3" x14ac:dyDescent="0.35">
      <c r="A220" s="30"/>
      <c r="B220" s="30"/>
      <c r="C220" s="30"/>
    </row>
    <row r="221" spans="1:3" x14ac:dyDescent="0.35">
      <c r="A221" s="30"/>
      <c r="B221" s="30"/>
      <c r="C221" s="30"/>
    </row>
    <row r="222" spans="1:3" x14ac:dyDescent="0.35">
      <c r="A222" s="30"/>
      <c r="B222" s="30"/>
      <c r="C222" s="30"/>
    </row>
    <row r="223" spans="1:3" x14ac:dyDescent="0.35">
      <c r="A223" s="30"/>
      <c r="B223" s="30"/>
      <c r="C223" s="30"/>
    </row>
    <row r="224" spans="1:3" x14ac:dyDescent="0.35">
      <c r="A224" s="30"/>
      <c r="B224" s="30"/>
      <c r="C224" s="30"/>
    </row>
    <row r="225" spans="1:3" x14ac:dyDescent="0.35">
      <c r="A225" s="30"/>
      <c r="B225" s="30"/>
      <c r="C225" s="30"/>
    </row>
    <row r="226" spans="1:3" x14ac:dyDescent="0.35">
      <c r="A226" s="30"/>
      <c r="B226" s="30"/>
      <c r="C226" s="30"/>
    </row>
    <row r="227" spans="1:3" x14ac:dyDescent="0.35">
      <c r="A227" s="30"/>
      <c r="B227" s="30"/>
      <c r="C227" s="30"/>
    </row>
    <row r="228" spans="1:3" x14ac:dyDescent="0.35">
      <c r="A228" s="30"/>
      <c r="B228" s="30"/>
      <c r="C228" s="30"/>
    </row>
    <row r="229" spans="1:3" x14ac:dyDescent="0.35">
      <c r="A229" s="30"/>
      <c r="B229" s="30"/>
      <c r="C229" s="30"/>
    </row>
    <row r="230" spans="1:3" x14ac:dyDescent="0.35">
      <c r="A230" s="30"/>
      <c r="B230" s="30"/>
      <c r="C230" s="30"/>
    </row>
    <row r="231" spans="1:3" x14ac:dyDescent="0.35">
      <c r="A231" s="30"/>
      <c r="B231" s="30"/>
      <c r="C231" s="30"/>
    </row>
    <row r="232" spans="1:3" x14ac:dyDescent="0.35">
      <c r="A232" s="30"/>
      <c r="B232" s="30"/>
      <c r="C232" s="30"/>
    </row>
    <row r="233" spans="1:3" x14ac:dyDescent="0.35">
      <c r="A233" s="30"/>
      <c r="B233" s="30"/>
      <c r="C233" s="30"/>
    </row>
    <row r="234" spans="1:3" x14ac:dyDescent="0.35">
      <c r="A234" s="30"/>
      <c r="B234" s="30"/>
      <c r="C234" s="30"/>
    </row>
    <row r="235" spans="1:3" x14ac:dyDescent="0.35">
      <c r="A235" s="30"/>
      <c r="B235" s="30"/>
      <c r="C235" s="30"/>
    </row>
    <row r="236" spans="1:3" x14ac:dyDescent="0.35">
      <c r="A236" s="30"/>
      <c r="B236" s="30"/>
      <c r="C236" s="30"/>
    </row>
    <row r="237" spans="1:3" x14ac:dyDescent="0.35">
      <c r="A237" s="30"/>
      <c r="B237" s="30"/>
      <c r="C237" s="30"/>
    </row>
    <row r="238" spans="1:3" x14ac:dyDescent="0.35">
      <c r="A238" s="30"/>
      <c r="B238" s="30"/>
      <c r="C238" s="30"/>
    </row>
    <row r="239" spans="1:3" x14ac:dyDescent="0.35">
      <c r="A239" s="30"/>
      <c r="B239" s="30"/>
      <c r="C239" s="30"/>
    </row>
    <row r="240" spans="1:3" x14ac:dyDescent="0.35">
      <c r="A240" s="30"/>
      <c r="B240" s="30"/>
      <c r="C240" s="30"/>
    </row>
    <row r="241" spans="1:3" x14ac:dyDescent="0.35">
      <c r="A241" s="30"/>
      <c r="B241" s="30"/>
      <c r="C241" s="30"/>
    </row>
    <row r="242" spans="1:3" x14ac:dyDescent="0.35">
      <c r="B242" s="30"/>
      <c r="C242" s="30"/>
    </row>
    <row r="243" spans="1:3" x14ac:dyDescent="0.35">
      <c r="B243" s="30"/>
      <c r="C243" s="30"/>
    </row>
    <row r="244" spans="1:3" x14ac:dyDescent="0.35">
      <c r="B244" s="30"/>
      <c r="C244" s="30"/>
    </row>
    <row r="245" spans="1:3" x14ac:dyDescent="0.35">
      <c r="B245" s="30"/>
      <c r="C245" s="30"/>
    </row>
    <row r="246" spans="1:3" x14ac:dyDescent="0.35">
      <c r="B246" s="30"/>
      <c r="C246" s="30"/>
    </row>
    <row r="247" spans="1:3" x14ac:dyDescent="0.35">
      <c r="B247" s="30"/>
      <c r="C247" s="30"/>
    </row>
    <row r="248" spans="1:3" x14ac:dyDescent="0.35">
      <c r="B248" s="30"/>
      <c r="C248" s="30"/>
    </row>
    <row r="249" spans="1:3" x14ac:dyDescent="0.35">
      <c r="B249" s="30"/>
      <c r="C249" s="30"/>
    </row>
    <row r="250" spans="1:3" x14ac:dyDescent="0.35">
      <c r="B250" s="30"/>
      <c r="C250" s="30"/>
    </row>
    <row r="251" spans="1:3" x14ac:dyDescent="0.35">
      <c r="B251" s="30"/>
      <c r="C251" s="30"/>
    </row>
    <row r="252" spans="1:3" x14ac:dyDescent="0.35">
      <c r="B252" s="30"/>
      <c r="C252" s="30"/>
    </row>
    <row r="253" spans="1:3" x14ac:dyDescent="0.35">
      <c r="B253" s="30"/>
      <c r="C253" s="30"/>
    </row>
    <row r="254" spans="1:3" x14ac:dyDescent="0.35">
      <c r="B254" s="30"/>
      <c r="C254" s="30"/>
    </row>
    <row r="255" spans="1:3" x14ac:dyDescent="0.35">
      <c r="B255" s="30"/>
      <c r="C255" s="30"/>
    </row>
    <row r="256" spans="1:3" x14ac:dyDescent="0.35">
      <c r="B256" s="30"/>
      <c r="C256" s="30"/>
    </row>
    <row r="257" spans="1:3" x14ac:dyDescent="0.35">
      <c r="B257" s="30"/>
      <c r="C257" s="30"/>
    </row>
    <row r="258" spans="1:3" x14ac:dyDescent="0.35">
      <c r="A258" s="30"/>
      <c r="B258" s="30"/>
      <c r="C258" s="30"/>
    </row>
    <row r="259" spans="1:3" x14ac:dyDescent="0.35">
      <c r="A259" s="30"/>
      <c r="B259" s="30"/>
      <c r="C259" s="30"/>
    </row>
    <row r="260" spans="1:3" x14ac:dyDescent="0.35">
      <c r="A260" s="30"/>
      <c r="B260" s="30"/>
      <c r="C260" s="30"/>
    </row>
    <row r="261" spans="1:3" x14ac:dyDescent="0.35">
      <c r="A261" s="30"/>
      <c r="B261" s="30"/>
      <c r="C261" s="30"/>
    </row>
    <row r="262" spans="1:3" x14ac:dyDescent="0.35">
      <c r="A262" s="30"/>
      <c r="B262" s="30"/>
      <c r="C262" s="30"/>
    </row>
    <row r="263" spans="1:3" x14ac:dyDescent="0.35">
      <c r="A263" s="30"/>
      <c r="B263" s="30"/>
      <c r="C263" s="30"/>
    </row>
    <row r="264" spans="1:3" x14ac:dyDescent="0.35">
      <c r="A264" s="30"/>
      <c r="B264" s="30"/>
      <c r="C264" s="30"/>
    </row>
    <row r="265" spans="1:3" x14ac:dyDescent="0.35">
      <c r="A265" s="30"/>
      <c r="B265" s="30"/>
      <c r="C265" s="30"/>
    </row>
    <row r="266" spans="1:3" x14ac:dyDescent="0.35">
      <c r="A266" s="30"/>
      <c r="B266" s="30"/>
      <c r="C266" s="30"/>
    </row>
    <row r="267" spans="1:3" x14ac:dyDescent="0.35">
      <c r="A267" s="30"/>
      <c r="B267" s="30"/>
      <c r="C267" s="30"/>
    </row>
    <row r="268" spans="1:3" x14ac:dyDescent="0.35">
      <c r="A268" s="30"/>
      <c r="B268" s="30"/>
      <c r="C268" s="30"/>
    </row>
    <row r="269" spans="1:3" x14ac:dyDescent="0.35">
      <c r="A269" s="30"/>
      <c r="B269" s="30"/>
      <c r="C269" s="30"/>
    </row>
    <row r="270" spans="1:3" x14ac:dyDescent="0.35">
      <c r="A270" s="30"/>
      <c r="B270" s="30"/>
      <c r="C270" s="30"/>
    </row>
    <row r="271" spans="1:3" x14ac:dyDescent="0.35">
      <c r="A271" s="30"/>
      <c r="B271" s="30"/>
      <c r="C271" s="30"/>
    </row>
    <row r="272" spans="1:3" x14ac:dyDescent="0.35">
      <c r="A272" s="30"/>
      <c r="B272" s="30"/>
      <c r="C272" s="30"/>
    </row>
    <row r="273" spans="1:3" x14ac:dyDescent="0.35">
      <c r="A273" s="30"/>
      <c r="B273" s="30"/>
      <c r="C273" s="30"/>
    </row>
    <row r="274" spans="1:3" x14ac:dyDescent="0.35">
      <c r="A274" s="30"/>
      <c r="B274" s="30"/>
    </row>
    <row r="275" spans="1:3" x14ac:dyDescent="0.35">
      <c r="A275" s="30"/>
      <c r="B275" s="30"/>
    </row>
    <row r="276" spans="1:3" x14ac:dyDescent="0.35">
      <c r="A276" s="30"/>
      <c r="B276" s="30"/>
    </row>
    <row r="277" spans="1:3" x14ac:dyDescent="0.35">
      <c r="A277" s="30"/>
      <c r="B277" s="30"/>
    </row>
    <row r="278" spans="1:3" x14ac:dyDescent="0.35">
      <c r="A278" s="30"/>
      <c r="B278" s="30"/>
    </row>
    <row r="279" spans="1:3" x14ac:dyDescent="0.35">
      <c r="A279" s="30"/>
      <c r="B279" s="30"/>
    </row>
    <row r="280" spans="1:3" x14ac:dyDescent="0.35">
      <c r="A280" s="30"/>
      <c r="B280" s="30"/>
    </row>
    <row r="281" spans="1:3" x14ac:dyDescent="0.35">
      <c r="A281" s="30"/>
      <c r="B281" s="30"/>
    </row>
    <row r="282" spans="1:3" x14ac:dyDescent="0.35">
      <c r="A282" s="30"/>
      <c r="B282" s="30"/>
    </row>
    <row r="283" spans="1:3" x14ac:dyDescent="0.35">
      <c r="A283" s="30"/>
      <c r="B283" s="30"/>
    </row>
    <row r="284" spans="1:3" x14ac:dyDescent="0.35">
      <c r="A284" s="30"/>
      <c r="B284" s="30"/>
    </row>
    <row r="285" spans="1:3" x14ac:dyDescent="0.35">
      <c r="A285" s="30"/>
      <c r="B285" s="30"/>
    </row>
    <row r="286" spans="1:3" x14ac:dyDescent="0.35">
      <c r="A286" s="30"/>
      <c r="B286" s="30"/>
    </row>
    <row r="287" spans="1:3" x14ac:dyDescent="0.35">
      <c r="A287" s="30"/>
      <c r="B287" s="30"/>
    </row>
    <row r="288" spans="1:3" x14ac:dyDescent="0.35">
      <c r="A288" s="30"/>
      <c r="B288" s="30"/>
    </row>
    <row r="289" spans="1:3" x14ac:dyDescent="0.35">
      <c r="A289" s="30"/>
      <c r="B289" s="30"/>
    </row>
    <row r="290" spans="1:3" x14ac:dyDescent="0.35">
      <c r="A290" s="30"/>
      <c r="B290" s="30"/>
      <c r="C290" s="30"/>
    </row>
    <row r="291" spans="1:3" x14ac:dyDescent="0.35">
      <c r="A291" s="30"/>
      <c r="B291" s="30"/>
      <c r="C291" s="30"/>
    </row>
    <row r="292" spans="1:3" x14ac:dyDescent="0.35">
      <c r="A292" s="30"/>
      <c r="B292" s="30"/>
      <c r="C292" s="30"/>
    </row>
    <row r="293" spans="1:3" x14ac:dyDescent="0.35">
      <c r="A293" s="30"/>
      <c r="B293" s="30"/>
      <c r="C293" s="30"/>
    </row>
    <row r="294" spans="1:3" x14ac:dyDescent="0.35">
      <c r="A294" s="30"/>
      <c r="B294" s="30"/>
      <c r="C294" s="30"/>
    </row>
    <row r="295" spans="1:3" x14ac:dyDescent="0.35">
      <c r="A295" s="30"/>
      <c r="B295" s="30"/>
      <c r="C295" s="30"/>
    </row>
    <row r="296" spans="1:3" x14ac:dyDescent="0.35">
      <c r="A296" s="30"/>
      <c r="B296" s="30"/>
      <c r="C296" s="30"/>
    </row>
    <row r="297" spans="1:3" x14ac:dyDescent="0.35">
      <c r="A297" s="30"/>
      <c r="B297" s="30"/>
      <c r="C297" s="30"/>
    </row>
    <row r="298" spans="1:3" x14ac:dyDescent="0.35">
      <c r="A298" s="30"/>
      <c r="B298" s="30"/>
      <c r="C298" s="30"/>
    </row>
    <row r="299" spans="1:3" x14ac:dyDescent="0.35">
      <c r="A299" s="30"/>
      <c r="B299" s="30"/>
      <c r="C299" s="30"/>
    </row>
    <row r="300" spans="1:3" x14ac:dyDescent="0.35">
      <c r="A300" s="30"/>
      <c r="B300" s="30"/>
      <c r="C300" s="30"/>
    </row>
    <row r="301" spans="1:3" x14ac:dyDescent="0.35">
      <c r="A301" s="30"/>
      <c r="B301" s="30"/>
      <c r="C301" s="30"/>
    </row>
    <row r="302" spans="1:3" x14ac:dyDescent="0.35">
      <c r="A302" s="30"/>
      <c r="B302" s="30"/>
      <c r="C302" s="30"/>
    </row>
    <row r="303" spans="1:3" x14ac:dyDescent="0.35">
      <c r="A303" s="30"/>
      <c r="B303" s="30"/>
      <c r="C303" s="30"/>
    </row>
    <row r="304" spans="1:3" x14ac:dyDescent="0.35">
      <c r="A304" s="30"/>
      <c r="B304" s="30"/>
      <c r="C304" s="30"/>
    </row>
    <row r="305" spans="1:3" x14ac:dyDescent="0.35">
      <c r="A305" s="30"/>
      <c r="B305" s="30"/>
      <c r="C305" s="30"/>
    </row>
    <row r="306" spans="1:3" x14ac:dyDescent="0.35">
      <c r="B306" s="30"/>
    </row>
    <row r="307" spans="1:3" x14ac:dyDescent="0.35">
      <c r="B307" s="30"/>
    </row>
    <row r="308" spans="1:3" x14ac:dyDescent="0.35">
      <c r="B308" s="30"/>
    </row>
    <row r="309" spans="1:3" x14ac:dyDescent="0.35">
      <c r="B309" s="30"/>
    </row>
    <row r="310" spans="1:3" x14ac:dyDescent="0.35">
      <c r="B310" s="30"/>
    </row>
    <row r="311" spans="1:3" x14ac:dyDescent="0.35">
      <c r="B311" s="30"/>
    </row>
    <row r="312" spans="1:3" x14ac:dyDescent="0.35">
      <c r="B312" s="30"/>
    </row>
    <row r="313" spans="1:3" x14ac:dyDescent="0.35">
      <c r="B313" s="30"/>
    </row>
    <row r="314" spans="1:3" x14ac:dyDescent="0.35">
      <c r="B314" s="30"/>
    </row>
    <row r="315" spans="1:3" x14ac:dyDescent="0.35">
      <c r="B315" s="30"/>
    </row>
    <row r="316" spans="1:3" x14ac:dyDescent="0.35">
      <c r="B316" s="30"/>
    </row>
    <row r="317" spans="1:3" x14ac:dyDescent="0.35">
      <c r="B317" s="30"/>
    </row>
    <row r="318" spans="1:3" x14ac:dyDescent="0.35">
      <c r="B318" s="30"/>
    </row>
    <row r="319" spans="1:3" x14ac:dyDescent="0.35">
      <c r="B319" s="30"/>
    </row>
    <row r="320" spans="1:3" x14ac:dyDescent="0.35">
      <c r="B320" s="30"/>
    </row>
    <row r="321" spans="1:2" x14ac:dyDescent="0.35">
      <c r="B321" s="30"/>
    </row>
    <row r="322" spans="1:2" x14ac:dyDescent="0.35">
      <c r="A322" s="30"/>
      <c r="B322" s="30"/>
    </row>
    <row r="323" spans="1:2" x14ac:dyDescent="0.35">
      <c r="A323" s="30"/>
      <c r="B323" s="30"/>
    </row>
    <row r="324" spans="1:2" x14ac:dyDescent="0.35">
      <c r="A324" s="30"/>
      <c r="B324" s="30"/>
    </row>
    <row r="325" spans="1:2" x14ac:dyDescent="0.35">
      <c r="A325" s="30"/>
      <c r="B325" s="30"/>
    </row>
    <row r="326" spans="1:2" x14ac:dyDescent="0.35">
      <c r="A326" s="30"/>
      <c r="B326" s="30"/>
    </row>
    <row r="327" spans="1:2" x14ac:dyDescent="0.35">
      <c r="A327" s="30"/>
      <c r="B327" s="30"/>
    </row>
    <row r="328" spans="1:2" x14ac:dyDescent="0.35">
      <c r="A328" s="30"/>
      <c r="B328" s="30"/>
    </row>
    <row r="329" spans="1:2" x14ac:dyDescent="0.35">
      <c r="A329" s="30"/>
      <c r="B329" s="30"/>
    </row>
    <row r="330" spans="1:2" x14ac:dyDescent="0.35">
      <c r="A330" s="30"/>
      <c r="B330" s="30"/>
    </row>
    <row r="331" spans="1:2" x14ac:dyDescent="0.35">
      <c r="A331" s="30"/>
      <c r="B331" s="30"/>
    </row>
    <row r="332" spans="1:2" x14ac:dyDescent="0.35">
      <c r="A332" s="30"/>
      <c r="B332" s="30"/>
    </row>
    <row r="333" spans="1:2" x14ac:dyDescent="0.35">
      <c r="A333" s="30"/>
      <c r="B333" s="30"/>
    </row>
    <row r="334" spans="1:2" x14ac:dyDescent="0.35">
      <c r="A334" s="30"/>
      <c r="B334" s="30"/>
    </row>
    <row r="335" spans="1:2" x14ac:dyDescent="0.35">
      <c r="A335" s="30"/>
      <c r="B335" s="30"/>
    </row>
    <row r="336" spans="1:2" x14ac:dyDescent="0.35">
      <c r="A336" s="30"/>
      <c r="B336" s="30"/>
    </row>
    <row r="337" spans="1:2" x14ac:dyDescent="0.35">
      <c r="A337" s="30"/>
      <c r="B337" s="30"/>
    </row>
    <row r="338" spans="1:2" x14ac:dyDescent="0.35">
      <c r="A338" s="30"/>
      <c r="B338" s="30"/>
    </row>
    <row r="339" spans="1:2" x14ac:dyDescent="0.35">
      <c r="A339" s="30"/>
      <c r="B339" s="30"/>
    </row>
    <row r="340" spans="1:2" x14ac:dyDescent="0.35">
      <c r="A340" s="30"/>
      <c r="B340" s="30"/>
    </row>
    <row r="341" spans="1:2" x14ac:dyDescent="0.35">
      <c r="A341" s="30"/>
      <c r="B341" s="30"/>
    </row>
    <row r="342" spans="1:2" x14ac:dyDescent="0.35">
      <c r="A342" s="30"/>
      <c r="B342" s="30"/>
    </row>
    <row r="343" spans="1:2" x14ac:dyDescent="0.35">
      <c r="A343" s="30"/>
      <c r="B343" s="30"/>
    </row>
    <row r="344" spans="1:2" x14ac:dyDescent="0.35">
      <c r="A344" s="30"/>
      <c r="B344" s="30"/>
    </row>
    <row r="345" spans="1:2" x14ac:dyDescent="0.35">
      <c r="A345" s="30"/>
      <c r="B345" s="30"/>
    </row>
    <row r="346" spans="1:2" x14ac:dyDescent="0.35">
      <c r="A346" s="30"/>
      <c r="B346" s="30"/>
    </row>
    <row r="347" spans="1:2" x14ac:dyDescent="0.35">
      <c r="A347" s="30"/>
      <c r="B347" s="30"/>
    </row>
    <row r="348" spans="1:2" x14ac:dyDescent="0.35">
      <c r="A348" s="30"/>
      <c r="B348" s="30"/>
    </row>
    <row r="349" spans="1:2" x14ac:dyDescent="0.35">
      <c r="A349" s="30"/>
      <c r="B349" s="30"/>
    </row>
    <row r="350" spans="1:2" x14ac:dyDescent="0.35">
      <c r="A350" s="30"/>
      <c r="B350" s="30"/>
    </row>
    <row r="351" spans="1:2" x14ac:dyDescent="0.35">
      <c r="A351" s="30"/>
      <c r="B351" s="30"/>
    </row>
    <row r="352" spans="1:2" x14ac:dyDescent="0.35">
      <c r="A352" s="30"/>
      <c r="B352" s="30"/>
    </row>
    <row r="353" spans="1:3" x14ac:dyDescent="0.35">
      <c r="A353" s="30"/>
      <c r="B353" s="30"/>
    </row>
    <row r="354" spans="1:3" x14ac:dyDescent="0.35">
      <c r="B354" s="30"/>
      <c r="C354" s="30"/>
    </row>
    <row r="355" spans="1:3" x14ac:dyDescent="0.35">
      <c r="B355" s="30"/>
      <c r="C355" s="30"/>
    </row>
    <row r="356" spans="1:3" x14ac:dyDescent="0.35">
      <c r="B356" s="30"/>
      <c r="C356" s="30"/>
    </row>
    <row r="357" spans="1:3" x14ac:dyDescent="0.35">
      <c r="B357" s="30"/>
      <c r="C357" s="30"/>
    </row>
    <row r="358" spans="1:3" x14ac:dyDescent="0.35">
      <c r="B358" s="30"/>
      <c r="C358" s="30"/>
    </row>
    <row r="359" spans="1:3" x14ac:dyDescent="0.35">
      <c r="B359" s="30"/>
      <c r="C359" s="30"/>
    </row>
    <row r="360" spans="1:3" x14ac:dyDescent="0.35">
      <c r="B360" s="30"/>
      <c r="C360" s="30"/>
    </row>
    <row r="361" spans="1:3" x14ac:dyDescent="0.35">
      <c r="B361" s="30"/>
      <c r="C361" s="30"/>
    </row>
    <row r="362" spans="1:3" x14ac:dyDescent="0.35">
      <c r="B362" s="30"/>
      <c r="C362" s="30"/>
    </row>
    <row r="363" spans="1:3" x14ac:dyDescent="0.35">
      <c r="B363" s="30"/>
      <c r="C363" s="30"/>
    </row>
    <row r="364" spans="1:3" x14ac:dyDescent="0.35">
      <c r="B364" s="30"/>
      <c r="C364" s="30"/>
    </row>
    <row r="365" spans="1:3" x14ac:dyDescent="0.35">
      <c r="B365" s="30"/>
      <c r="C365" s="30"/>
    </row>
    <row r="366" spans="1:3" x14ac:dyDescent="0.35">
      <c r="B366" s="30"/>
      <c r="C366" s="30"/>
    </row>
    <row r="367" spans="1:3" x14ac:dyDescent="0.35">
      <c r="B367" s="30"/>
      <c r="C367" s="30"/>
    </row>
    <row r="368" spans="1:3" x14ac:dyDescent="0.35">
      <c r="B368" s="30"/>
      <c r="C368" s="30"/>
    </row>
    <row r="369" spans="2:3" x14ac:dyDescent="0.35">
      <c r="B369" s="30"/>
      <c r="C369" s="30"/>
    </row>
    <row r="370" spans="2:3" x14ac:dyDescent="0.35">
      <c r="B370" s="30"/>
    </row>
    <row r="371" spans="2:3" x14ac:dyDescent="0.35">
      <c r="B371" s="30"/>
    </row>
    <row r="372" spans="2:3" x14ac:dyDescent="0.35">
      <c r="B372" s="30"/>
    </row>
    <row r="373" spans="2:3" x14ac:dyDescent="0.35">
      <c r="B373" s="30"/>
    </row>
    <row r="374" spans="2:3" x14ac:dyDescent="0.35">
      <c r="B374" s="30"/>
    </row>
    <row r="375" spans="2:3" x14ac:dyDescent="0.35">
      <c r="B375" s="30"/>
    </row>
    <row r="376" spans="2:3" x14ac:dyDescent="0.35">
      <c r="B376" s="30"/>
    </row>
    <row r="377" spans="2:3" x14ac:dyDescent="0.35">
      <c r="B377" s="30"/>
    </row>
    <row r="378" spans="2:3" x14ac:dyDescent="0.35">
      <c r="B378" s="30"/>
    </row>
    <row r="379" spans="2:3" x14ac:dyDescent="0.35">
      <c r="B379" s="30"/>
    </row>
    <row r="380" spans="2:3" x14ac:dyDescent="0.35">
      <c r="B380" s="30"/>
    </row>
    <row r="381" spans="2:3" x14ac:dyDescent="0.35">
      <c r="B381" s="30"/>
    </row>
    <row r="382" spans="2:3" x14ac:dyDescent="0.35">
      <c r="B382" s="30"/>
    </row>
    <row r="383" spans="2:3" x14ac:dyDescent="0.35">
      <c r="B383" s="30"/>
    </row>
    <row r="384" spans="2:3" x14ac:dyDescent="0.35">
      <c r="B384" s="30"/>
    </row>
    <row r="385" spans="2:2" x14ac:dyDescent="0.35">
      <c r="B385" s="30"/>
    </row>
    <row r="386" spans="2:2" x14ac:dyDescent="0.35">
      <c r="B386" s="30"/>
    </row>
    <row r="387" spans="2:2" x14ac:dyDescent="0.35">
      <c r="B387" s="30"/>
    </row>
    <row r="388" spans="2:2" x14ac:dyDescent="0.35">
      <c r="B388" s="30"/>
    </row>
    <row r="389" spans="2:2" x14ac:dyDescent="0.35">
      <c r="B389" s="30"/>
    </row>
    <row r="390" spans="2:2" x14ac:dyDescent="0.35">
      <c r="B390" s="30"/>
    </row>
    <row r="391" spans="2:2" x14ac:dyDescent="0.35">
      <c r="B391" s="30"/>
    </row>
    <row r="392" spans="2:2" x14ac:dyDescent="0.35">
      <c r="B392" s="30"/>
    </row>
    <row r="393" spans="2:2" x14ac:dyDescent="0.35">
      <c r="B393" s="30"/>
    </row>
    <row r="394" spans="2:2" x14ac:dyDescent="0.35">
      <c r="B394" s="30"/>
    </row>
    <row r="395" spans="2:2" x14ac:dyDescent="0.35">
      <c r="B395" s="30"/>
    </row>
    <row r="396" spans="2:2" x14ac:dyDescent="0.35">
      <c r="B396" s="30"/>
    </row>
    <row r="397" spans="2:2" x14ac:dyDescent="0.35">
      <c r="B397" s="30"/>
    </row>
    <row r="398" spans="2:2" x14ac:dyDescent="0.35">
      <c r="B398" s="30"/>
    </row>
    <row r="399" spans="2:2" x14ac:dyDescent="0.35">
      <c r="B399" s="30"/>
    </row>
    <row r="400" spans="2:2" x14ac:dyDescent="0.35">
      <c r="B400" s="30"/>
    </row>
    <row r="401" spans="1:2" x14ac:dyDescent="0.35">
      <c r="B401" s="30"/>
    </row>
    <row r="402" spans="1:2" x14ac:dyDescent="0.35">
      <c r="A402" s="30"/>
      <c r="B402" s="30"/>
    </row>
    <row r="403" spans="1:2" x14ac:dyDescent="0.35">
      <c r="A403" s="30"/>
      <c r="B403" s="30"/>
    </row>
    <row r="404" spans="1:2" x14ac:dyDescent="0.35">
      <c r="A404" s="30"/>
      <c r="B404" s="30"/>
    </row>
    <row r="405" spans="1:2" x14ac:dyDescent="0.35">
      <c r="A405" s="30"/>
      <c r="B405" s="30"/>
    </row>
    <row r="406" spans="1:2" x14ac:dyDescent="0.35">
      <c r="A406" s="30"/>
      <c r="B406" s="30"/>
    </row>
    <row r="407" spans="1:2" x14ac:dyDescent="0.35">
      <c r="A407" s="30"/>
      <c r="B407" s="30"/>
    </row>
    <row r="408" spans="1:2" x14ac:dyDescent="0.35">
      <c r="A408" s="30"/>
      <c r="B408" s="30"/>
    </row>
    <row r="409" spans="1:2" x14ac:dyDescent="0.35">
      <c r="A409" s="30"/>
      <c r="B409" s="30"/>
    </row>
    <row r="410" spans="1:2" x14ac:dyDescent="0.35">
      <c r="A410" s="30"/>
      <c r="B410" s="30"/>
    </row>
    <row r="411" spans="1:2" x14ac:dyDescent="0.35">
      <c r="A411" s="30"/>
      <c r="B411" s="30"/>
    </row>
    <row r="412" spans="1:2" x14ac:dyDescent="0.35">
      <c r="A412" s="30"/>
      <c r="B412" s="30"/>
    </row>
    <row r="413" spans="1:2" x14ac:dyDescent="0.35">
      <c r="A413" s="30"/>
      <c r="B413" s="30"/>
    </row>
    <row r="414" spans="1:2" x14ac:dyDescent="0.35">
      <c r="A414" s="30"/>
      <c r="B414" s="30"/>
    </row>
    <row r="415" spans="1:2" x14ac:dyDescent="0.35">
      <c r="A415" s="30"/>
      <c r="B415" s="30"/>
    </row>
    <row r="416" spans="1:2" x14ac:dyDescent="0.35">
      <c r="A416" s="30"/>
      <c r="B416" s="30"/>
    </row>
    <row r="417" spans="1:2" x14ac:dyDescent="0.35">
      <c r="A417" s="30"/>
      <c r="B417" s="30"/>
    </row>
    <row r="418" spans="1:2" x14ac:dyDescent="0.35">
      <c r="A418" s="30"/>
      <c r="B418" s="30"/>
    </row>
    <row r="419" spans="1:2" x14ac:dyDescent="0.35">
      <c r="A419" s="30"/>
      <c r="B419" s="30"/>
    </row>
    <row r="420" spans="1:2" x14ac:dyDescent="0.35">
      <c r="A420" s="30"/>
      <c r="B420" s="30"/>
    </row>
    <row r="421" spans="1:2" x14ac:dyDescent="0.35">
      <c r="A421" s="30"/>
      <c r="B421" s="30"/>
    </row>
    <row r="422" spans="1:2" x14ac:dyDescent="0.35">
      <c r="A422" s="30"/>
      <c r="B422" s="30"/>
    </row>
    <row r="423" spans="1:2" x14ac:dyDescent="0.35">
      <c r="A423" s="30"/>
      <c r="B423" s="30"/>
    </row>
    <row r="424" spans="1:2" x14ac:dyDescent="0.35">
      <c r="A424" s="30"/>
      <c r="B424" s="30"/>
    </row>
    <row r="425" spans="1:2" x14ac:dyDescent="0.35">
      <c r="A425" s="30"/>
      <c r="B425" s="30"/>
    </row>
    <row r="426" spans="1:2" x14ac:dyDescent="0.35">
      <c r="A426" s="30"/>
      <c r="B426" s="30"/>
    </row>
    <row r="427" spans="1:2" x14ac:dyDescent="0.35">
      <c r="A427" s="30"/>
      <c r="B427" s="30"/>
    </row>
    <row r="428" spans="1:2" x14ac:dyDescent="0.35">
      <c r="A428" s="30"/>
      <c r="B428" s="30"/>
    </row>
    <row r="429" spans="1:2" x14ac:dyDescent="0.35">
      <c r="A429" s="30"/>
      <c r="B429" s="30"/>
    </row>
    <row r="430" spans="1:2" x14ac:dyDescent="0.35">
      <c r="A430" s="30"/>
      <c r="B430" s="30"/>
    </row>
    <row r="431" spans="1:2" x14ac:dyDescent="0.35">
      <c r="A431" s="30"/>
      <c r="B431" s="30"/>
    </row>
    <row r="432" spans="1:2" x14ac:dyDescent="0.35">
      <c r="A432" s="30"/>
      <c r="B432" s="30"/>
    </row>
    <row r="433" spans="1:2" x14ac:dyDescent="0.35">
      <c r="A433" s="30"/>
      <c r="B433" s="30"/>
    </row>
    <row r="434" spans="1:2" x14ac:dyDescent="0.35">
      <c r="B434" s="30"/>
    </row>
    <row r="435" spans="1:2" x14ac:dyDescent="0.35">
      <c r="B435" s="30"/>
    </row>
    <row r="436" spans="1:2" x14ac:dyDescent="0.35">
      <c r="B436" s="30"/>
    </row>
    <row r="437" spans="1:2" x14ac:dyDescent="0.35">
      <c r="B437" s="30"/>
    </row>
    <row r="438" spans="1:2" x14ac:dyDescent="0.35">
      <c r="B438" s="30"/>
    </row>
    <row r="439" spans="1:2" x14ac:dyDescent="0.35">
      <c r="B439" s="30"/>
    </row>
    <row r="440" spans="1:2" x14ac:dyDescent="0.35">
      <c r="B440" s="30"/>
    </row>
    <row r="441" spans="1:2" x14ac:dyDescent="0.35">
      <c r="B441" s="30"/>
    </row>
    <row r="442" spans="1:2" x14ac:dyDescent="0.35">
      <c r="B442" s="30"/>
    </row>
    <row r="443" spans="1:2" x14ac:dyDescent="0.35">
      <c r="B443" s="30"/>
    </row>
    <row r="444" spans="1:2" x14ac:dyDescent="0.35">
      <c r="B444" s="30"/>
    </row>
    <row r="445" spans="1:2" x14ac:dyDescent="0.35">
      <c r="B445" s="30"/>
    </row>
    <row r="446" spans="1:2" x14ac:dyDescent="0.35">
      <c r="B446" s="30"/>
    </row>
    <row r="447" spans="1:2" x14ac:dyDescent="0.35">
      <c r="B447" s="30"/>
    </row>
    <row r="448" spans="1:2" x14ac:dyDescent="0.35">
      <c r="B448" s="30"/>
    </row>
    <row r="449" spans="2:2" x14ac:dyDescent="0.35">
      <c r="B449" s="30"/>
    </row>
    <row r="450" spans="2:2" x14ac:dyDescent="0.35">
      <c r="B450" s="30"/>
    </row>
    <row r="451" spans="2:2" x14ac:dyDescent="0.35">
      <c r="B451" s="30"/>
    </row>
    <row r="452" spans="2:2" x14ac:dyDescent="0.35">
      <c r="B452" s="30"/>
    </row>
    <row r="453" spans="2:2" x14ac:dyDescent="0.35">
      <c r="B453" s="30"/>
    </row>
    <row r="454" spans="2:2" x14ac:dyDescent="0.35">
      <c r="B454" s="30"/>
    </row>
    <row r="455" spans="2:2" x14ac:dyDescent="0.35">
      <c r="B455" s="30"/>
    </row>
    <row r="456" spans="2:2" x14ac:dyDescent="0.35">
      <c r="B456" s="30"/>
    </row>
    <row r="457" spans="2:2" x14ac:dyDescent="0.35">
      <c r="B457" s="30"/>
    </row>
    <row r="458" spans="2:2" x14ac:dyDescent="0.35">
      <c r="B458" s="30"/>
    </row>
    <row r="459" spans="2:2" x14ac:dyDescent="0.35">
      <c r="B459" s="30"/>
    </row>
    <row r="460" spans="2:2" x14ac:dyDescent="0.35">
      <c r="B460" s="30"/>
    </row>
    <row r="461" spans="2:2" x14ac:dyDescent="0.35">
      <c r="B461" s="30"/>
    </row>
    <row r="462" spans="2:2" x14ac:dyDescent="0.35">
      <c r="B462" s="30"/>
    </row>
    <row r="463" spans="2:2" x14ac:dyDescent="0.35">
      <c r="B463" s="30"/>
    </row>
    <row r="464" spans="2:2" x14ac:dyDescent="0.35">
      <c r="B464" s="30"/>
    </row>
    <row r="465" spans="1:2" x14ac:dyDescent="0.35">
      <c r="B465" s="30"/>
    </row>
    <row r="466" spans="1:2" x14ac:dyDescent="0.35">
      <c r="A466" s="30"/>
      <c r="B466" s="30"/>
    </row>
    <row r="467" spans="1:2" x14ac:dyDescent="0.35">
      <c r="A467" s="30"/>
      <c r="B467" s="30"/>
    </row>
    <row r="468" spans="1:2" x14ac:dyDescent="0.35">
      <c r="A468" s="30"/>
      <c r="B468" s="30"/>
    </row>
    <row r="469" spans="1:2" x14ac:dyDescent="0.35">
      <c r="A469" s="30"/>
      <c r="B469" s="30"/>
    </row>
    <row r="470" spans="1:2" x14ac:dyDescent="0.35">
      <c r="A470" s="30"/>
      <c r="B470" s="30"/>
    </row>
    <row r="471" spans="1:2" x14ac:dyDescent="0.35">
      <c r="A471" s="30"/>
      <c r="B471" s="30"/>
    </row>
    <row r="472" spans="1:2" x14ac:dyDescent="0.35">
      <c r="A472" s="30"/>
      <c r="B472" s="30"/>
    </row>
    <row r="473" spans="1:2" x14ac:dyDescent="0.35">
      <c r="A473" s="30"/>
      <c r="B473" s="30"/>
    </row>
    <row r="474" spans="1:2" x14ac:dyDescent="0.35">
      <c r="A474" s="30"/>
      <c r="B474" s="30"/>
    </row>
    <row r="475" spans="1:2" x14ac:dyDescent="0.35">
      <c r="A475" s="30"/>
      <c r="B475" s="30"/>
    </row>
    <row r="476" spans="1:2" x14ac:dyDescent="0.35">
      <c r="A476" s="30"/>
      <c r="B476" s="30"/>
    </row>
    <row r="477" spans="1:2" x14ac:dyDescent="0.35">
      <c r="A477" s="30"/>
      <c r="B477" s="30"/>
    </row>
    <row r="478" spans="1:2" x14ac:dyDescent="0.35">
      <c r="A478" s="30"/>
      <c r="B478" s="30"/>
    </row>
    <row r="479" spans="1:2" x14ac:dyDescent="0.35">
      <c r="A479" s="30"/>
      <c r="B479" s="30"/>
    </row>
    <row r="480" spans="1:2" x14ac:dyDescent="0.35">
      <c r="A480" s="30"/>
      <c r="B480" s="30"/>
    </row>
    <row r="481" spans="1:2" x14ac:dyDescent="0.35">
      <c r="A481" s="30"/>
      <c r="B481" s="30"/>
    </row>
    <row r="482" spans="1:2" x14ac:dyDescent="0.35">
      <c r="A482" s="30"/>
      <c r="B482" s="30"/>
    </row>
    <row r="483" spans="1:2" x14ac:dyDescent="0.35">
      <c r="A483" s="30"/>
      <c r="B483" s="30"/>
    </row>
    <row r="484" spans="1:2" x14ac:dyDescent="0.35">
      <c r="A484" s="30"/>
      <c r="B484" s="30"/>
    </row>
    <row r="485" spans="1:2" x14ac:dyDescent="0.35">
      <c r="A485" s="30"/>
      <c r="B485" s="30"/>
    </row>
    <row r="486" spans="1:2" x14ac:dyDescent="0.35">
      <c r="A486" s="30"/>
      <c r="B486" s="30"/>
    </row>
    <row r="487" spans="1:2" x14ac:dyDescent="0.35">
      <c r="A487" s="30"/>
      <c r="B487" s="30"/>
    </row>
    <row r="488" spans="1:2" x14ac:dyDescent="0.35">
      <c r="A488" s="30"/>
      <c r="B488" s="30"/>
    </row>
    <row r="489" spans="1:2" x14ac:dyDescent="0.35">
      <c r="A489" s="30"/>
      <c r="B489" s="30"/>
    </row>
    <row r="490" spans="1:2" x14ac:dyDescent="0.35">
      <c r="A490" s="30"/>
      <c r="B490" s="30"/>
    </row>
    <row r="491" spans="1:2" x14ac:dyDescent="0.35">
      <c r="A491" s="30"/>
      <c r="B491" s="30"/>
    </row>
    <row r="492" spans="1:2" x14ac:dyDescent="0.35">
      <c r="A492" s="30"/>
      <c r="B492" s="30"/>
    </row>
    <row r="493" spans="1:2" x14ac:dyDescent="0.35">
      <c r="A493" s="30"/>
      <c r="B493" s="30"/>
    </row>
    <row r="494" spans="1:2" x14ac:dyDescent="0.35">
      <c r="A494" s="30"/>
      <c r="B494" s="30"/>
    </row>
    <row r="495" spans="1:2" x14ac:dyDescent="0.35">
      <c r="A495" s="30"/>
      <c r="B495" s="30"/>
    </row>
    <row r="496" spans="1:2" x14ac:dyDescent="0.35">
      <c r="A496" s="30"/>
      <c r="B496" s="30"/>
    </row>
    <row r="497" spans="1:2" x14ac:dyDescent="0.35">
      <c r="A497" s="30"/>
      <c r="B497" s="30"/>
    </row>
    <row r="498" spans="1:2" x14ac:dyDescent="0.35">
      <c r="B498" s="30"/>
    </row>
    <row r="499" spans="1:2" x14ac:dyDescent="0.35">
      <c r="B499" s="30"/>
    </row>
    <row r="500" spans="1:2" x14ac:dyDescent="0.35">
      <c r="B500" s="30"/>
    </row>
    <row r="501" spans="1:2" x14ac:dyDescent="0.35">
      <c r="B501" s="30"/>
    </row>
    <row r="502" spans="1:2" x14ac:dyDescent="0.35">
      <c r="B502" s="30"/>
    </row>
    <row r="503" spans="1:2" x14ac:dyDescent="0.35">
      <c r="B503" s="30"/>
    </row>
    <row r="504" spans="1:2" x14ac:dyDescent="0.35">
      <c r="B504" s="30"/>
    </row>
    <row r="505" spans="1:2" x14ac:dyDescent="0.35">
      <c r="B505" s="30"/>
    </row>
    <row r="506" spans="1:2" x14ac:dyDescent="0.35">
      <c r="B506" s="30"/>
    </row>
    <row r="507" spans="1:2" x14ac:dyDescent="0.35">
      <c r="B507" s="30"/>
    </row>
    <row r="508" spans="1:2" x14ac:dyDescent="0.35">
      <c r="B508" s="30"/>
    </row>
    <row r="509" spans="1:2" x14ac:dyDescent="0.35">
      <c r="B509" s="30"/>
    </row>
    <row r="510" spans="1:2" x14ac:dyDescent="0.35">
      <c r="B510" s="30"/>
    </row>
    <row r="511" spans="1:2" x14ac:dyDescent="0.35">
      <c r="B511" s="30"/>
    </row>
    <row r="512" spans="1:2" x14ac:dyDescent="0.35">
      <c r="B512" s="30"/>
    </row>
    <row r="513" spans="2:2" x14ac:dyDescent="0.35">
      <c r="B513" s="30"/>
    </row>
    <row r="514" spans="2:2" x14ac:dyDescent="0.35">
      <c r="B514" s="30"/>
    </row>
    <row r="515" spans="2:2" x14ac:dyDescent="0.35">
      <c r="B515" s="30"/>
    </row>
    <row r="516" spans="2:2" x14ac:dyDescent="0.35">
      <c r="B516" s="30"/>
    </row>
    <row r="517" spans="2:2" x14ac:dyDescent="0.35">
      <c r="B517" s="30"/>
    </row>
    <row r="518" spans="2:2" x14ac:dyDescent="0.35">
      <c r="B518" s="30"/>
    </row>
    <row r="519" spans="2:2" x14ac:dyDescent="0.35">
      <c r="B519" s="30"/>
    </row>
    <row r="520" spans="2:2" x14ac:dyDescent="0.35">
      <c r="B520" s="30"/>
    </row>
    <row r="521" spans="2:2" x14ac:dyDescent="0.35">
      <c r="B521" s="30"/>
    </row>
    <row r="522" spans="2:2" x14ac:dyDescent="0.35">
      <c r="B522" s="30"/>
    </row>
    <row r="523" spans="2:2" x14ac:dyDescent="0.35">
      <c r="B523" s="30"/>
    </row>
    <row r="524" spans="2:2" x14ac:dyDescent="0.35">
      <c r="B524" s="30"/>
    </row>
    <row r="525" spans="2:2" x14ac:dyDescent="0.35">
      <c r="B525" s="30"/>
    </row>
    <row r="526" spans="2:2" x14ac:dyDescent="0.35">
      <c r="B526" s="30"/>
    </row>
    <row r="527" spans="2:2" x14ac:dyDescent="0.35">
      <c r="B527" s="30"/>
    </row>
    <row r="528" spans="2:2" x14ac:dyDescent="0.35">
      <c r="B528" s="30"/>
    </row>
    <row r="529" spans="2:2" x14ac:dyDescent="0.35">
      <c r="B529" s="30"/>
    </row>
    <row r="530" spans="2:2" x14ac:dyDescent="0.35">
      <c r="B530" s="30"/>
    </row>
    <row r="531" spans="2:2" x14ac:dyDescent="0.35">
      <c r="B531" s="30"/>
    </row>
    <row r="532" spans="2:2" x14ac:dyDescent="0.35">
      <c r="B532" s="30"/>
    </row>
    <row r="533" spans="2:2" x14ac:dyDescent="0.35">
      <c r="B533" s="30"/>
    </row>
    <row r="534" spans="2:2" x14ac:dyDescent="0.35">
      <c r="B534" s="30"/>
    </row>
    <row r="535" spans="2:2" x14ac:dyDescent="0.35">
      <c r="B535" s="30"/>
    </row>
    <row r="536" spans="2:2" x14ac:dyDescent="0.35">
      <c r="B536" s="30"/>
    </row>
    <row r="537" spans="2:2" x14ac:dyDescent="0.35">
      <c r="B537" s="30"/>
    </row>
    <row r="538" spans="2:2" x14ac:dyDescent="0.35">
      <c r="B538" s="30"/>
    </row>
    <row r="539" spans="2:2" x14ac:dyDescent="0.35">
      <c r="B539" s="30"/>
    </row>
    <row r="540" spans="2:2" x14ac:dyDescent="0.35">
      <c r="B540" s="30"/>
    </row>
    <row r="541" spans="2:2" x14ac:dyDescent="0.35">
      <c r="B541" s="30"/>
    </row>
    <row r="542" spans="2:2" x14ac:dyDescent="0.35">
      <c r="B542" s="30"/>
    </row>
    <row r="543" spans="2:2" x14ac:dyDescent="0.35">
      <c r="B543" s="30"/>
    </row>
    <row r="544" spans="2:2" x14ac:dyDescent="0.35">
      <c r="B544" s="30"/>
    </row>
    <row r="545" spans="2:2" x14ac:dyDescent="0.35">
      <c r="B545" s="30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99"/>
  <sheetViews>
    <sheetView zoomScale="80" zoomScaleNormal="80" workbookViewId="0">
      <selection activeCell="H1" sqref="H1:I1"/>
    </sheetView>
  </sheetViews>
  <sheetFormatPr defaultColWidth="8.81640625" defaultRowHeight="15.5" x14ac:dyDescent="0.35"/>
  <cols>
    <col min="1" max="1" width="30.7265625" style="1" customWidth="1"/>
    <col min="2" max="2" width="20.81640625" style="1" bestFit="1" customWidth="1"/>
    <col min="3" max="3" width="20" style="1" bestFit="1" customWidth="1"/>
    <col min="4" max="4" width="19.81640625" style="1" bestFit="1" customWidth="1"/>
    <col min="5" max="5" width="37.6328125" style="1" bestFit="1" customWidth="1"/>
    <col min="6" max="6" width="49.08984375" style="1" bestFit="1" customWidth="1"/>
    <col min="7" max="16384" width="8.81640625" style="1"/>
  </cols>
  <sheetData>
    <row r="1" spans="1:9" x14ac:dyDescent="0.35">
      <c r="A1" s="386" t="s">
        <v>587</v>
      </c>
      <c r="B1" s="386"/>
      <c r="C1" s="386"/>
      <c r="H1" s="366" t="s">
        <v>315</v>
      </c>
      <c r="I1" s="366"/>
    </row>
    <row r="2" spans="1:9" s="28" customFormat="1" ht="15" customHeight="1" x14ac:dyDescent="0.35">
      <c r="A2" s="72" t="s">
        <v>342</v>
      </c>
      <c r="B2" s="72" t="s">
        <v>535</v>
      </c>
      <c r="C2" s="72" t="s">
        <v>631</v>
      </c>
      <c r="D2" s="72" t="s">
        <v>518</v>
      </c>
      <c r="E2" s="72" t="s">
        <v>249</v>
      </c>
      <c r="F2" s="72" t="s">
        <v>816</v>
      </c>
    </row>
    <row r="3" spans="1:9" x14ac:dyDescent="0.35">
      <c r="A3" s="132" t="s">
        <v>354</v>
      </c>
      <c r="B3" s="234"/>
      <c r="C3" s="234">
        <v>0</v>
      </c>
      <c r="D3" s="234">
        <v>29.367999999999999</v>
      </c>
      <c r="E3" s="234">
        <v>1E-3</v>
      </c>
      <c r="F3" s="242">
        <v>121.52</v>
      </c>
    </row>
    <row r="4" spans="1:9" x14ac:dyDescent="0.35">
      <c r="A4" s="132" t="s">
        <v>356</v>
      </c>
      <c r="B4" s="234"/>
      <c r="C4" s="234"/>
      <c r="D4" s="234"/>
      <c r="E4" s="234"/>
      <c r="F4" s="242">
        <v>0.77400000000000002</v>
      </c>
    </row>
    <row r="5" spans="1:9" x14ac:dyDescent="0.35">
      <c r="A5" s="132" t="s">
        <v>365</v>
      </c>
      <c r="B5" s="234"/>
      <c r="C5" s="234">
        <v>0</v>
      </c>
      <c r="D5" s="234">
        <v>0.313</v>
      </c>
      <c r="E5" s="234">
        <v>3.1E-2</v>
      </c>
      <c r="F5" s="242">
        <v>2.1000000000000001E-2</v>
      </c>
    </row>
    <row r="6" spans="1:9" x14ac:dyDescent="0.35">
      <c r="A6" s="132" t="s">
        <v>298</v>
      </c>
      <c r="B6" s="234">
        <v>22.643000000000001</v>
      </c>
      <c r="C6" s="234">
        <v>2E-3</v>
      </c>
      <c r="D6" s="234">
        <v>10.085000000000001</v>
      </c>
      <c r="E6" s="234">
        <v>247.06100000000001</v>
      </c>
      <c r="F6" s="242">
        <v>1.4E-2</v>
      </c>
    </row>
    <row r="7" spans="1:9" x14ac:dyDescent="0.35">
      <c r="A7" s="132" t="s">
        <v>366</v>
      </c>
      <c r="B7" s="234"/>
      <c r="C7" s="234"/>
      <c r="D7" s="234">
        <v>0</v>
      </c>
      <c r="E7" s="234">
        <v>36</v>
      </c>
      <c r="F7" s="242"/>
    </row>
    <row r="8" spans="1:9" x14ac:dyDescent="0.35">
      <c r="A8" s="132" t="s">
        <v>380</v>
      </c>
      <c r="B8" s="234"/>
      <c r="C8" s="234"/>
      <c r="D8" s="234">
        <v>5.0000000000000001E-3</v>
      </c>
      <c r="E8" s="234">
        <v>2.1000000000000001E-2</v>
      </c>
      <c r="F8" s="242"/>
    </row>
    <row r="9" spans="1:9" x14ac:dyDescent="0.35">
      <c r="A9" s="132" t="s">
        <v>397</v>
      </c>
      <c r="B9" s="234"/>
      <c r="C9" s="234"/>
      <c r="D9" s="234"/>
      <c r="E9" s="234">
        <v>1.0999999999999999E-2</v>
      </c>
      <c r="F9" s="242"/>
    </row>
    <row r="10" spans="1:9" x14ac:dyDescent="0.35">
      <c r="A10" s="132" t="s">
        <v>352</v>
      </c>
      <c r="B10" s="234">
        <v>100.69499999999999</v>
      </c>
      <c r="C10" s="234"/>
      <c r="D10" s="234">
        <v>258.76600000000002</v>
      </c>
      <c r="E10" s="234">
        <v>0</v>
      </c>
      <c r="F10" s="242"/>
    </row>
    <row r="11" spans="1:9" x14ac:dyDescent="0.35">
      <c r="A11" s="132" t="s">
        <v>377</v>
      </c>
      <c r="B11" s="234"/>
      <c r="C11" s="234"/>
      <c r="D11" s="234"/>
      <c r="E11" s="234">
        <v>0</v>
      </c>
      <c r="F11" s="242"/>
    </row>
    <row r="12" spans="1:9" x14ac:dyDescent="0.35">
      <c r="A12" s="132" t="s">
        <v>385</v>
      </c>
      <c r="B12" s="234"/>
      <c r="C12" s="234"/>
      <c r="D12" s="234"/>
      <c r="E12" s="234">
        <v>0</v>
      </c>
      <c r="F12" s="242"/>
    </row>
    <row r="13" spans="1:9" x14ac:dyDescent="0.35">
      <c r="A13" s="132" t="s">
        <v>364</v>
      </c>
      <c r="B13" s="234"/>
      <c r="C13" s="234"/>
      <c r="D13" s="234">
        <v>5.391</v>
      </c>
      <c r="E13" s="234"/>
      <c r="F13" s="242"/>
    </row>
    <row r="14" spans="1:9" x14ac:dyDescent="0.35">
      <c r="A14" s="132" t="s">
        <v>554</v>
      </c>
      <c r="B14" s="234"/>
      <c r="C14" s="234"/>
      <c r="D14" s="234">
        <v>0.13300000000000001</v>
      </c>
      <c r="E14" s="234"/>
      <c r="F14" s="242"/>
    </row>
    <row r="15" spans="1:9" x14ac:dyDescent="0.35">
      <c r="A15" s="132" t="s">
        <v>398</v>
      </c>
      <c r="B15" s="234"/>
      <c r="C15" s="234"/>
      <c r="D15" s="234">
        <v>5.8999999999999997E-2</v>
      </c>
      <c r="E15" s="234"/>
      <c r="F15" s="242"/>
    </row>
    <row r="16" spans="1:9" x14ac:dyDescent="0.35">
      <c r="A16" s="132" t="s">
        <v>378</v>
      </c>
      <c r="B16" s="234"/>
      <c r="C16" s="234"/>
      <c r="D16" s="234">
        <v>2.5000000000000001E-2</v>
      </c>
      <c r="E16" s="234"/>
      <c r="F16" s="242"/>
    </row>
    <row r="17" spans="1:6" x14ac:dyDescent="0.35">
      <c r="A17" s="132" t="s">
        <v>360</v>
      </c>
      <c r="B17" s="234">
        <v>227.68700000000001</v>
      </c>
      <c r="C17" s="234"/>
      <c r="D17" s="234">
        <v>1E-3</v>
      </c>
      <c r="E17" s="234"/>
      <c r="F17" s="242"/>
    </row>
    <row r="18" spans="1:6" x14ac:dyDescent="0.35">
      <c r="A18" s="132" t="s">
        <v>361</v>
      </c>
      <c r="B18" s="234">
        <v>143.06800000000001</v>
      </c>
      <c r="C18" s="234">
        <v>156.244</v>
      </c>
      <c r="D18" s="234">
        <v>0</v>
      </c>
      <c r="E18" s="234"/>
      <c r="F18" s="242"/>
    </row>
    <row r="19" spans="1:6" x14ac:dyDescent="0.35">
      <c r="A19" s="132" t="s">
        <v>368</v>
      </c>
      <c r="B19" s="234"/>
      <c r="C19" s="234"/>
      <c r="D19" s="234">
        <v>0</v>
      </c>
      <c r="E19" s="234"/>
      <c r="F19" s="242"/>
    </row>
    <row r="20" spans="1:6" ht="13.5" customHeight="1" x14ac:dyDescent="0.35">
      <c r="A20" s="132" t="s">
        <v>355</v>
      </c>
      <c r="B20" s="234"/>
      <c r="C20" s="234">
        <v>282.72000000000003</v>
      </c>
      <c r="D20" s="234"/>
      <c r="E20" s="234"/>
      <c r="F20" s="242"/>
    </row>
    <row r="21" spans="1:6" x14ac:dyDescent="0.35">
      <c r="A21" s="132" t="s">
        <v>369</v>
      </c>
      <c r="B21" s="234"/>
      <c r="C21" s="234">
        <v>31.677</v>
      </c>
      <c r="D21" s="234"/>
      <c r="E21" s="234"/>
      <c r="F21" s="242"/>
    </row>
    <row r="22" spans="1:6" ht="13.5" customHeight="1" x14ac:dyDescent="0.35">
      <c r="A22" s="64" t="s">
        <v>363</v>
      </c>
      <c r="B22" s="234">
        <v>99.426000000000002</v>
      </c>
      <c r="C22" s="234">
        <v>1.2E-2</v>
      </c>
      <c r="D22" s="234"/>
      <c r="E22" s="234"/>
      <c r="F22" s="234"/>
    </row>
    <row r="23" spans="1:6" x14ac:dyDescent="0.35">
      <c r="A23" s="64" t="s">
        <v>359</v>
      </c>
      <c r="B23" s="234">
        <v>142.06</v>
      </c>
      <c r="C23" s="234"/>
      <c r="D23" s="234"/>
      <c r="E23" s="234"/>
      <c r="F23" s="234"/>
    </row>
    <row r="24" spans="1:6" x14ac:dyDescent="0.35">
      <c r="A24" s="64" t="s">
        <v>362</v>
      </c>
      <c r="B24" s="234">
        <v>64.167000000000002</v>
      </c>
      <c r="C24" s="234"/>
      <c r="D24" s="234"/>
      <c r="E24" s="234"/>
      <c r="F24" s="234"/>
    </row>
    <row r="25" spans="1:6" x14ac:dyDescent="0.35">
      <c r="A25" s="146" t="s">
        <v>387</v>
      </c>
      <c r="B25" s="144">
        <v>9.282</v>
      </c>
      <c r="C25" s="144"/>
      <c r="D25" s="144"/>
      <c r="E25" s="144"/>
      <c r="F25" s="144"/>
    </row>
    <row r="32" spans="1:6" ht="13.5" customHeight="1" x14ac:dyDescent="0.35"/>
    <row r="42" ht="13.5" customHeight="1" x14ac:dyDescent="0.35"/>
    <row r="51" spans="1:3" x14ac:dyDescent="0.35">
      <c r="A51" s="30"/>
      <c r="B51" s="30"/>
      <c r="C51" s="30"/>
    </row>
    <row r="52" spans="1:3" x14ac:dyDescent="0.35">
      <c r="A52" s="30"/>
      <c r="B52" s="30"/>
      <c r="C52" s="30"/>
    </row>
    <row r="53" spans="1:3" x14ac:dyDescent="0.35">
      <c r="A53" s="30"/>
      <c r="B53" s="30"/>
      <c r="C53" s="30"/>
    </row>
    <row r="54" spans="1:3" x14ac:dyDescent="0.35">
      <c r="A54" s="30"/>
      <c r="B54" s="30"/>
      <c r="C54" s="30"/>
    </row>
    <row r="55" spans="1:3" x14ac:dyDescent="0.35">
      <c r="A55" s="30"/>
      <c r="B55" s="30"/>
      <c r="C55" s="30"/>
    </row>
    <row r="56" spans="1:3" x14ac:dyDescent="0.35">
      <c r="A56" s="30"/>
      <c r="B56" s="30"/>
      <c r="C56" s="30"/>
    </row>
    <row r="57" spans="1:3" x14ac:dyDescent="0.35">
      <c r="A57" s="30"/>
      <c r="B57" s="30"/>
      <c r="C57" s="30"/>
    </row>
    <row r="58" spans="1:3" x14ac:dyDescent="0.35">
      <c r="A58" s="30"/>
      <c r="B58" s="30"/>
      <c r="C58" s="30"/>
    </row>
    <row r="59" spans="1:3" x14ac:dyDescent="0.35">
      <c r="A59" s="30"/>
      <c r="B59" s="30"/>
      <c r="C59" s="30"/>
    </row>
    <row r="60" spans="1:3" x14ac:dyDescent="0.35">
      <c r="A60" s="30"/>
      <c r="B60" s="30"/>
      <c r="C60" s="30"/>
    </row>
    <row r="61" spans="1:3" x14ac:dyDescent="0.35">
      <c r="A61" s="30"/>
      <c r="B61" s="30"/>
      <c r="C61" s="30"/>
    </row>
    <row r="62" spans="1:3" x14ac:dyDescent="0.35">
      <c r="A62" s="30"/>
      <c r="B62" s="30"/>
      <c r="C62" s="30"/>
    </row>
    <row r="63" spans="1:3" x14ac:dyDescent="0.35">
      <c r="A63" s="30"/>
      <c r="B63" s="30"/>
      <c r="C63" s="30"/>
    </row>
    <row r="64" spans="1:3" x14ac:dyDescent="0.35">
      <c r="A64" s="30"/>
      <c r="B64" s="30"/>
      <c r="C64" s="30"/>
    </row>
    <row r="65" spans="1:3" x14ac:dyDescent="0.35">
      <c r="A65" s="30"/>
      <c r="B65" s="30"/>
      <c r="C65" s="30"/>
    </row>
    <row r="66" spans="1:3" x14ac:dyDescent="0.35">
      <c r="A66" s="30"/>
      <c r="B66" s="30"/>
      <c r="C66" s="30"/>
    </row>
    <row r="67" spans="1:3" x14ac:dyDescent="0.35">
      <c r="A67" s="30"/>
      <c r="B67" s="30"/>
      <c r="C67" s="30"/>
    </row>
    <row r="68" spans="1:3" x14ac:dyDescent="0.35">
      <c r="A68" s="30"/>
      <c r="B68" s="30"/>
      <c r="C68" s="30"/>
    </row>
    <row r="69" spans="1:3" x14ac:dyDescent="0.35">
      <c r="A69" s="30"/>
      <c r="B69" s="30"/>
      <c r="C69" s="30"/>
    </row>
    <row r="70" spans="1:3" x14ac:dyDescent="0.35">
      <c r="B70" s="30"/>
      <c r="C70" s="30"/>
    </row>
    <row r="71" spans="1:3" x14ac:dyDescent="0.35">
      <c r="B71" s="30"/>
      <c r="C71" s="30"/>
    </row>
    <row r="72" spans="1:3" x14ac:dyDescent="0.35">
      <c r="B72" s="30"/>
      <c r="C72" s="30"/>
    </row>
    <row r="73" spans="1:3" x14ac:dyDescent="0.35">
      <c r="B73" s="30"/>
      <c r="C73" s="30"/>
    </row>
    <row r="74" spans="1:3" x14ac:dyDescent="0.35">
      <c r="B74" s="30"/>
      <c r="C74" s="30"/>
    </row>
    <row r="75" spans="1:3" x14ac:dyDescent="0.35">
      <c r="B75" s="30"/>
      <c r="C75" s="30"/>
    </row>
    <row r="76" spans="1:3" x14ac:dyDescent="0.35">
      <c r="B76" s="30"/>
      <c r="C76" s="30"/>
    </row>
    <row r="77" spans="1:3" x14ac:dyDescent="0.35">
      <c r="B77" s="30"/>
      <c r="C77" s="30"/>
    </row>
    <row r="78" spans="1:3" x14ac:dyDescent="0.35">
      <c r="B78" s="30"/>
      <c r="C78" s="30"/>
    </row>
    <row r="79" spans="1:3" x14ac:dyDescent="0.35">
      <c r="B79" s="30"/>
      <c r="C79" s="30"/>
    </row>
    <row r="80" spans="1:3" x14ac:dyDescent="0.35">
      <c r="B80" s="30"/>
      <c r="C80" s="30"/>
    </row>
    <row r="81" spans="2:3" x14ac:dyDescent="0.35">
      <c r="B81" s="30"/>
      <c r="C81" s="30"/>
    </row>
    <row r="82" spans="2:3" x14ac:dyDescent="0.35">
      <c r="B82" s="30"/>
      <c r="C82" s="30"/>
    </row>
    <row r="83" spans="2:3" x14ac:dyDescent="0.35">
      <c r="B83" s="30"/>
      <c r="C83" s="30"/>
    </row>
    <row r="84" spans="2:3" x14ac:dyDescent="0.35">
      <c r="B84" s="30"/>
      <c r="C84" s="30"/>
    </row>
    <row r="85" spans="2:3" x14ac:dyDescent="0.35">
      <c r="B85" s="30"/>
      <c r="C85" s="30"/>
    </row>
    <row r="86" spans="2:3" x14ac:dyDescent="0.35">
      <c r="B86" s="30"/>
      <c r="C86" s="30"/>
    </row>
    <row r="87" spans="2:3" x14ac:dyDescent="0.35">
      <c r="B87" s="30"/>
      <c r="C87" s="30"/>
    </row>
    <row r="88" spans="2:3" x14ac:dyDescent="0.35">
      <c r="B88" s="30"/>
      <c r="C88" s="30"/>
    </row>
    <row r="89" spans="2:3" x14ac:dyDescent="0.35">
      <c r="B89" s="30"/>
      <c r="C89" s="30"/>
    </row>
    <row r="90" spans="2:3" x14ac:dyDescent="0.35">
      <c r="B90" s="30"/>
      <c r="C90" s="30"/>
    </row>
    <row r="91" spans="2:3" x14ac:dyDescent="0.35">
      <c r="B91" s="30"/>
      <c r="C91" s="30"/>
    </row>
    <row r="92" spans="2:3" x14ac:dyDescent="0.35">
      <c r="B92" s="30"/>
      <c r="C92" s="30"/>
    </row>
    <row r="93" spans="2:3" x14ac:dyDescent="0.35">
      <c r="B93" s="30"/>
      <c r="C93" s="30"/>
    </row>
    <row r="94" spans="2:3" x14ac:dyDescent="0.35">
      <c r="B94" s="30"/>
      <c r="C94" s="30"/>
    </row>
    <row r="95" spans="2:3" x14ac:dyDescent="0.35">
      <c r="B95" s="30"/>
      <c r="C95" s="30"/>
    </row>
    <row r="96" spans="2:3" x14ac:dyDescent="0.35">
      <c r="B96" s="30"/>
      <c r="C96" s="30"/>
    </row>
    <row r="97" spans="1:3" x14ac:dyDescent="0.35">
      <c r="B97" s="30"/>
      <c r="C97" s="30"/>
    </row>
    <row r="98" spans="1:3" x14ac:dyDescent="0.35">
      <c r="B98" s="30"/>
      <c r="C98" s="30"/>
    </row>
    <row r="99" spans="1:3" x14ac:dyDescent="0.35">
      <c r="B99" s="30"/>
      <c r="C99" s="30"/>
    </row>
    <row r="100" spans="1:3" x14ac:dyDescent="0.35">
      <c r="B100" s="30"/>
      <c r="C100" s="30"/>
    </row>
    <row r="101" spans="1:3" x14ac:dyDescent="0.35">
      <c r="B101" s="30"/>
      <c r="C101" s="30"/>
    </row>
    <row r="102" spans="1:3" x14ac:dyDescent="0.35">
      <c r="A102" s="30"/>
      <c r="B102" s="30"/>
      <c r="C102" s="30"/>
    </row>
    <row r="103" spans="1:3" x14ac:dyDescent="0.35">
      <c r="A103" s="30"/>
      <c r="B103" s="30"/>
      <c r="C103" s="30"/>
    </row>
    <row r="104" spans="1:3" x14ac:dyDescent="0.35">
      <c r="A104" s="30"/>
      <c r="B104" s="30"/>
      <c r="C104" s="30"/>
    </row>
    <row r="105" spans="1:3" x14ac:dyDescent="0.35">
      <c r="A105" s="30"/>
      <c r="B105" s="30"/>
      <c r="C105" s="30"/>
    </row>
    <row r="106" spans="1:3" x14ac:dyDescent="0.35">
      <c r="A106" s="30"/>
      <c r="B106" s="30"/>
      <c r="C106" s="30"/>
    </row>
    <row r="107" spans="1:3" x14ac:dyDescent="0.35">
      <c r="A107" s="30"/>
      <c r="B107" s="30"/>
      <c r="C107" s="30"/>
    </row>
    <row r="108" spans="1:3" x14ac:dyDescent="0.35">
      <c r="A108" s="30"/>
      <c r="B108" s="30"/>
      <c r="C108" s="30"/>
    </row>
    <row r="109" spans="1:3" x14ac:dyDescent="0.35">
      <c r="A109" s="30"/>
      <c r="B109" s="30"/>
      <c r="C109" s="30"/>
    </row>
    <row r="110" spans="1:3" x14ac:dyDescent="0.35">
      <c r="A110" s="30"/>
      <c r="B110" s="30"/>
      <c r="C110" s="30"/>
    </row>
    <row r="111" spans="1:3" x14ac:dyDescent="0.35">
      <c r="A111" s="30"/>
      <c r="B111" s="30"/>
      <c r="C111" s="30"/>
    </row>
    <row r="112" spans="1:3" x14ac:dyDescent="0.35">
      <c r="A112" s="30"/>
      <c r="B112" s="30"/>
      <c r="C112" s="30"/>
    </row>
    <row r="113" spans="1:3" x14ac:dyDescent="0.35">
      <c r="A113" s="30"/>
      <c r="B113" s="30"/>
      <c r="C113" s="30"/>
    </row>
    <row r="114" spans="1:3" x14ac:dyDescent="0.35">
      <c r="A114" s="30"/>
      <c r="B114" s="30"/>
      <c r="C114" s="30"/>
    </row>
    <row r="115" spans="1:3" x14ac:dyDescent="0.35">
      <c r="A115" s="30"/>
      <c r="B115" s="30"/>
      <c r="C115" s="30"/>
    </row>
    <row r="116" spans="1:3" x14ac:dyDescent="0.35">
      <c r="A116" s="30"/>
      <c r="B116" s="30"/>
      <c r="C116" s="30"/>
    </row>
    <row r="117" spans="1:3" x14ac:dyDescent="0.35">
      <c r="A117" s="30"/>
      <c r="B117" s="30"/>
      <c r="C117" s="30"/>
    </row>
    <row r="118" spans="1:3" x14ac:dyDescent="0.35">
      <c r="A118" s="30"/>
      <c r="B118" s="30"/>
      <c r="C118" s="30"/>
    </row>
    <row r="119" spans="1:3" x14ac:dyDescent="0.35">
      <c r="A119" s="30"/>
      <c r="B119" s="30"/>
      <c r="C119" s="30"/>
    </row>
    <row r="120" spans="1:3" x14ac:dyDescent="0.35">
      <c r="A120" s="30"/>
      <c r="B120" s="30"/>
      <c r="C120" s="30"/>
    </row>
    <row r="121" spans="1:3" x14ac:dyDescent="0.35">
      <c r="A121" s="30"/>
      <c r="B121" s="30"/>
      <c r="C121" s="30"/>
    </row>
    <row r="122" spans="1:3" x14ac:dyDescent="0.35">
      <c r="A122" s="30"/>
      <c r="B122" s="30"/>
      <c r="C122" s="30"/>
    </row>
    <row r="123" spans="1:3" x14ac:dyDescent="0.35">
      <c r="A123" s="30"/>
      <c r="B123" s="30"/>
      <c r="C123" s="30"/>
    </row>
    <row r="124" spans="1:3" x14ac:dyDescent="0.35">
      <c r="A124" s="30"/>
      <c r="B124" s="30"/>
      <c r="C124" s="30"/>
    </row>
    <row r="125" spans="1:3" x14ac:dyDescent="0.35">
      <c r="A125" s="30"/>
      <c r="B125" s="30"/>
      <c r="C125" s="30"/>
    </row>
    <row r="126" spans="1:3" x14ac:dyDescent="0.35">
      <c r="A126" s="30"/>
      <c r="B126" s="30"/>
      <c r="C126" s="30"/>
    </row>
    <row r="127" spans="1:3" x14ac:dyDescent="0.35">
      <c r="A127" s="30"/>
      <c r="B127" s="30"/>
      <c r="C127" s="30"/>
    </row>
    <row r="128" spans="1:3" x14ac:dyDescent="0.35">
      <c r="A128" s="30"/>
      <c r="B128" s="30"/>
      <c r="C128" s="30"/>
    </row>
    <row r="129" spans="1:3" x14ac:dyDescent="0.35">
      <c r="A129" s="30"/>
      <c r="B129" s="30"/>
      <c r="C129" s="30"/>
    </row>
    <row r="130" spans="1:3" x14ac:dyDescent="0.35">
      <c r="A130" s="30"/>
      <c r="B130" s="30"/>
      <c r="C130" s="30"/>
    </row>
    <row r="131" spans="1:3" x14ac:dyDescent="0.35">
      <c r="A131" s="30"/>
      <c r="B131" s="30"/>
      <c r="C131" s="30"/>
    </row>
    <row r="132" spans="1:3" x14ac:dyDescent="0.35">
      <c r="A132" s="30"/>
      <c r="B132" s="30"/>
      <c r="C132" s="30"/>
    </row>
    <row r="133" spans="1:3" x14ac:dyDescent="0.35">
      <c r="A133" s="30"/>
      <c r="B133" s="30"/>
      <c r="C133" s="30"/>
    </row>
    <row r="134" spans="1:3" x14ac:dyDescent="0.35">
      <c r="B134" s="30"/>
      <c r="C134" s="30"/>
    </row>
    <row r="135" spans="1:3" x14ac:dyDescent="0.35">
      <c r="B135" s="30"/>
      <c r="C135" s="30"/>
    </row>
    <row r="136" spans="1:3" x14ac:dyDescent="0.35">
      <c r="B136" s="30"/>
      <c r="C136" s="30"/>
    </row>
    <row r="137" spans="1:3" x14ac:dyDescent="0.35">
      <c r="B137" s="30"/>
      <c r="C137" s="30"/>
    </row>
    <row r="138" spans="1:3" x14ac:dyDescent="0.35">
      <c r="B138" s="30"/>
      <c r="C138" s="30"/>
    </row>
    <row r="139" spans="1:3" x14ac:dyDescent="0.35">
      <c r="B139" s="30"/>
      <c r="C139" s="30"/>
    </row>
    <row r="140" spans="1:3" x14ac:dyDescent="0.35">
      <c r="B140" s="30"/>
      <c r="C140" s="30"/>
    </row>
    <row r="141" spans="1:3" x14ac:dyDescent="0.35">
      <c r="B141" s="30"/>
      <c r="C141" s="30"/>
    </row>
    <row r="142" spans="1:3" x14ac:dyDescent="0.35">
      <c r="B142" s="30"/>
      <c r="C142" s="30"/>
    </row>
    <row r="143" spans="1:3" x14ac:dyDescent="0.35">
      <c r="B143" s="30"/>
      <c r="C143" s="30"/>
    </row>
    <row r="144" spans="1:3" x14ac:dyDescent="0.35">
      <c r="B144" s="30"/>
      <c r="C144" s="30"/>
    </row>
    <row r="145" spans="2:3" x14ac:dyDescent="0.35">
      <c r="B145" s="30"/>
      <c r="C145" s="30"/>
    </row>
    <row r="146" spans="2:3" x14ac:dyDescent="0.35">
      <c r="B146" s="30"/>
      <c r="C146" s="30"/>
    </row>
    <row r="147" spans="2:3" x14ac:dyDescent="0.35">
      <c r="B147" s="30"/>
      <c r="C147" s="30"/>
    </row>
    <row r="148" spans="2:3" x14ac:dyDescent="0.35">
      <c r="B148" s="30"/>
      <c r="C148" s="30"/>
    </row>
    <row r="149" spans="2:3" x14ac:dyDescent="0.35">
      <c r="B149" s="30"/>
      <c r="C149" s="30"/>
    </row>
    <row r="150" spans="2:3" x14ac:dyDescent="0.35">
      <c r="B150" s="30"/>
      <c r="C150" s="30"/>
    </row>
    <row r="151" spans="2:3" x14ac:dyDescent="0.35">
      <c r="B151" s="30"/>
      <c r="C151" s="30"/>
    </row>
    <row r="152" spans="2:3" x14ac:dyDescent="0.35">
      <c r="B152" s="30"/>
      <c r="C152" s="30"/>
    </row>
    <row r="153" spans="2:3" x14ac:dyDescent="0.35">
      <c r="B153" s="30"/>
      <c r="C153" s="30"/>
    </row>
    <row r="154" spans="2:3" x14ac:dyDescent="0.35">
      <c r="B154" s="30"/>
      <c r="C154" s="30"/>
    </row>
    <row r="155" spans="2:3" x14ac:dyDescent="0.35">
      <c r="B155" s="30"/>
      <c r="C155" s="30"/>
    </row>
    <row r="156" spans="2:3" x14ac:dyDescent="0.35">
      <c r="B156" s="30"/>
      <c r="C156" s="30"/>
    </row>
    <row r="157" spans="2:3" x14ac:dyDescent="0.35">
      <c r="B157" s="30"/>
      <c r="C157" s="30"/>
    </row>
    <row r="158" spans="2:3" x14ac:dyDescent="0.35">
      <c r="B158" s="30"/>
      <c r="C158" s="30"/>
    </row>
    <row r="159" spans="2:3" x14ac:dyDescent="0.35">
      <c r="B159" s="30"/>
      <c r="C159" s="30"/>
    </row>
    <row r="160" spans="2:3" x14ac:dyDescent="0.35">
      <c r="B160" s="30"/>
      <c r="C160" s="30"/>
    </row>
    <row r="161" spans="2:3" x14ac:dyDescent="0.35">
      <c r="B161" s="30"/>
      <c r="C161" s="30"/>
    </row>
    <row r="162" spans="2:3" x14ac:dyDescent="0.35">
      <c r="B162" s="30"/>
      <c r="C162" s="30"/>
    </row>
    <row r="163" spans="2:3" x14ac:dyDescent="0.35">
      <c r="B163" s="30"/>
      <c r="C163" s="30"/>
    </row>
    <row r="164" spans="2:3" x14ac:dyDescent="0.35">
      <c r="B164" s="30"/>
      <c r="C164" s="30"/>
    </row>
    <row r="165" spans="2:3" x14ac:dyDescent="0.35">
      <c r="B165" s="30"/>
      <c r="C165" s="30"/>
    </row>
    <row r="166" spans="2:3" x14ac:dyDescent="0.35">
      <c r="B166" s="30"/>
      <c r="C166" s="30"/>
    </row>
    <row r="167" spans="2:3" x14ac:dyDescent="0.35">
      <c r="B167" s="30"/>
      <c r="C167" s="30"/>
    </row>
    <row r="168" spans="2:3" x14ac:dyDescent="0.35">
      <c r="B168" s="30"/>
      <c r="C168" s="30"/>
    </row>
    <row r="169" spans="2:3" x14ac:dyDescent="0.35">
      <c r="B169" s="30"/>
      <c r="C169" s="30"/>
    </row>
    <row r="170" spans="2:3" x14ac:dyDescent="0.35">
      <c r="B170" s="30"/>
      <c r="C170" s="30"/>
    </row>
    <row r="171" spans="2:3" x14ac:dyDescent="0.35">
      <c r="B171" s="30"/>
      <c r="C171" s="30"/>
    </row>
    <row r="172" spans="2:3" x14ac:dyDescent="0.35">
      <c r="B172" s="30"/>
      <c r="C172" s="30"/>
    </row>
    <row r="173" spans="2:3" x14ac:dyDescent="0.35">
      <c r="B173" s="30"/>
      <c r="C173" s="30"/>
    </row>
    <row r="174" spans="2:3" x14ac:dyDescent="0.35">
      <c r="B174" s="30"/>
      <c r="C174" s="30"/>
    </row>
    <row r="175" spans="2:3" x14ac:dyDescent="0.35">
      <c r="B175" s="30"/>
      <c r="C175" s="30"/>
    </row>
    <row r="176" spans="2:3" x14ac:dyDescent="0.35">
      <c r="B176" s="30"/>
      <c r="C176" s="30"/>
    </row>
    <row r="177" spans="1:3" x14ac:dyDescent="0.35">
      <c r="B177" s="30"/>
      <c r="C177" s="30"/>
    </row>
    <row r="178" spans="1:3" x14ac:dyDescent="0.35">
      <c r="B178" s="30"/>
      <c r="C178" s="30"/>
    </row>
    <row r="179" spans="1:3" x14ac:dyDescent="0.35">
      <c r="B179" s="30"/>
      <c r="C179" s="30"/>
    </row>
    <row r="180" spans="1:3" x14ac:dyDescent="0.35">
      <c r="B180" s="30"/>
      <c r="C180" s="30"/>
    </row>
    <row r="181" spans="1:3" x14ac:dyDescent="0.35">
      <c r="B181" s="30"/>
      <c r="C181" s="30"/>
    </row>
    <row r="182" spans="1:3" x14ac:dyDescent="0.35">
      <c r="A182" s="30"/>
      <c r="B182" s="30"/>
      <c r="C182" s="30"/>
    </row>
    <row r="183" spans="1:3" x14ac:dyDescent="0.35">
      <c r="A183" s="30"/>
      <c r="B183" s="30"/>
      <c r="C183" s="30"/>
    </row>
    <row r="184" spans="1:3" x14ac:dyDescent="0.35">
      <c r="A184" s="30"/>
      <c r="B184" s="30"/>
      <c r="C184" s="30"/>
    </row>
    <row r="185" spans="1:3" x14ac:dyDescent="0.35">
      <c r="A185" s="30"/>
      <c r="B185" s="30"/>
      <c r="C185" s="30"/>
    </row>
    <row r="186" spans="1:3" x14ac:dyDescent="0.35">
      <c r="A186" s="30"/>
      <c r="B186" s="30"/>
      <c r="C186" s="30"/>
    </row>
    <row r="187" spans="1:3" x14ac:dyDescent="0.35">
      <c r="A187" s="30"/>
      <c r="B187" s="30"/>
      <c r="C187" s="30"/>
    </row>
    <row r="188" spans="1:3" x14ac:dyDescent="0.35">
      <c r="A188" s="30"/>
      <c r="B188" s="30"/>
      <c r="C188" s="30"/>
    </row>
    <row r="189" spans="1:3" x14ac:dyDescent="0.35">
      <c r="A189" s="30"/>
      <c r="B189" s="30"/>
      <c r="C189" s="30"/>
    </row>
    <row r="190" spans="1:3" x14ac:dyDescent="0.35">
      <c r="A190" s="30"/>
      <c r="B190" s="30"/>
      <c r="C190" s="30"/>
    </row>
    <row r="191" spans="1:3" x14ac:dyDescent="0.35">
      <c r="A191" s="30"/>
      <c r="B191" s="30"/>
      <c r="C191" s="30"/>
    </row>
    <row r="192" spans="1:3" x14ac:dyDescent="0.35">
      <c r="A192" s="30"/>
      <c r="B192" s="30"/>
      <c r="C192" s="30"/>
    </row>
    <row r="193" spans="1:3" x14ac:dyDescent="0.35">
      <c r="A193" s="30"/>
      <c r="B193" s="30"/>
      <c r="C193" s="30"/>
    </row>
    <row r="194" spans="1:3" x14ac:dyDescent="0.35">
      <c r="A194" s="30"/>
      <c r="B194" s="30"/>
      <c r="C194" s="30"/>
    </row>
    <row r="195" spans="1:3" x14ac:dyDescent="0.35">
      <c r="A195" s="30"/>
      <c r="B195" s="30"/>
      <c r="C195" s="30"/>
    </row>
    <row r="196" spans="1:3" x14ac:dyDescent="0.35">
      <c r="A196" s="30"/>
      <c r="B196" s="30"/>
      <c r="C196" s="30"/>
    </row>
    <row r="197" spans="1:3" x14ac:dyDescent="0.35">
      <c r="A197" s="30"/>
      <c r="B197" s="30"/>
      <c r="C197" s="30"/>
    </row>
    <row r="198" spans="1:3" x14ac:dyDescent="0.35">
      <c r="A198" s="30"/>
      <c r="B198" s="30"/>
      <c r="C198" s="30"/>
    </row>
    <row r="199" spans="1:3" x14ac:dyDescent="0.35">
      <c r="A199" s="30"/>
      <c r="B199" s="30"/>
      <c r="C199" s="30"/>
    </row>
    <row r="200" spans="1:3" x14ac:dyDescent="0.35">
      <c r="A200" s="30"/>
      <c r="B200" s="30"/>
      <c r="C200" s="30"/>
    </row>
    <row r="201" spans="1:3" x14ac:dyDescent="0.35">
      <c r="A201" s="30"/>
      <c r="B201" s="30"/>
      <c r="C201" s="30"/>
    </row>
    <row r="202" spans="1:3" x14ac:dyDescent="0.35">
      <c r="A202" s="30"/>
      <c r="B202" s="30"/>
      <c r="C202" s="30"/>
    </row>
    <row r="203" spans="1:3" x14ac:dyDescent="0.35">
      <c r="A203" s="30"/>
      <c r="B203" s="30"/>
      <c r="C203" s="30"/>
    </row>
    <row r="204" spans="1:3" x14ac:dyDescent="0.35">
      <c r="A204" s="30"/>
      <c r="B204" s="30"/>
      <c r="C204" s="30"/>
    </row>
    <row r="205" spans="1:3" x14ac:dyDescent="0.35">
      <c r="A205" s="30"/>
      <c r="B205" s="30"/>
      <c r="C205" s="30"/>
    </row>
    <row r="206" spans="1:3" x14ac:dyDescent="0.35">
      <c r="A206" s="30"/>
      <c r="B206" s="30"/>
      <c r="C206" s="30"/>
    </row>
    <row r="207" spans="1:3" x14ac:dyDescent="0.35">
      <c r="A207" s="30"/>
      <c r="B207" s="30"/>
      <c r="C207" s="30"/>
    </row>
    <row r="208" spans="1:3" x14ac:dyDescent="0.35">
      <c r="A208" s="30"/>
      <c r="B208" s="30"/>
      <c r="C208" s="30"/>
    </row>
    <row r="209" spans="1:3" x14ac:dyDescent="0.35">
      <c r="A209" s="30"/>
      <c r="B209" s="30"/>
      <c r="C209" s="30"/>
    </row>
    <row r="210" spans="1:3" x14ac:dyDescent="0.35">
      <c r="A210" s="30"/>
      <c r="B210" s="30"/>
      <c r="C210" s="30"/>
    </row>
    <row r="211" spans="1:3" x14ac:dyDescent="0.35">
      <c r="A211" s="30"/>
      <c r="B211" s="30"/>
      <c r="C211" s="30"/>
    </row>
    <row r="212" spans="1:3" x14ac:dyDescent="0.35">
      <c r="A212" s="30"/>
      <c r="B212" s="30"/>
      <c r="C212" s="30"/>
    </row>
    <row r="213" spans="1:3" x14ac:dyDescent="0.35">
      <c r="A213" s="30"/>
      <c r="B213" s="30"/>
      <c r="C213" s="30"/>
    </row>
    <row r="214" spans="1:3" x14ac:dyDescent="0.35">
      <c r="B214" s="30"/>
      <c r="C214" s="30"/>
    </row>
    <row r="215" spans="1:3" x14ac:dyDescent="0.35">
      <c r="B215" s="30"/>
      <c r="C215" s="30"/>
    </row>
    <row r="216" spans="1:3" x14ac:dyDescent="0.35">
      <c r="B216" s="30"/>
      <c r="C216" s="30"/>
    </row>
    <row r="217" spans="1:3" x14ac:dyDescent="0.35">
      <c r="B217" s="30"/>
      <c r="C217" s="30"/>
    </row>
    <row r="218" spans="1:3" x14ac:dyDescent="0.35">
      <c r="B218" s="30"/>
      <c r="C218" s="30"/>
    </row>
    <row r="219" spans="1:3" x14ac:dyDescent="0.35">
      <c r="B219" s="30"/>
      <c r="C219" s="30"/>
    </row>
    <row r="220" spans="1:3" x14ac:dyDescent="0.35">
      <c r="B220" s="30"/>
      <c r="C220" s="30"/>
    </row>
    <row r="221" spans="1:3" x14ac:dyDescent="0.35">
      <c r="B221" s="30"/>
      <c r="C221" s="30"/>
    </row>
    <row r="222" spans="1:3" x14ac:dyDescent="0.35">
      <c r="B222" s="30"/>
      <c r="C222" s="30"/>
    </row>
    <row r="223" spans="1:3" x14ac:dyDescent="0.35">
      <c r="B223" s="30"/>
      <c r="C223" s="30"/>
    </row>
    <row r="224" spans="1:3" x14ac:dyDescent="0.35">
      <c r="B224" s="30"/>
      <c r="C224" s="30"/>
    </row>
    <row r="225" spans="2:3" x14ac:dyDescent="0.35">
      <c r="B225" s="30"/>
      <c r="C225" s="30"/>
    </row>
    <row r="226" spans="2:3" x14ac:dyDescent="0.35">
      <c r="B226" s="30"/>
      <c r="C226" s="30"/>
    </row>
    <row r="227" spans="2:3" x14ac:dyDescent="0.35">
      <c r="B227" s="30"/>
      <c r="C227" s="30"/>
    </row>
    <row r="228" spans="2:3" x14ac:dyDescent="0.35">
      <c r="B228" s="30"/>
      <c r="C228" s="30"/>
    </row>
    <row r="229" spans="2:3" x14ac:dyDescent="0.35">
      <c r="B229" s="30"/>
      <c r="C229" s="30"/>
    </row>
    <row r="230" spans="2:3" x14ac:dyDescent="0.35">
      <c r="B230" s="30"/>
      <c r="C230" s="30"/>
    </row>
    <row r="231" spans="2:3" x14ac:dyDescent="0.35">
      <c r="B231" s="30"/>
      <c r="C231" s="30"/>
    </row>
    <row r="232" spans="2:3" x14ac:dyDescent="0.35">
      <c r="B232" s="30"/>
      <c r="C232" s="30"/>
    </row>
    <row r="233" spans="2:3" x14ac:dyDescent="0.35">
      <c r="B233" s="30"/>
      <c r="C233" s="30"/>
    </row>
    <row r="234" spans="2:3" x14ac:dyDescent="0.35">
      <c r="B234" s="30"/>
      <c r="C234" s="30"/>
    </row>
    <row r="235" spans="2:3" x14ac:dyDescent="0.35">
      <c r="B235" s="30"/>
      <c r="C235" s="30"/>
    </row>
    <row r="236" spans="2:3" x14ac:dyDescent="0.35">
      <c r="B236" s="30"/>
      <c r="C236" s="30"/>
    </row>
    <row r="237" spans="2:3" x14ac:dyDescent="0.35">
      <c r="B237" s="30"/>
      <c r="C237" s="30"/>
    </row>
    <row r="238" spans="2:3" x14ac:dyDescent="0.35">
      <c r="B238" s="30"/>
      <c r="C238" s="30"/>
    </row>
    <row r="239" spans="2:3" x14ac:dyDescent="0.35">
      <c r="B239" s="30"/>
      <c r="C239" s="30"/>
    </row>
    <row r="240" spans="2:3" x14ac:dyDescent="0.35">
      <c r="B240" s="30"/>
      <c r="C240" s="30"/>
    </row>
    <row r="241" spans="1:3" x14ac:dyDescent="0.35">
      <c r="B241" s="30"/>
      <c r="C241" s="30"/>
    </row>
    <row r="242" spans="1:3" x14ac:dyDescent="0.35">
      <c r="B242" s="30"/>
      <c r="C242" s="30"/>
    </row>
    <row r="243" spans="1:3" x14ac:dyDescent="0.35">
      <c r="B243" s="30"/>
      <c r="C243" s="30"/>
    </row>
    <row r="244" spans="1:3" x14ac:dyDescent="0.35">
      <c r="B244" s="30"/>
      <c r="C244" s="30"/>
    </row>
    <row r="245" spans="1:3" x14ac:dyDescent="0.35">
      <c r="B245" s="30"/>
      <c r="C245" s="30"/>
    </row>
    <row r="246" spans="1:3" x14ac:dyDescent="0.35">
      <c r="A246" s="30"/>
      <c r="B246" s="30"/>
      <c r="C246" s="30"/>
    </row>
    <row r="247" spans="1:3" x14ac:dyDescent="0.35">
      <c r="A247" s="30"/>
      <c r="B247" s="30"/>
      <c r="C247" s="30"/>
    </row>
    <row r="248" spans="1:3" x14ac:dyDescent="0.35">
      <c r="A248" s="30"/>
      <c r="B248" s="30"/>
      <c r="C248" s="30"/>
    </row>
    <row r="249" spans="1:3" x14ac:dyDescent="0.35">
      <c r="A249" s="30"/>
      <c r="B249" s="30"/>
      <c r="C249" s="30"/>
    </row>
    <row r="250" spans="1:3" x14ac:dyDescent="0.35">
      <c r="A250" s="30"/>
      <c r="B250" s="30"/>
      <c r="C250" s="30"/>
    </row>
    <row r="251" spans="1:3" x14ac:dyDescent="0.35">
      <c r="A251" s="30"/>
      <c r="B251" s="30"/>
      <c r="C251" s="30"/>
    </row>
    <row r="252" spans="1:3" x14ac:dyDescent="0.35">
      <c r="A252" s="30"/>
      <c r="B252" s="30"/>
      <c r="C252" s="30"/>
    </row>
    <row r="253" spans="1:3" x14ac:dyDescent="0.35">
      <c r="A253" s="30"/>
      <c r="B253" s="30"/>
      <c r="C253" s="30"/>
    </row>
    <row r="254" spans="1:3" x14ac:dyDescent="0.35">
      <c r="A254" s="30"/>
      <c r="B254" s="30"/>
      <c r="C254" s="30"/>
    </row>
    <row r="255" spans="1:3" x14ac:dyDescent="0.35">
      <c r="A255" s="30"/>
      <c r="B255" s="30"/>
      <c r="C255" s="30"/>
    </row>
    <row r="256" spans="1:3" x14ac:dyDescent="0.35">
      <c r="A256" s="30"/>
      <c r="B256" s="30"/>
      <c r="C256" s="30"/>
    </row>
    <row r="257" spans="1:3" x14ac:dyDescent="0.35">
      <c r="A257" s="30"/>
      <c r="B257" s="30"/>
      <c r="C257" s="30"/>
    </row>
    <row r="258" spans="1:3" x14ac:dyDescent="0.35">
      <c r="A258" s="30"/>
      <c r="B258" s="30"/>
      <c r="C258" s="30"/>
    </row>
    <row r="259" spans="1:3" x14ac:dyDescent="0.35">
      <c r="A259" s="30"/>
      <c r="B259" s="30"/>
      <c r="C259" s="30"/>
    </row>
    <row r="260" spans="1:3" x14ac:dyDescent="0.35">
      <c r="A260" s="30"/>
      <c r="B260" s="30"/>
      <c r="C260" s="30"/>
    </row>
    <row r="261" spans="1:3" x14ac:dyDescent="0.35">
      <c r="A261" s="30"/>
      <c r="B261" s="30"/>
      <c r="C261" s="30"/>
    </row>
    <row r="262" spans="1:3" x14ac:dyDescent="0.35">
      <c r="A262" s="30"/>
      <c r="B262" s="30"/>
      <c r="C262" s="30"/>
    </row>
    <row r="263" spans="1:3" x14ac:dyDescent="0.35">
      <c r="A263" s="30"/>
      <c r="B263" s="30"/>
      <c r="C263" s="30"/>
    </row>
    <row r="264" spans="1:3" x14ac:dyDescent="0.35">
      <c r="A264" s="30"/>
      <c r="B264" s="30"/>
      <c r="C264" s="30"/>
    </row>
    <row r="265" spans="1:3" x14ac:dyDescent="0.35">
      <c r="A265" s="30"/>
      <c r="B265" s="30"/>
      <c r="C265" s="30"/>
    </row>
    <row r="266" spans="1:3" x14ac:dyDescent="0.35">
      <c r="A266" s="30"/>
      <c r="B266" s="30"/>
      <c r="C266" s="30"/>
    </row>
    <row r="267" spans="1:3" x14ac:dyDescent="0.35">
      <c r="A267" s="30"/>
      <c r="B267" s="30"/>
      <c r="C267" s="30"/>
    </row>
    <row r="268" spans="1:3" x14ac:dyDescent="0.35">
      <c r="A268" s="30"/>
      <c r="B268" s="30"/>
      <c r="C268" s="30"/>
    </row>
    <row r="269" spans="1:3" x14ac:dyDescent="0.35">
      <c r="A269" s="30"/>
      <c r="B269" s="30"/>
      <c r="C269" s="30"/>
    </row>
    <row r="270" spans="1:3" x14ac:dyDescent="0.35">
      <c r="A270" s="30"/>
      <c r="B270" s="30"/>
      <c r="C270" s="30"/>
    </row>
    <row r="271" spans="1:3" x14ac:dyDescent="0.35">
      <c r="A271" s="30"/>
      <c r="B271" s="30"/>
      <c r="C271" s="30"/>
    </row>
    <row r="272" spans="1:3" x14ac:dyDescent="0.35">
      <c r="A272" s="30"/>
      <c r="B272" s="30"/>
      <c r="C272" s="30"/>
    </row>
    <row r="273" spans="1:3" x14ac:dyDescent="0.35">
      <c r="A273" s="30"/>
      <c r="B273" s="30"/>
      <c r="C273" s="30"/>
    </row>
    <row r="274" spans="1:3" x14ac:dyDescent="0.35">
      <c r="A274" s="30"/>
      <c r="B274" s="30"/>
      <c r="C274" s="30"/>
    </row>
    <row r="275" spans="1:3" x14ac:dyDescent="0.35">
      <c r="A275" s="30"/>
      <c r="B275" s="30"/>
      <c r="C275" s="30"/>
    </row>
    <row r="276" spans="1:3" x14ac:dyDescent="0.35">
      <c r="A276" s="30"/>
      <c r="B276" s="30"/>
      <c r="C276" s="30"/>
    </row>
    <row r="277" spans="1:3" x14ac:dyDescent="0.35">
      <c r="A277" s="30"/>
      <c r="B277" s="30"/>
      <c r="C277" s="30"/>
    </row>
    <row r="278" spans="1:3" x14ac:dyDescent="0.35">
      <c r="B278" s="30"/>
      <c r="C278" s="30"/>
    </row>
    <row r="279" spans="1:3" x14ac:dyDescent="0.35">
      <c r="B279" s="30"/>
      <c r="C279" s="30"/>
    </row>
    <row r="280" spans="1:3" x14ac:dyDescent="0.35">
      <c r="B280" s="30"/>
      <c r="C280" s="30"/>
    </row>
    <row r="281" spans="1:3" x14ac:dyDescent="0.35">
      <c r="B281" s="30"/>
      <c r="C281" s="30"/>
    </row>
    <row r="282" spans="1:3" x14ac:dyDescent="0.35">
      <c r="B282" s="30"/>
      <c r="C282" s="30"/>
    </row>
    <row r="283" spans="1:3" x14ac:dyDescent="0.35">
      <c r="B283" s="30"/>
      <c r="C283" s="30"/>
    </row>
    <row r="284" spans="1:3" x14ac:dyDescent="0.35">
      <c r="B284" s="30"/>
      <c r="C284" s="30"/>
    </row>
    <row r="285" spans="1:3" x14ac:dyDescent="0.35">
      <c r="B285" s="30"/>
      <c r="C285" s="30"/>
    </row>
    <row r="286" spans="1:3" x14ac:dyDescent="0.35">
      <c r="B286" s="30"/>
      <c r="C286" s="30"/>
    </row>
    <row r="287" spans="1:3" x14ac:dyDescent="0.35">
      <c r="B287" s="30"/>
      <c r="C287" s="30"/>
    </row>
    <row r="288" spans="1:3" x14ac:dyDescent="0.35">
      <c r="B288" s="30"/>
      <c r="C288" s="30"/>
    </row>
    <row r="289" spans="2:3" x14ac:dyDescent="0.35">
      <c r="B289" s="30"/>
      <c r="C289" s="30"/>
    </row>
    <row r="290" spans="2:3" x14ac:dyDescent="0.35">
      <c r="B290" s="30"/>
      <c r="C290" s="30"/>
    </row>
    <row r="291" spans="2:3" x14ac:dyDescent="0.35">
      <c r="B291" s="30"/>
      <c r="C291" s="30"/>
    </row>
    <row r="292" spans="2:3" x14ac:dyDescent="0.35">
      <c r="B292" s="30"/>
      <c r="C292" s="30"/>
    </row>
    <row r="293" spans="2:3" x14ac:dyDescent="0.35">
      <c r="B293" s="30"/>
      <c r="C293" s="30"/>
    </row>
    <row r="294" spans="2:3" x14ac:dyDescent="0.35">
      <c r="B294" s="30"/>
      <c r="C294" s="30"/>
    </row>
    <row r="295" spans="2:3" x14ac:dyDescent="0.35">
      <c r="B295" s="30"/>
      <c r="C295" s="30"/>
    </row>
    <row r="296" spans="2:3" x14ac:dyDescent="0.35">
      <c r="B296" s="30"/>
      <c r="C296" s="30"/>
    </row>
    <row r="297" spans="2:3" x14ac:dyDescent="0.35">
      <c r="B297" s="30"/>
      <c r="C297" s="30"/>
    </row>
    <row r="298" spans="2:3" x14ac:dyDescent="0.35">
      <c r="B298" s="30"/>
      <c r="C298" s="30"/>
    </row>
    <row r="299" spans="2:3" x14ac:dyDescent="0.35">
      <c r="B299" s="30"/>
      <c r="C299" s="30"/>
    </row>
    <row r="300" spans="2:3" x14ac:dyDescent="0.35">
      <c r="B300" s="30"/>
      <c r="C300" s="30"/>
    </row>
    <row r="301" spans="2:3" x14ac:dyDescent="0.35">
      <c r="B301" s="30"/>
      <c r="C301" s="30"/>
    </row>
    <row r="302" spans="2:3" x14ac:dyDescent="0.35">
      <c r="B302" s="30"/>
      <c r="C302" s="30"/>
    </row>
    <row r="303" spans="2:3" x14ac:dyDescent="0.35">
      <c r="B303" s="30"/>
      <c r="C303" s="30"/>
    </row>
    <row r="304" spans="2:3" x14ac:dyDescent="0.35">
      <c r="B304" s="30"/>
      <c r="C304" s="30"/>
    </row>
    <row r="305" spans="1:3" x14ac:dyDescent="0.35">
      <c r="B305" s="30"/>
      <c r="C305" s="30"/>
    </row>
    <row r="306" spans="1:3" x14ac:dyDescent="0.35">
      <c r="B306" s="30"/>
      <c r="C306" s="30"/>
    </row>
    <row r="307" spans="1:3" x14ac:dyDescent="0.35">
      <c r="B307" s="30"/>
      <c r="C307" s="30"/>
    </row>
    <row r="308" spans="1:3" x14ac:dyDescent="0.35">
      <c r="B308" s="30"/>
      <c r="C308" s="30"/>
    </row>
    <row r="309" spans="1:3" x14ac:dyDescent="0.35">
      <c r="B309" s="30"/>
      <c r="C309" s="30"/>
    </row>
    <row r="310" spans="1:3" x14ac:dyDescent="0.35">
      <c r="A310" s="30"/>
      <c r="B310" s="30"/>
      <c r="C310" s="30"/>
    </row>
    <row r="311" spans="1:3" x14ac:dyDescent="0.35">
      <c r="A311" s="30"/>
      <c r="B311" s="30"/>
      <c r="C311" s="30"/>
    </row>
    <row r="312" spans="1:3" x14ac:dyDescent="0.35">
      <c r="A312" s="30"/>
      <c r="B312" s="30"/>
      <c r="C312" s="30"/>
    </row>
    <row r="313" spans="1:3" x14ac:dyDescent="0.35">
      <c r="A313" s="30"/>
      <c r="B313" s="30"/>
      <c r="C313" s="30"/>
    </row>
    <row r="314" spans="1:3" x14ac:dyDescent="0.35">
      <c r="A314" s="30"/>
      <c r="B314" s="30"/>
      <c r="C314" s="30"/>
    </row>
    <row r="315" spans="1:3" x14ac:dyDescent="0.35">
      <c r="A315" s="30"/>
      <c r="B315" s="30"/>
      <c r="C315" s="30"/>
    </row>
    <row r="316" spans="1:3" x14ac:dyDescent="0.35">
      <c r="A316" s="30"/>
      <c r="B316" s="30"/>
      <c r="C316" s="30"/>
    </row>
    <row r="317" spans="1:3" x14ac:dyDescent="0.35">
      <c r="A317" s="30"/>
      <c r="B317" s="30"/>
      <c r="C317" s="30"/>
    </row>
    <row r="318" spans="1:3" x14ac:dyDescent="0.35">
      <c r="A318" s="30"/>
      <c r="B318" s="30"/>
      <c r="C318" s="30"/>
    </row>
    <row r="319" spans="1:3" x14ac:dyDescent="0.35">
      <c r="A319" s="30"/>
      <c r="B319" s="30"/>
      <c r="C319" s="30"/>
    </row>
    <row r="320" spans="1:3" x14ac:dyDescent="0.35">
      <c r="A320" s="30"/>
      <c r="B320" s="30"/>
      <c r="C320" s="30"/>
    </row>
    <row r="321" spans="1:3" x14ac:dyDescent="0.35">
      <c r="A321" s="30"/>
      <c r="B321" s="30"/>
      <c r="C321" s="30"/>
    </row>
    <row r="322" spans="1:3" x14ac:dyDescent="0.35">
      <c r="A322" s="30"/>
      <c r="B322" s="30"/>
      <c r="C322" s="30"/>
    </row>
    <row r="323" spans="1:3" x14ac:dyDescent="0.35">
      <c r="A323" s="30"/>
      <c r="B323" s="30"/>
      <c r="C323" s="30"/>
    </row>
    <row r="324" spans="1:3" x14ac:dyDescent="0.35">
      <c r="A324" s="30"/>
      <c r="B324" s="30"/>
      <c r="C324" s="30"/>
    </row>
    <row r="325" spans="1:3" x14ac:dyDescent="0.35">
      <c r="A325" s="30"/>
      <c r="B325" s="30"/>
      <c r="C325" s="30"/>
    </row>
    <row r="326" spans="1:3" x14ac:dyDescent="0.35">
      <c r="A326" s="30"/>
      <c r="B326" s="30"/>
      <c r="C326" s="30"/>
    </row>
    <row r="327" spans="1:3" x14ac:dyDescent="0.35">
      <c r="A327" s="30"/>
      <c r="B327" s="30"/>
      <c r="C327" s="30"/>
    </row>
    <row r="328" spans="1:3" x14ac:dyDescent="0.35">
      <c r="A328" s="30"/>
      <c r="B328" s="30"/>
      <c r="C328" s="30"/>
    </row>
    <row r="329" spans="1:3" x14ac:dyDescent="0.35">
      <c r="A329" s="30"/>
      <c r="B329" s="30"/>
      <c r="C329" s="30"/>
    </row>
    <row r="330" spans="1:3" x14ac:dyDescent="0.35">
      <c r="A330" s="30"/>
      <c r="B330" s="30"/>
      <c r="C330" s="30"/>
    </row>
    <row r="331" spans="1:3" x14ac:dyDescent="0.35">
      <c r="A331" s="30"/>
      <c r="B331" s="30"/>
      <c r="C331" s="30"/>
    </row>
    <row r="332" spans="1:3" x14ac:dyDescent="0.35">
      <c r="A332" s="30"/>
      <c r="B332" s="30"/>
      <c r="C332" s="30"/>
    </row>
    <row r="333" spans="1:3" x14ac:dyDescent="0.35">
      <c r="A333" s="30"/>
      <c r="B333" s="30"/>
      <c r="C333" s="30"/>
    </row>
    <row r="334" spans="1:3" x14ac:dyDescent="0.35">
      <c r="A334" s="30"/>
      <c r="B334" s="30"/>
      <c r="C334" s="30"/>
    </row>
    <row r="335" spans="1:3" x14ac:dyDescent="0.35">
      <c r="A335" s="30"/>
      <c r="B335" s="30"/>
      <c r="C335" s="30"/>
    </row>
    <row r="336" spans="1:3" x14ac:dyDescent="0.35">
      <c r="A336" s="30"/>
      <c r="B336" s="30"/>
      <c r="C336" s="30"/>
    </row>
    <row r="337" spans="1:3" x14ac:dyDescent="0.35">
      <c r="A337" s="30"/>
      <c r="B337" s="30"/>
      <c r="C337" s="30"/>
    </row>
    <row r="338" spans="1:3" x14ac:dyDescent="0.35">
      <c r="A338" s="30"/>
      <c r="B338" s="30"/>
      <c r="C338" s="30"/>
    </row>
    <row r="339" spans="1:3" x14ac:dyDescent="0.35">
      <c r="A339" s="30"/>
      <c r="B339" s="30"/>
      <c r="C339" s="30"/>
    </row>
    <row r="340" spans="1:3" x14ac:dyDescent="0.35">
      <c r="A340" s="30"/>
      <c r="B340" s="30"/>
      <c r="C340" s="30"/>
    </row>
    <row r="341" spans="1:3" x14ac:dyDescent="0.35">
      <c r="A341" s="30"/>
      <c r="B341" s="30"/>
      <c r="C341" s="30"/>
    </row>
    <row r="342" spans="1:3" x14ac:dyDescent="0.35">
      <c r="B342" s="30"/>
    </row>
    <row r="343" spans="1:3" x14ac:dyDescent="0.35">
      <c r="B343" s="30"/>
    </row>
    <row r="344" spans="1:3" x14ac:dyDescent="0.35">
      <c r="B344" s="30"/>
    </row>
    <row r="345" spans="1:3" x14ac:dyDescent="0.35">
      <c r="B345" s="30"/>
    </row>
    <row r="346" spans="1:3" x14ac:dyDescent="0.35">
      <c r="B346" s="30"/>
    </row>
    <row r="347" spans="1:3" x14ac:dyDescent="0.35">
      <c r="B347" s="30"/>
    </row>
    <row r="348" spans="1:3" x14ac:dyDescent="0.35">
      <c r="B348" s="30"/>
    </row>
    <row r="349" spans="1:3" x14ac:dyDescent="0.35">
      <c r="B349" s="30"/>
    </row>
    <row r="350" spans="1:3" x14ac:dyDescent="0.35">
      <c r="B350" s="30"/>
    </row>
    <row r="351" spans="1:3" x14ac:dyDescent="0.35">
      <c r="B351" s="30"/>
    </row>
    <row r="352" spans="1:3" x14ac:dyDescent="0.35">
      <c r="B352" s="30"/>
    </row>
    <row r="353" spans="2:2" x14ac:dyDescent="0.35">
      <c r="B353" s="30"/>
    </row>
    <row r="354" spans="2:2" x14ac:dyDescent="0.35">
      <c r="B354" s="30"/>
    </row>
    <row r="355" spans="2:2" x14ac:dyDescent="0.35">
      <c r="B355" s="30"/>
    </row>
    <row r="356" spans="2:2" x14ac:dyDescent="0.35">
      <c r="B356" s="30"/>
    </row>
    <row r="357" spans="2:2" x14ac:dyDescent="0.35">
      <c r="B357" s="30"/>
    </row>
    <row r="358" spans="2:2" x14ac:dyDescent="0.35">
      <c r="B358" s="30"/>
    </row>
    <row r="359" spans="2:2" x14ac:dyDescent="0.35">
      <c r="B359" s="30"/>
    </row>
    <row r="360" spans="2:2" x14ac:dyDescent="0.35">
      <c r="B360" s="30"/>
    </row>
    <row r="361" spans="2:2" x14ac:dyDescent="0.35">
      <c r="B361" s="30"/>
    </row>
    <row r="362" spans="2:2" x14ac:dyDescent="0.35">
      <c r="B362" s="30"/>
    </row>
    <row r="363" spans="2:2" x14ac:dyDescent="0.35">
      <c r="B363" s="30"/>
    </row>
    <row r="364" spans="2:2" x14ac:dyDescent="0.35">
      <c r="B364" s="30"/>
    </row>
    <row r="365" spans="2:2" x14ac:dyDescent="0.35">
      <c r="B365" s="30"/>
    </row>
    <row r="366" spans="2:2" x14ac:dyDescent="0.35">
      <c r="B366" s="30"/>
    </row>
    <row r="367" spans="2:2" x14ac:dyDescent="0.35">
      <c r="B367" s="30"/>
    </row>
    <row r="368" spans="2:2" x14ac:dyDescent="0.35">
      <c r="B368" s="30"/>
    </row>
    <row r="369" spans="2:3" x14ac:dyDescent="0.35">
      <c r="B369" s="30"/>
    </row>
    <row r="370" spans="2:3" x14ac:dyDescent="0.35">
      <c r="B370" s="30"/>
    </row>
    <row r="371" spans="2:3" x14ac:dyDescent="0.35">
      <c r="B371" s="30"/>
    </row>
    <row r="372" spans="2:3" x14ac:dyDescent="0.35">
      <c r="B372" s="30"/>
    </row>
    <row r="373" spans="2:3" x14ac:dyDescent="0.35">
      <c r="B373" s="30"/>
    </row>
    <row r="374" spans="2:3" x14ac:dyDescent="0.35">
      <c r="B374" s="30"/>
      <c r="C374" s="30"/>
    </row>
    <row r="375" spans="2:3" x14ac:dyDescent="0.35">
      <c r="B375" s="30"/>
      <c r="C375" s="30"/>
    </row>
    <row r="376" spans="2:3" x14ac:dyDescent="0.35">
      <c r="B376" s="30"/>
      <c r="C376" s="30"/>
    </row>
    <row r="377" spans="2:3" x14ac:dyDescent="0.35">
      <c r="B377" s="30"/>
      <c r="C377" s="30"/>
    </row>
    <row r="378" spans="2:3" x14ac:dyDescent="0.35">
      <c r="B378" s="30"/>
      <c r="C378" s="30"/>
    </row>
    <row r="379" spans="2:3" x14ac:dyDescent="0.35">
      <c r="B379" s="30"/>
      <c r="C379" s="30"/>
    </row>
    <row r="380" spans="2:3" x14ac:dyDescent="0.35">
      <c r="B380" s="30"/>
      <c r="C380" s="30"/>
    </row>
    <row r="381" spans="2:3" x14ac:dyDescent="0.35">
      <c r="B381" s="30"/>
      <c r="C381" s="30"/>
    </row>
    <row r="382" spans="2:3" x14ac:dyDescent="0.35">
      <c r="B382" s="30"/>
      <c r="C382" s="30"/>
    </row>
    <row r="383" spans="2:3" x14ac:dyDescent="0.35">
      <c r="B383" s="30"/>
      <c r="C383" s="30"/>
    </row>
    <row r="384" spans="2:3" x14ac:dyDescent="0.35">
      <c r="B384" s="30"/>
      <c r="C384" s="30"/>
    </row>
    <row r="385" spans="2:3" x14ac:dyDescent="0.35">
      <c r="B385" s="30"/>
      <c r="C385" s="30"/>
    </row>
    <row r="386" spans="2:3" x14ac:dyDescent="0.35">
      <c r="B386" s="30"/>
      <c r="C386" s="30"/>
    </row>
    <row r="387" spans="2:3" x14ac:dyDescent="0.35">
      <c r="B387" s="30"/>
      <c r="C387" s="30"/>
    </row>
    <row r="388" spans="2:3" x14ac:dyDescent="0.35">
      <c r="B388" s="30"/>
      <c r="C388" s="30"/>
    </row>
    <row r="389" spans="2:3" x14ac:dyDescent="0.35">
      <c r="B389" s="30"/>
      <c r="C389" s="30"/>
    </row>
    <row r="390" spans="2:3" x14ac:dyDescent="0.35">
      <c r="B390" s="30"/>
      <c r="C390" s="30"/>
    </row>
    <row r="391" spans="2:3" x14ac:dyDescent="0.35">
      <c r="B391" s="30"/>
      <c r="C391" s="30"/>
    </row>
    <row r="392" spans="2:3" x14ac:dyDescent="0.35">
      <c r="B392" s="30"/>
      <c r="C392" s="30"/>
    </row>
    <row r="393" spans="2:3" x14ac:dyDescent="0.35">
      <c r="B393" s="30"/>
      <c r="C393" s="30"/>
    </row>
    <row r="394" spans="2:3" x14ac:dyDescent="0.35">
      <c r="B394" s="30"/>
      <c r="C394" s="30"/>
    </row>
    <row r="395" spans="2:3" x14ac:dyDescent="0.35">
      <c r="B395" s="30"/>
      <c r="C395" s="30"/>
    </row>
    <row r="396" spans="2:3" x14ac:dyDescent="0.35">
      <c r="B396" s="30"/>
      <c r="C396" s="30"/>
    </row>
    <row r="397" spans="2:3" x14ac:dyDescent="0.35">
      <c r="B397" s="30"/>
      <c r="C397" s="30"/>
    </row>
    <row r="398" spans="2:3" x14ac:dyDescent="0.35">
      <c r="B398" s="30"/>
      <c r="C398" s="30"/>
    </row>
    <row r="399" spans="2:3" x14ac:dyDescent="0.35">
      <c r="B399" s="30"/>
      <c r="C399" s="30"/>
    </row>
  </sheetData>
  <sortState xmlns:xlrd2="http://schemas.microsoft.com/office/spreadsheetml/2017/richdata2" ref="A3:F21">
    <sortCondition descending="1" ref="F3:F21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96"/>
  <sheetViews>
    <sheetView zoomScale="80" zoomScaleNormal="80" workbookViewId="0">
      <selection activeCell="H1" sqref="H1:I1"/>
    </sheetView>
  </sheetViews>
  <sheetFormatPr defaultColWidth="8.81640625" defaultRowHeight="15.5" x14ac:dyDescent="0.35"/>
  <cols>
    <col min="1" max="1" width="23.08984375" style="1" customWidth="1"/>
    <col min="2" max="2" width="19.453125" style="1" bestFit="1" customWidth="1"/>
    <col min="3" max="3" width="21.81640625" style="1" customWidth="1"/>
    <col min="4" max="4" width="27.54296875" style="1" customWidth="1"/>
    <col min="5" max="5" width="20.6328125" style="1" customWidth="1"/>
    <col min="6" max="6" width="52.6328125" style="1" customWidth="1"/>
    <col min="7" max="7" width="12.81640625" style="1" customWidth="1"/>
    <col min="8" max="16384" width="8.81640625" style="1"/>
  </cols>
  <sheetData>
    <row r="1" spans="1:9" x14ac:dyDescent="0.35">
      <c r="A1" s="386" t="s">
        <v>588</v>
      </c>
      <c r="B1" s="386"/>
      <c r="C1" s="386"/>
      <c r="H1" s="366" t="s">
        <v>315</v>
      </c>
      <c r="I1" s="366"/>
    </row>
    <row r="2" spans="1:9" s="28" customFormat="1" ht="18.5" customHeight="1" x14ac:dyDescent="0.35">
      <c r="A2" s="2" t="s">
        <v>342</v>
      </c>
      <c r="B2" s="2" t="s">
        <v>518</v>
      </c>
      <c r="C2" s="2" t="s">
        <v>535</v>
      </c>
      <c r="D2" s="2" t="s">
        <v>536</v>
      </c>
      <c r="E2" s="2" t="s">
        <v>641</v>
      </c>
      <c r="F2" s="2" t="s">
        <v>552</v>
      </c>
      <c r="G2" s="27"/>
    </row>
    <row r="3" spans="1:9" ht="13.5" customHeight="1" x14ac:dyDescent="0.35">
      <c r="A3" s="78" t="s">
        <v>353</v>
      </c>
      <c r="B3" s="78">
        <v>0.35499999999999998</v>
      </c>
      <c r="C3" s="78">
        <v>4.5999999999999999E-2</v>
      </c>
      <c r="D3" s="78">
        <v>48.069000000000003</v>
      </c>
      <c r="E3" s="78">
        <v>434.59699999999998</v>
      </c>
      <c r="F3" s="78">
        <v>129.959</v>
      </c>
      <c r="G3" s="29"/>
    </row>
    <row r="4" spans="1:9" x14ac:dyDescent="0.35">
      <c r="A4" s="234" t="s">
        <v>357</v>
      </c>
      <c r="B4" s="234">
        <v>9.4E-2</v>
      </c>
      <c r="C4" s="234"/>
      <c r="D4" s="234"/>
      <c r="E4" s="234">
        <v>2.4E-2</v>
      </c>
      <c r="F4" s="234">
        <v>47.97</v>
      </c>
      <c r="G4" s="29"/>
    </row>
    <row r="5" spans="1:9" x14ac:dyDescent="0.35">
      <c r="A5" s="234" t="s">
        <v>298</v>
      </c>
      <c r="B5" s="234">
        <v>450.399</v>
      </c>
      <c r="C5" s="234">
        <v>0.69199999999999995</v>
      </c>
      <c r="D5" s="234">
        <v>376.108</v>
      </c>
      <c r="E5" s="234">
        <v>11.455</v>
      </c>
      <c r="F5" s="234">
        <v>28.123000000000001</v>
      </c>
      <c r="G5" s="29"/>
    </row>
    <row r="6" spans="1:9" x14ac:dyDescent="0.35">
      <c r="A6" s="234" t="s">
        <v>363</v>
      </c>
      <c r="B6" s="234">
        <v>0.58399999999999996</v>
      </c>
      <c r="C6" s="234">
        <v>0</v>
      </c>
      <c r="D6" s="234"/>
      <c r="E6" s="234">
        <v>0.70199999999999996</v>
      </c>
      <c r="F6" s="234">
        <v>21.341000000000001</v>
      </c>
      <c r="G6" s="29"/>
    </row>
    <row r="7" spans="1:9" x14ac:dyDescent="0.35">
      <c r="A7" s="234" t="s">
        <v>372</v>
      </c>
      <c r="B7" s="234">
        <v>0.32400000000000001</v>
      </c>
      <c r="C7" s="234"/>
      <c r="D7" s="234">
        <v>12.808</v>
      </c>
      <c r="E7" s="234">
        <v>0.09</v>
      </c>
      <c r="F7" s="234">
        <v>21.309000000000001</v>
      </c>
      <c r="G7" s="29"/>
    </row>
    <row r="8" spans="1:9" x14ac:dyDescent="0.35">
      <c r="A8" s="234" t="s">
        <v>384</v>
      </c>
      <c r="B8" s="234"/>
      <c r="C8" s="234"/>
      <c r="D8" s="234"/>
      <c r="E8" s="234">
        <v>0</v>
      </c>
      <c r="F8" s="234">
        <v>11.19</v>
      </c>
      <c r="G8" s="29"/>
    </row>
    <row r="9" spans="1:9" x14ac:dyDescent="0.35">
      <c r="A9" s="234" t="s">
        <v>369</v>
      </c>
      <c r="B9" s="234">
        <v>1.1339999999999999</v>
      </c>
      <c r="C9" s="234"/>
      <c r="D9" s="234">
        <v>5.46</v>
      </c>
      <c r="E9" s="234">
        <v>0.86</v>
      </c>
      <c r="F9" s="234">
        <v>8.3019999999999996</v>
      </c>
      <c r="G9" s="29"/>
    </row>
    <row r="10" spans="1:9" x14ac:dyDescent="0.35">
      <c r="A10" s="234" t="s">
        <v>377</v>
      </c>
      <c r="B10" s="234">
        <v>1.9E-2</v>
      </c>
      <c r="C10" s="234"/>
      <c r="D10" s="234"/>
      <c r="E10" s="234"/>
      <c r="F10" s="234">
        <v>6.0220000000000002</v>
      </c>
      <c r="G10" s="29"/>
    </row>
    <row r="11" spans="1:9" x14ac:dyDescent="0.35">
      <c r="A11" s="234" t="s">
        <v>416</v>
      </c>
      <c r="B11" s="234"/>
      <c r="C11" s="234"/>
      <c r="D11" s="234"/>
      <c r="E11" s="234"/>
      <c r="F11" s="234">
        <v>5.8339999999999996</v>
      </c>
      <c r="G11" s="29"/>
    </row>
    <row r="12" spans="1:9" ht="13.5" customHeight="1" x14ac:dyDescent="0.35">
      <c r="A12" s="234" t="s">
        <v>354</v>
      </c>
      <c r="B12" s="234"/>
      <c r="C12" s="234"/>
      <c r="D12" s="234">
        <v>0.57799999999999996</v>
      </c>
      <c r="E12" s="234">
        <v>0.13900000000000001</v>
      </c>
      <c r="F12" s="234">
        <v>5.452</v>
      </c>
      <c r="G12" s="29"/>
    </row>
    <row r="13" spans="1:9" x14ac:dyDescent="0.35">
      <c r="A13" s="234" t="s">
        <v>551</v>
      </c>
      <c r="B13" s="234">
        <v>0.22700000000000001</v>
      </c>
      <c r="C13" s="234">
        <v>537.61400000000003</v>
      </c>
      <c r="D13" s="234"/>
      <c r="E13" s="234"/>
      <c r="F13" s="234">
        <v>5.2160000000000002</v>
      </c>
      <c r="G13" s="29"/>
    </row>
    <row r="14" spans="1:9" x14ac:dyDescent="0.35">
      <c r="A14" s="234" t="s">
        <v>387</v>
      </c>
      <c r="B14" s="234">
        <v>5.0999999999999997E-2</v>
      </c>
      <c r="C14" s="234"/>
      <c r="D14" s="234">
        <v>2.7930000000000001</v>
      </c>
      <c r="E14" s="234"/>
      <c r="F14" s="234">
        <v>5.085</v>
      </c>
      <c r="G14" s="29"/>
    </row>
    <row r="15" spans="1:9" x14ac:dyDescent="0.35">
      <c r="A15" s="234" t="s">
        <v>355</v>
      </c>
      <c r="B15" s="234">
        <v>5.9580000000000002</v>
      </c>
      <c r="C15" s="234"/>
      <c r="D15" s="234"/>
      <c r="E15" s="234">
        <v>1.4999999999999999E-2</v>
      </c>
      <c r="F15" s="234">
        <v>4.3440000000000003</v>
      </c>
      <c r="G15" s="29"/>
    </row>
    <row r="16" spans="1:9" x14ac:dyDescent="0.35">
      <c r="A16" s="234" t="s">
        <v>366</v>
      </c>
      <c r="B16" s="234">
        <v>7.4999999999999997E-2</v>
      </c>
      <c r="C16" s="234"/>
      <c r="D16" s="234">
        <v>28.12</v>
      </c>
      <c r="E16" s="234">
        <v>0</v>
      </c>
      <c r="F16" s="234">
        <v>4.2779999999999996</v>
      </c>
      <c r="G16" s="29"/>
    </row>
    <row r="17" spans="1:7" x14ac:dyDescent="0.35">
      <c r="A17" s="234" t="s">
        <v>403</v>
      </c>
      <c r="B17" s="234"/>
      <c r="C17" s="234"/>
      <c r="D17" s="234"/>
      <c r="E17" s="234"/>
      <c r="F17" s="234">
        <v>4.09</v>
      </c>
      <c r="G17" s="29"/>
    </row>
    <row r="18" spans="1:7" x14ac:dyDescent="0.35">
      <c r="A18" s="234" t="s">
        <v>379</v>
      </c>
      <c r="B18" s="234"/>
      <c r="C18" s="234"/>
      <c r="D18" s="234"/>
      <c r="E18" s="234"/>
      <c r="F18" s="234">
        <v>2.1360000000000001</v>
      </c>
      <c r="G18" s="29"/>
    </row>
    <row r="19" spans="1:7" x14ac:dyDescent="0.35">
      <c r="A19" s="234" t="s">
        <v>393</v>
      </c>
      <c r="B19" s="234">
        <v>0.129</v>
      </c>
      <c r="C19" s="234"/>
      <c r="D19" s="234">
        <v>2.1859999999999999</v>
      </c>
      <c r="E19" s="234"/>
      <c r="F19" s="234">
        <v>2.1160000000000001</v>
      </c>
      <c r="G19" s="29"/>
    </row>
    <row r="20" spans="1:7" x14ac:dyDescent="0.35">
      <c r="A20" s="234" t="s">
        <v>383</v>
      </c>
      <c r="B20" s="234">
        <v>0.14399999999999999</v>
      </c>
      <c r="C20" s="234"/>
      <c r="D20" s="234"/>
      <c r="E20" s="234">
        <v>1.0999999999999999E-2</v>
      </c>
      <c r="F20" s="234">
        <v>1.794</v>
      </c>
      <c r="G20" s="29"/>
    </row>
    <row r="21" spans="1:7" x14ac:dyDescent="0.35">
      <c r="A21" s="234" t="s">
        <v>430</v>
      </c>
      <c r="B21" s="234"/>
      <c r="C21" s="234"/>
      <c r="D21" s="234"/>
      <c r="E21" s="234"/>
      <c r="F21" s="234">
        <v>1.3180000000000001</v>
      </c>
      <c r="G21" s="29"/>
    </row>
    <row r="22" spans="1:7" ht="13.5" customHeight="1" x14ac:dyDescent="0.35">
      <c r="A22" s="234" t="s">
        <v>374</v>
      </c>
      <c r="B22" s="234"/>
      <c r="C22" s="234"/>
      <c r="D22" s="234">
        <v>1.32</v>
      </c>
      <c r="E22" s="234">
        <v>8.0000000000000002E-3</v>
      </c>
      <c r="F22" s="234">
        <v>0.91900000000000004</v>
      </c>
      <c r="G22" s="29"/>
    </row>
    <row r="23" spans="1:7" x14ac:dyDescent="0.35">
      <c r="A23" s="234" t="s">
        <v>358</v>
      </c>
      <c r="B23" s="234">
        <v>4.0000000000000001E-3</v>
      </c>
      <c r="C23" s="234"/>
      <c r="D23" s="234"/>
      <c r="E23" s="234"/>
      <c r="F23" s="234">
        <v>0.77700000000000002</v>
      </c>
      <c r="G23" s="29"/>
    </row>
    <row r="24" spans="1:7" x14ac:dyDescent="0.35">
      <c r="A24" s="234" t="s">
        <v>368</v>
      </c>
      <c r="B24" s="234">
        <v>16.122</v>
      </c>
      <c r="C24" s="234"/>
      <c r="D24" s="234"/>
      <c r="E24" s="234"/>
      <c r="F24" s="234">
        <v>0.63200000000000001</v>
      </c>
      <c r="G24" s="29"/>
    </row>
    <row r="25" spans="1:7" x14ac:dyDescent="0.35">
      <c r="A25" s="234" t="s">
        <v>367</v>
      </c>
      <c r="B25" s="234">
        <v>0.28299999999999997</v>
      </c>
      <c r="C25" s="234"/>
      <c r="D25" s="234"/>
      <c r="E25" s="234">
        <v>2.1000000000000001E-2</v>
      </c>
      <c r="F25" s="234">
        <v>0.50800000000000001</v>
      </c>
      <c r="G25" s="29"/>
    </row>
    <row r="26" spans="1:7" x14ac:dyDescent="0.35">
      <c r="A26" s="234" t="s">
        <v>361</v>
      </c>
      <c r="B26" s="234">
        <v>0.11</v>
      </c>
      <c r="C26" s="234"/>
      <c r="D26" s="234">
        <v>0.155</v>
      </c>
      <c r="E26" s="234">
        <v>0</v>
      </c>
      <c r="F26" s="234">
        <v>0.38</v>
      </c>
      <c r="G26" s="29"/>
    </row>
    <row r="27" spans="1:7" x14ac:dyDescent="0.35">
      <c r="A27" s="234" t="s">
        <v>404</v>
      </c>
      <c r="B27" s="234">
        <v>1.7000000000000001E-2</v>
      </c>
      <c r="C27" s="234"/>
      <c r="D27" s="234"/>
      <c r="E27" s="234"/>
      <c r="F27" s="234">
        <v>0.219</v>
      </c>
      <c r="G27" s="29"/>
    </row>
    <row r="28" spans="1:7" x14ac:dyDescent="0.35">
      <c r="A28" s="234" t="s">
        <v>300</v>
      </c>
      <c r="B28" s="234">
        <v>8.0000000000000002E-3</v>
      </c>
      <c r="C28" s="234"/>
      <c r="D28" s="234">
        <v>1.518</v>
      </c>
      <c r="E28" s="234">
        <v>8.0000000000000002E-3</v>
      </c>
      <c r="F28" s="234">
        <v>0.217</v>
      </c>
      <c r="G28" s="29"/>
    </row>
    <row r="29" spans="1:7" x14ac:dyDescent="0.35">
      <c r="A29" s="234" t="s">
        <v>397</v>
      </c>
      <c r="B29" s="234"/>
      <c r="C29" s="234"/>
      <c r="D29" s="234"/>
      <c r="E29" s="234">
        <v>1E-3</v>
      </c>
      <c r="F29" s="234">
        <v>9.0999999999999998E-2</v>
      </c>
      <c r="G29" s="29"/>
    </row>
    <row r="30" spans="1:7" x14ac:dyDescent="0.35">
      <c r="A30" s="234" t="s">
        <v>399</v>
      </c>
      <c r="B30" s="234">
        <v>1E-3</v>
      </c>
      <c r="C30" s="234"/>
      <c r="D30" s="234"/>
      <c r="E30" s="234"/>
      <c r="F30" s="234">
        <v>5.8000000000000003E-2</v>
      </c>
      <c r="G30" s="29"/>
    </row>
    <row r="31" spans="1:7" x14ac:dyDescent="0.35">
      <c r="A31" s="234" t="s">
        <v>429</v>
      </c>
      <c r="B31" s="234"/>
      <c r="C31" s="234"/>
      <c r="D31" s="234"/>
      <c r="E31" s="234"/>
      <c r="F31" s="234">
        <v>2.1000000000000001E-2</v>
      </c>
      <c r="G31" s="29"/>
    </row>
    <row r="32" spans="1:7" x14ac:dyDescent="0.35">
      <c r="A32" s="234" t="s">
        <v>402</v>
      </c>
      <c r="B32" s="234">
        <v>53.37</v>
      </c>
      <c r="C32" s="234"/>
      <c r="D32" s="234"/>
      <c r="E32" s="234">
        <v>4.8000000000000001E-2</v>
      </c>
      <c r="F32" s="234">
        <v>0.02</v>
      </c>
      <c r="G32" s="29"/>
    </row>
    <row r="33" spans="1:7" x14ac:dyDescent="0.35">
      <c r="A33" s="234" t="s">
        <v>400</v>
      </c>
      <c r="B33" s="234"/>
      <c r="C33" s="234"/>
      <c r="D33" s="234"/>
      <c r="E33" s="234"/>
      <c r="F33" s="234">
        <v>0.02</v>
      </c>
      <c r="G33" s="29"/>
    </row>
    <row r="34" spans="1:7" x14ac:dyDescent="0.35">
      <c r="A34" s="234" t="s">
        <v>306</v>
      </c>
      <c r="B34" s="234"/>
      <c r="C34" s="234"/>
      <c r="D34" s="234"/>
      <c r="E34" s="234"/>
      <c r="F34" s="234">
        <v>1.4E-2</v>
      </c>
      <c r="G34" s="29"/>
    </row>
    <row r="35" spans="1:7" x14ac:dyDescent="0.35">
      <c r="A35" s="234" t="s">
        <v>376</v>
      </c>
      <c r="B35" s="234"/>
      <c r="C35" s="234"/>
      <c r="D35" s="234"/>
      <c r="E35" s="234"/>
      <c r="F35" s="234">
        <v>5.0000000000000001E-3</v>
      </c>
      <c r="G35" s="29"/>
    </row>
    <row r="36" spans="1:7" x14ac:dyDescent="0.35">
      <c r="A36" s="234" t="s">
        <v>381</v>
      </c>
      <c r="B36" s="234"/>
      <c r="C36" s="234"/>
      <c r="D36" s="234"/>
      <c r="E36" s="234"/>
      <c r="F36" s="234">
        <v>2E-3</v>
      </c>
      <c r="G36" s="29"/>
    </row>
    <row r="37" spans="1:7" x14ac:dyDescent="0.35">
      <c r="A37" s="234" t="s">
        <v>385</v>
      </c>
      <c r="B37" s="234">
        <v>3.0000000000000001E-3</v>
      </c>
      <c r="C37" s="234"/>
      <c r="D37" s="234"/>
      <c r="E37" s="234">
        <v>2.7E-2</v>
      </c>
      <c r="F37" s="234">
        <v>0</v>
      </c>
      <c r="G37" s="29"/>
    </row>
    <row r="38" spans="1:7" x14ac:dyDescent="0.35">
      <c r="A38" s="234" t="s">
        <v>447</v>
      </c>
      <c r="B38" s="234"/>
      <c r="C38" s="234"/>
      <c r="D38" s="234"/>
      <c r="E38" s="234">
        <v>2.8000000000000001E-2</v>
      </c>
      <c r="F38" s="234"/>
      <c r="G38" s="29"/>
    </row>
    <row r="39" spans="1:7" x14ac:dyDescent="0.35">
      <c r="A39" s="234" t="s">
        <v>441</v>
      </c>
      <c r="B39" s="234">
        <v>488.45499999999998</v>
      </c>
      <c r="C39" s="234"/>
      <c r="D39" s="234"/>
      <c r="E39" s="234">
        <v>3.0000000000000001E-3</v>
      </c>
      <c r="F39" s="234"/>
      <c r="G39" s="29"/>
    </row>
    <row r="40" spans="1:7" x14ac:dyDescent="0.35">
      <c r="A40" s="234" t="s">
        <v>537</v>
      </c>
      <c r="B40" s="234"/>
      <c r="C40" s="234"/>
      <c r="D40" s="234"/>
      <c r="E40" s="234">
        <v>3.0000000000000001E-3</v>
      </c>
      <c r="F40" s="234"/>
      <c r="G40" s="29"/>
    </row>
    <row r="41" spans="1:7" x14ac:dyDescent="0.35">
      <c r="A41" s="234" t="s">
        <v>359</v>
      </c>
      <c r="B41" s="234"/>
      <c r="C41" s="234"/>
      <c r="D41" s="234"/>
      <c r="E41" s="234">
        <v>1E-3</v>
      </c>
      <c r="F41" s="234"/>
      <c r="G41" s="29"/>
    </row>
    <row r="42" spans="1:7" x14ac:dyDescent="0.35">
      <c r="A42" s="234" t="s">
        <v>371</v>
      </c>
      <c r="B42" s="234"/>
      <c r="C42" s="234"/>
      <c r="D42" s="234">
        <v>13.879</v>
      </c>
      <c r="E42" s="234"/>
      <c r="F42" s="234"/>
      <c r="G42" s="29"/>
    </row>
    <row r="43" spans="1:7" x14ac:dyDescent="0.35">
      <c r="A43" s="234" t="s">
        <v>373</v>
      </c>
      <c r="B43" s="234"/>
      <c r="C43" s="234"/>
      <c r="D43" s="234">
        <v>0.621</v>
      </c>
      <c r="E43" s="234"/>
      <c r="F43" s="234"/>
      <c r="G43" s="29"/>
    </row>
    <row r="44" spans="1:7" x14ac:dyDescent="0.35">
      <c r="A44" s="234" t="s">
        <v>352</v>
      </c>
      <c r="B44" s="234">
        <v>2.3969999999999998</v>
      </c>
      <c r="C44" s="234">
        <v>1.39</v>
      </c>
      <c r="D44" s="234"/>
      <c r="E44" s="234"/>
      <c r="F44" s="234"/>
      <c r="G44" s="29"/>
    </row>
    <row r="45" spans="1:7" x14ac:dyDescent="0.35">
      <c r="A45" s="144" t="s">
        <v>365</v>
      </c>
      <c r="B45" s="144">
        <v>0</v>
      </c>
      <c r="C45" s="144"/>
      <c r="D45" s="144"/>
      <c r="E45" s="144"/>
      <c r="F45" s="144"/>
      <c r="G45" s="29"/>
    </row>
    <row r="48" spans="1:7" ht="13.5" customHeight="1" x14ac:dyDescent="0.35"/>
    <row r="85" ht="13.5" customHeight="1" x14ac:dyDescent="0.35"/>
    <row r="96" ht="13.5" customHeight="1" x14ac:dyDescent="0.3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="80" zoomScaleNormal="80" workbookViewId="0">
      <selection activeCell="K1" sqref="K1:L1"/>
    </sheetView>
  </sheetViews>
  <sheetFormatPr defaultColWidth="8.81640625" defaultRowHeight="15.5" x14ac:dyDescent="0.35"/>
  <cols>
    <col min="1" max="1" width="28.81640625" style="91" customWidth="1"/>
    <col min="2" max="2" width="13.6328125" style="91" bestFit="1" customWidth="1"/>
    <col min="3" max="3" width="13.36328125" style="91" customWidth="1"/>
    <col min="4" max="4" width="14" style="91" bestFit="1" customWidth="1"/>
    <col min="5" max="5" width="12.453125" style="91" customWidth="1"/>
    <col min="6" max="6" width="15" style="91" bestFit="1" customWidth="1"/>
    <col min="7" max="9" width="12.453125" style="91" customWidth="1"/>
    <col min="10" max="10" width="9" style="91" customWidth="1"/>
    <col min="11" max="16384" width="8.81640625" style="91"/>
  </cols>
  <sheetData>
    <row r="1" spans="1:12" x14ac:dyDescent="0.35">
      <c r="A1" s="95" t="s">
        <v>634</v>
      </c>
      <c r="K1" s="387" t="s">
        <v>315</v>
      </c>
      <c r="L1" s="387"/>
    </row>
    <row r="2" spans="1:12" x14ac:dyDescent="0.35">
      <c r="A2" s="388" t="s">
        <v>324</v>
      </c>
      <c r="B2" s="392">
        <v>44713</v>
      </c>
      <c r="C2" s="392"/>
      <c r="D2" s="392">
        <v>45047</v>
      </c>
      <c r="E2" s="392"/>
      <c r="F2" s="392">
        <v>45078</v>
      </c>
      <c r="G2" s="392"/>
      <c r="H2" s="390" t="s">
        <v>295</v>
      </c>
      <c r="I2" s="390" t="s">
        <v>566</v>
      </c>
    </row>
    <row r="3" spans="1:12" x14ac:dyDescent="0.35">
      <c r="A3" s="389"/>
      <c r="B3" s="72" t="s">
        <v>589</v>
      </c>
      <c r="C3" s="72" t="s">
        <v>297</v>
      </c>
      <c r="D3" s="72" t="s">
        <v>589</v>
      </c>
      <c r="E3" s="72" t="s">
        <v>297</v>
      </c>
      <c r="F3" s="72" t="s">
        <v>589</v>
      </c>
      <c r="G3" s="72" t="s">
        <v>297</v>
      </c>
      <c r="H3" s="391"/>
      <c r="I3" s="391"/>
    </row>
    <row r="4" spans="1:12" x14ac:dyDescent="0.35">
      <c r="A4" s="132" t="s">
        <v>322</v>
      </c>
      <c r="B4" s="199">
        <v>3187.4360000000001</v>
      </c>
      <c r="C4" s="104">
        <f t="shared" ref="C4:C13" si="0">(B4/$B$13)*100</f>
        <v>36.269394559197117</v>
      </c>
      <c r="D4" s="205">
        <v>3373.797</v>
      </c>
      <c r="E4" s="108">
        <f t="shared" ref="E4:E13" si="1">(D4/$D$13)*100</f>
        <v>36.536402691337614</v>
      </c>
      <c r="F4" s="205">
        <v>3373.5329999999999</v>
      </c>
      <c r="G4" s="108">
        <f>(F4/$F$13)*100</f>
        <v>38.803894729577394</v>
      </c>
      <c r="H4" s="108">
        <f>((F4/D4)-1)*100</f>
        <v>-7.825011404072324E-3</v>
      </c>
      <c r="I4" s="190">
        <f>((F4/B4)-1)*100</f>
        <v>5.8384544819095829</v>
      </c>
    </row>
    <row r="5" spans="1:12" x14ac:dyDescent="0.35">
      <c r="A5" s="132" t="s">
        <v>321</v>
      </c>
      <c r="B5" s="199">
        <v>2781.4830000000002</v>
      </c>
      <c r="C5" s="104">
        <f t="shared" si="0"/>
        <v>31.65011137061239</v>
      </c>
      <c r="D5" s="205">
        <v>2449.2179999999998</v>
      </c>
      <c r="E5" s="108">
        <f t="shared" si="1"/>
        <v>26.52371056316445</v>
      </c>
      <c r="F5" s="205">
        <v>2064.712</v>
      </c>
      <c r="G5" s="108">
        <f t="shared" ref="G5:G13" si="2">(F5/$F$13)*100</f>
        <v>23.749246589523565</v>
      </c>
      <c r="H5" s="108">
        <f t="shared" ref="H5:H13" si="3">((F5/D5)-1)*100</f>
        <v>-15.699133356034455</v>
      </c>
      <c r="I5" s="190">
        <f t="shared" ref="I5:I13" si="4">((F5/B5)-1)*100</f>
        <v>-25.76938273575643</v>
      </c>
    </row>
    <row r="6" spans="1:12" x14ac:dyDescent="0.35">
      <c r="A6" s="132" t="s">
        <v>319</v>
      </c>
      <c r="B6" s="199">
        <v>2346.5500000000002</v>
      </c>
      <c r="C6" s="104">
        <f t="shared" si="0"/>
        <v>26.7010687596187</v>
      </c>
      <c r="D6" s="205">
        <v>1452.171</v>
      </c>
      <c r="E6" s="108">
        <f t="shared" si="1"/>
        <v>15.726229062591033</v>
      </c>
      <c r="F6" s="205">
        <v>1797.5640000000001</v>
      </c>
      <c r="G6" s="108">
        <f t="shared" si="2"/>
        <v>20.676390071085141</v>
      </c>
      <c r="H6" s="108">
        <f>((F6/D6)-1)*100</f>
        <v>23.784595615805571</v>
      </c>
      <c r="I6" s="190">
        <f t="shared" si="4"/>
        <v>-23.395452898936743</v>
      </c>
    </row>
    <row r="7" spans="1:12" x14ac:dyDescent="0.35">
      <c r="A7" s="132" t="s">
        <v>796</v>
      </c>
      <c r="B7" s="199">
        <v>1385.0170000000001</v>
      </c>
      <c r="C7" s="104">
        <f t="shared" si="0"/>
        <v>15.759917389461469</v>
      </c>
      <c r="D7" s="205">
        <v>1238.8969999999999</v>
      </c>
      <c r="E7" s="108">
        <f t="shared" si="1"/>
        <v>13.416586618901521</v>
      </c>
      <c r="F7" s="205">
        <v>1474.8720000000001</v>
      </c>
      <c r="G7" s="108">
        <f t="shared" si="2"/>
        <v>16.96464146863282</v>
      </c>
      <c r="H7" s="108">
        <f t="shared" si="3"/>
        <v>19.047184713499199</v>
      </c>
      <c r="I7" s="190">
        <f t="shared" si="4"/>
        <v>6.4876460000129921</v>
      </c>
    </row>
    <row r="8" spans="1:12" x14ac:dyDescent="0.35">
      <c r="A8" s="132" t="s">
        <v>318</v>
      </c>
      <c r="B8" s="199">
        <v>1167.4059999999999</v>
      </c>
      <c r="C8" s="104">
        <f t="shared" si="0"/>
        <v>13.283751838397404</v>
      </c>
      <c r="D8" s="205">
        <v>1122.19</v>
      </c>
      <c r="E8" s="108">
        <f t="shared" si="1"/>
        <v>12.152712725807795</v>
      </c>
      <c r="F8" s="205">
        <v>1375.933</v>
      </c>
      <c r="G8" s="108">
        <f t="shared" si="2"/>
        <v>15.82660056592054</v>
      </c>
      <c r="H8" s="108">
        <f t="shared" si="3"/>
        <v>22.611411614788924</v>
      </c>
      <c r="I8" s="190">
        <f t="shared" si="4"/>
        <v>17.862423184393439</v>
      </c>
    </row>
    <row r="9" spans="1:12" x14ac:dyDescent="0.35">
      <c r="A9" s="132" t="s">
        <v>320</v>
      </c>
      <c r="B9" s="199">
        <v>613.53800000000001</v>
      </c>
      <c r="C9" s="104">
        <f t="shared" si="0"/>
        <v>6.9813642686663142</v>
      </c>
      <c r="D9" s="205">
        <v>1700.1010000000001</v>
      </c>
      <c r="E9" s="108">
        <f t="shared" si="1"/>
        <v>18.411177303182669</v>
      </c>
      <c r="F9" s="205">
        <v>735.94899999999996</v>
      </c>
      <c r="G9" s="108">
        <f t="shared" si="2"/>
        <v>8.4652165911339097</v>
      </c>
      <c r="H9" s="108">
        <f t="shared" si="3"/>
        <v>-56.711454201838606</v>
      </c>
      <c r="I9" s="190">
        <f t="shared" si="4"/>
        <v>19.951657436051228</v>
      </c>
    </row>
    <row r="10" spans="1:12" x14ac:dyDescent="0.35">
      <c r="A10" s="132" t="s">
        <v>317</v>
      </c>
      <c r="B10" s="199">
        <v>8.0340000000000007</v>
      </c>
      <c r="C10" s="104">
        <f t="shared" si="0"/>
        <v>9.1417777765134614E-2</v>
      </c>
      <c r="D10" s="205">
        <v>75.111000000000004</v>
      </c>
      <c r="E10" s="108">
        <f t="shared" si="1"/>
        <v>0.81341163755527068</v>
      </c>
      <c r="F10" s="205">
        <v>26.178999999999998</v>
      </c>
      <c r="G10" s="108">
        <f t="shared" si="2"/>
        <v>0.301122639122133</v>
      </c>
      <c r="H10" s="108">
        <f t="shared" si="3"/>
        <v>-65.146250216346473</v>
      </c>
      <c r="I10" s="190">
        <f t="shared" si="4"/>
        <v>225.85262633806317</v>
      </c>
    </row>
    <row r="11" spans="1:12" s="95" customFormat="1" x14ac:dyDescent="0.35">
      <c r="A11" s="132" t="s">
        <v>797</v>
      </c>
      <c r="B11" s="199">
        <v>6.8819999999999997</v>
      </c>
      <c r="C11" s="104">
        <f t="shared" si="0"/>
        <v>7.8309328675585807E-2</v>
      </c>
      <c r="D11" s="205">
        <v>2.1219999999999999</v>
      </c>
      <c r="E11" s="108">
        <f t="shared" si="1"/>
        <v>2.2980116026844064E-2</v>
      </c>
      <c r="F11" s="205">
        <v>3.2120000000000002</v>
      </c>
      <c r="G11" s="108">
        <f t="shared" si="2"/>
        <v>3.6945869470197151E-2</v>
      </c>
      <c r="H11" s="108">
        <f t="shared" si="3"/>
        <v>51.366635249764393</v>
      </c>
      <c r="I11" s="190">
        <f t="shared" si="4"/>
        <v>-53.327521069456552</v>
      </c>
    </row>
    <row r="12" spans="1:12" s="95" customFormat="1" x14ac:dyDescent="0.35">
      <c r="A12" s="243" t="s">
        <v>798</v>
      </c>
      <c r="B12" s="199">
        <v>0.68</v>
      </c>
      <c r="C12" s="104">
        <f t="shared" si="0"/>
        <v>7.7376261986920021E-3</v>
      </c>
      <c r="D12" s="205">
        <v>3.6999999999999998E-2</v>
      </c>
      <c r="E12" s="108">
        <f t="shared" si="1"/>
        <v>4.0069005324845912E-4</v>
      </c>
      <c r="F12" s="205">
        <v>0.11899999999999999</v>
      </c>
      <c r="G12" s="108">
        <f t="shared" si="2"/>
        <v>1.3687915526007038E-3</v>
      </c>
      <c r="H12" s="108">
        <f t="shared" si="3"/>
        <v>221.62162162162161</v>
      </c>
      <c r="I12" s="190">
        <f t="shared" si="4"/>
        <v>-82.5</v>
      </c>
    </row>
    <row r="13" spans="1:12" s="95" customFormat="1" x14ac:dyDescent="0.35">
      <c r="A13" s="228" t="s">
        <v>263</v>
      </c>
      <c r="B13" s="244">
        <v>8788.2249999999985</v>
      </c>
      <c r="C13" s="245">
        <f t="shared" si="0"/>
        <v>100</v>
      </c>
      <c r="D13" s="246">
        <v>9234.0700000000015</v>
      </c>
      <c r="E13" s="246">
        <f t="shared" si="1"/>
        <v>100</v>
      </c>
      <c r="F13" s="246">
        <v>8693.8000000000011</v>
      </c>
      <c r="G13" s="246">
        <f t="shared" si="2"/>
        <v>100</v>
      </c>
      <c r="H13" s="247">
        <f t="shared" si="3"/>
        <v>-5.8508328396904119</v>
      </c>
      <c r="I13" s="248">
        <f t="shared" si="4"/>
        <v>-1.0744490497227588</v>
      </c>
    </row>
    <row r="15" spans="1:12" x14ac:dyDescent="0.35">
      <c r="B15" s="95"/>
      <c r="C15" s="95"/>
      <c r="D15" s="95"/>
      <c r="G15" s="97"/>
    </row>
    <row r="16" spans="1:12" x14ac:dyDescent="0.35">
      <c r="G16" s="97"/>
    </row>
    <row r="17" spans="4:10" x14ac:dyDescent="0.35">
      <c r="G17" s="97"/>
    </row>
    <row r="18" spans="4:10" x14ac:dyDescent="0.35">
      <c r="G18" s="97"/>
    </row>
    <row r="19" spans="4:10" x14ac:dyDescent="0.35">
      <c r="G19" s="97"/>
    </row>
    <row r="20" spans="4:10" x14ac:dyDescent="0.35">
      <c r="G20" s="97"/>
    </row>
    <row r="21" spans="4:10" x14ac:dyDescent="0.35">
      <c r="G21" s="97"/>
    </row>
    <row r="22" spans="4:10" x14ac:dyDescent="0.35">
      <c r="G22" s="97"/>
    </row>
    <row r="23" spans="4:10" x14ac:dyDescent="0.35">
      <c r="G23" s="97"/>
    </row>
    <row r="26" spans="4:10" x14ac:dyDescent="0.35">
      <c r="D26" s="120"/>
      <c r="E26" s="120"/>
      <c r="F26" s="120"/>
      <c r="J26" s="98"/>
    </row>
    <row r="44" s="95" customFormat="1" x14ac:dyDescent="0.35"/>
    <row r="271" s="95" customFormat="1" x14ac:dyDescent="0.35"/>
    <row r="277" spans="2:3" x14ac:dyDescent="0.35">
      <c r="B277" s="99"/>
      <c r="C277" s="99"/>
    </row>
  </sheetData>
  <sortState xmlns:xlrd2="http://schemas.microsoft.com/office/spreadsheetml/2017/richdata2" ref="A4:F11">
    <sortCondition descending="1" ref="F4:F11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5"/>
  <sheetViews>
    <sheetView zoomScale="80" zoomScaleNormal="80" workbookViewId="0">
      <selection activeCell="A2" sqref="A2:E2"/>
    </sheetView>
  </sheetViews>
  <sheetFormatPr defaultColWidth="8.81640625" defaultRowHeight="15.5" x14ac:dyDescent="0.35"/>
  <cols>
    <col min="1" max="1" width="28.26953125" style="1" customWidth="1"/>
    <col min="2" max="2" width="30.36328125" style="1" customWidth="1"/>
    <col min="3" max="3" width="29" style="1" customWidth="1"/>
    <col min="4" max="4" width="19.6328125" style="1" bestFit="1" customWidth="1"/>
    <col min="5" max="5" width="14.36328125" style="1" customWidth="1"/>
    <col min="6" max="6" width="47.6328125" style="1" customWidth="1"/>
    <col min="7" max="7" width="29.1796875" style="1" customWidth="1"/>
    <col min="8" max="8" width="28.81640625" style="1" customWidth="1"/>
    <col min="9" max="9" width="21.1796875" style="1" customWidth="1"/>
    <col min="10" max="16384" width="8.81640625" style="1"/>
  </cols>
  <sheetData>
    <row r="1" spans="1:10" ht="16" thickBot="1" x14ac:dyDescent="0.4"/>
    <row r="2" spans="1:10" x14ac:dyDescent="0.35">
      <c r="A2" s="349" t="s">
        <v>825</v>
      </c>
      <c r="B2" s="350"/>
      <c r="C2" s="350"/>
      <c r="D2" s="350"/>
      <c r="E2" s="351"/>
      <c r="F2" s="69"/>
    </row>
    <row r="3" spans="1:10" ht="31" x14ac:dyDescent="0.35">
      <c r="A3" s="177" t="s">
        <v>264</v>
      </c>
      <c r="B3" s="49" t="s">
        <v>593</v>
      </c>
      <c r="C3" s="49" t="s">
        <v>810</v>
      </c>
      <c r="D3" s="49" t="s">
        <v>265</v>
      </c>
      <c r="E3" s="49" t="s">
        <v>266</v>
      </c>
    </row>
    <row r="4" spans="1:10" x14ac:dyDescent="0.35">
      <c r="A4" s="3" t="s">
        <v>340</v>
      </c>
      <c r="B4" s="50">
        <f>B275</f>
        <v>9276.5620000000054</v>
      </c>
      <c r="C4" s="50">
        <f>C275</f>
        <v>9234.0720000000056</v>
      </c>
      <c r="D4" s="51">
        <f>C4-B4</f>
        <v>-42.489999999999782</v>
      </c>
      <c r="E4" s="52">
        <f>(C4/B4)-1</f>
        <v>-4.5803606982844913E-3</v>
      </c>
      <c r="F4" s="326"/>
    </row>
    <row r="5" spans="1:10" x14ac:dyDescent="0.35">
      <c r="A5" s="3" t="s">
        <v>267</v>
      </c>
      <c r="B5" s="50">
        <f>G275</f>
        <v>12053.752999999999</v>
      </c>
      <c r="C5" s="50">
        <f>H275</f>
        <v>12032.108000000002</v>
      </c>
      <c r="D5" s="51">
        <f>C5-B5</f>
        <v>-21.644999999996799</v>
      </c>
      <c r="E5" s="52">
        <f>(C5/B5)-1</f>
        <v>-1.7957062833456883E-3</v>
      </c>
      <c r="F5" s="25"/>
    </row>
    <row r="6" spans="1:10" x14ac:dyDescent="0.35">
      <c r="A6" s="53" t="s">
        <v>268</v>
      </c>
      <c r="B6" s="54">
        <f>(B4-B5)</f>
        <v>-2777.1909999999934</v>
      </c>
      <c r="C6" s="54">
        <f>(C4-C5)</f>
        <v>-2798.0359999999964</v>
      </c>
      <c r="D6" s="54">
        <f>C6-B6</f>
        <v>-20.845000000002983</v>
      </c>
      <c r="E6" s="55">
        <f>(C6/B6)-1</f>
        <v>7.5057855221347669E-3</v>
      </c>
    </row>
    <row r="7" spans="1:10" x14ac:dyDescent="0.35">
      <c r="A7" s="4"/>
      <c r="B7" s="70"/>
      <c r="C7" s="71"/>
      <c r="D7" s="70"/>
      <c r="E7" s="42"/>
    </row>
    <row r="8" spans="1:10" s="48" customFormat="1" x14ac:dyDescent="0.35">
      <c r="A8" s="45"/>
      <c r="B8" s="46"/>
      <c r="C8" s="46"/>
      <c r="D8" s="46"/>
      <c r="E8" s="47"/>
    </row>
    <row r="9" spans="1:10" x14ac:dyDescent="0.35">
      <c r="A9" s="352" t="s">
        <v>549</v>
      </c>
      <c r="B9" s="353"/>
      <c r="C9" s="353"/>
      <c r="D9" s="354"/>
      <c r="F9" s="352" t="s">
        <v>550</v>
      </c>
      <c r="G9" s="353"/>
      <c r="H9" s="353"/>
      <c r="I9" s="354"/>
    </row>
    <row r="10" spans="1:10" ht="38" customHeight="1" x14ac:dyDescent="0.35">
      <c r="A10" s="135" t="s">
        <v>818</v>
      </c>
      <c r="B10" s="145" t="s">
        <v>593</v>
      </c>
      <c r="C10" s="145" t="s">
        <v>810</v>
      </c>
      <c r="D10" s="134" t="s">
        <v>265</v>
      </c>
      <c r="F10" s="133" t="s">
        <v>818</v>
      </c>
      <c r="G10" s="145" t="s">
        <v>593</v>
      </c>
      <c r="H10" s="145" t="s">
        <v>810</v>
      </c>
      <c r="I10" s="134" t="s">
        <v>265</v>
      </c>
    </row>
    <row r="11" spans="1:10" x14ac:dyDescent="0.35">
      <c r="A11" s="63" t="s">
        <v>535</v>
      </c>
      <c r="B11" s="196">
        <v>1953.8580000000002</v>
      </c>
      <c r="C11" s="197">
        <v>1911.3530000000001</v>
      </c>
      <c r="D11" s="198">
        <v>-42.505000000000109</v>
      </c>
      <c r="E11" s="25"/>
      <c r="F11" s="202" t="s">
        <v>518</v>
      </c>
      <c r="G11" s="203">
        <v>2915.127</v>
      </c>
      <c r="H11" s="204">
        <v>2893.576</v>
      </c>
      <c r="I11" s="198">
        <v>-21.550999999999931</v>
      </c>
      <c r="J11" s="25"/>
    </row>
    <row r="12" spans="1:10" x14ac:dyDescent="0.35">
      <c r="A12" s="64" t="s">
        <v>636</v>
      </c>
      <c r="B12" s="195">
        <v>7.17</v>
      </c>
      <c r="C12" s="199">
        <v>7.1689999999999996</v>
      </c>
      <c r="D12" s="200">
        <v>-1.000000000000334E-3</v>
      </c>
      <c r="E12" s="25"/>
      <c r="F12" s="205" t="s">
        <v>639</v>
      </c>
      <c r="G12" s="187">
        <v>73.491</v>
      </c>
      <c r="H12" s="204">
        <v>73.287000000000006</v>
      </c>
      <c r="I12" s="200">
        <v>-0.20399999999999352</v>
      </c>
      <c r="J12" s="25"/>
    </row>
    <row r="13" spans="1:10" x14ac:dyDescent="0.35">
      <c r="A13" s="64" t="s">
        <v>637</v>
      </c>
      <c r="B13" s="195">
        <v>1.1380000000000001</v>
      </c>
      <c r="C13" s="199">
        <v>1.137</v>
      </c>
      <c r="D13" s="200">
        <v>-1.0000000000001119E-3</v>
      </c>
      <c r="E13" s="25"/>
      <c r="F13" s="205" t="s">
        <v>640</v>
      </c>
      <c r="G13" s="187">
        <v>78.078999999999994</v>
      </c>
      <c r="H13" s="204">
        <v>77.94</v>
      </c>
      <c r="I13" s="200">
        <v>-0.13899999999999579</v>
      </c>
      <c r="J13" s="25"/>
    </row>
    <row r="14" spans="1:10" x14ac:dyDescent="0.35">
      <c r="A14" s="64" t="s">
        <v>122</v>
      </c>
      <c r="B14" s="195">
        <v>0.374</v>
      </c>
      <c r="C14" s="199">
        <v>0.373</v>
      </c>
      <c r="D14" s="200">
        <v>-1.0000000000000009E-3</v>
      </c>
      <c r="E14" s="25"/>
      <c r="F14" s="205" t="s">
        <v>105</v>
      </c>
      <c r="G14" s="187">
        <v>181.773</v>
      </c>
      <c r="H14" s="204">
        <v>181.642</v>
      </c>
      <c r="I14" s="200">
        <v>-0.13100000000000023</v>
      </c>
      <c r="J14" s="25"/>
    </row>
    <row r="15" spans="1:10" x14ac:dyDescent="0.35">
      <c r="A15" s="64" t="s">
        <v>135</v>
      </c>
      <c r="B15" s="195">
        <v>0.41099999999999998</v>
      </c>
      <c r="C15" s="199">
        <v>0.41</v>
      </c>
      <c r="D15" s="200">
        <v>-1.0000000000000009E-3</v>
      </c>
      <c r="E15" s="25"/>
      <c r="F15" s="205" t="s">
        <v>212</v>
      </c>
      <c r="G15" s="187">
        <v>58.267000000000003</v>
      </c>
      <c r="H15" s="204">
        <v>58.209000000000003</v>
      </c>
      <c r="I15" s="200">
        <v>-5.7999999999999829E-2</v>
      </c>
      <c r="J15" s="25"/>
    </row>
    <row r="16" spans="1:10" x14ac:dyDescent="0.35">
      <c r="A16" s="64" t="s">
        <v>234</v>
      </c>
      <c r="B16" s="195">
        <v>4.9000000000000002E-2</v>
      </c>
      <c r="C16" s="199">
        <v>4.8000000000000001E-2</v>
      </c>
      <c r="D16" s="200">
        <v>-1.0000000000000009E-3</v>
      </c>
      <c r="E16" s="25"/>
      <c r="F16" s="205" t="s">
        <v>231</v>
      </c>
      <c r="G16" s="187">
        <v>33.883000000000003</v>
      </c>
      <c r="H16" s="204">
        <v>33.840000000000003</v>
      </c>
      <c r="I16" s="200">
        <v>-4.2999999999999261E-2</v>
      </c>
      <c r="J16" s="25"/>
    </row>
    <row r="17" spans="1:10" x14ac:dyDescent="0.35">
      <c r="A17" s="64" t="s">
        <v>237</v>
      </c>
      <c r="B17" s="195">
        <v>0.30199999999999999</v>
      </c>
      <c r="C17" s="199">
        <v>0.30099999999999999</v>
      </c>
      <c r="D17" s="200">
        <v>-1.0000000000000009E-3</v>
      </c>
      <c r="E17" s="25"/>
      <c r="F17" s="205" t="s">
        <v>198</v>
      </c>
      <c r="G17" s="187">
        <v>19.436</v>
      </c>
      <c r="H17" s="204">
        <v>19.404</v>
      </c>
      <c r="I17" s="200">
        <v>-3.2000000000000028E-2</v>
      </c>
      <c r="J17" s="25"/>
    </row>
    <row r="18" spans="1:10" x14ac:dyDescent="0.35">
      <c r="A18" s="64" t="s">
        <v>99</v>
      </c>
      <c r="B18" s="195">
        <v>1.601</v>
      </c>
      <c r="C18" s="199">
        <v>1.6</v>
      </c>
      <c r="D18" s="200">
        <v>-9.9999999999988987E-4</v>
      </c>
      <c r="E18" s="25"/>
      <c r="F18" s="205" t="s">
        <v>217</v>
      </c>
      <c r="G18" s="187">
        <v>219.64699999999999</v>
      </c>
      <c r="H18" s="204">
        <v>219.619</v>
      </c>
      <c r="I18" s="200">
        <v>-2.7999999999991587E-2</v>
      </c>
      <c r="J18" s="25"/>
    </row>
    <row r="19" spans="1:10" x14ac:dyDescent="0.35">
      <c r="A19" s="64" t="s">
        <v>160</v>
      </c>
      <c r="B19" s="195">
        <v>1.492</v>
      </c>
      <c r="C19" s="199">
        <v>1.4910000000000001</v>
      </c>
      <c r="D19" s="200">
        <v>-9.9999999999988987E-4</v>
      </c>
      <c r="E19" s="25"/>
      <c r="F19" s="205" t="s">
        <v>138</v>
      </c>
      <c r="G19" s="187">
        <v>3.0339999999999998</v>
      </c>
      <c r="H19" s="204">
        <v>3.012</v>
      </c>
      <c r="I19" s="200">
        <v>-2.1999999999999797E-2</v>
      </c>
      <c r="J19" s="25"/>
    </row>
    <row r="20" spans="1:10" x14ac:dyDescent="0.35">
      <c r="A20" s="64" t="s">
        <v>197</v>
      </c>
      <c r="B20" s="195">
        <v>3.8359999999999999</v>
      </c>
      <c r="C20" s="199">
        <v>3.835</v>
      </c>
      <c r="D20" s="200">
        <v>-9.9999999999988987E-4</v>
      </c>
      <c r="E20" s="25"/>
      <c r="F20" s="205" t="s">
        <v>209</v>
      </c>
      <c r="G20" s="187">
        <v>134.01300000000001</v>
      </c>
      <c r="H20" s="204">
        <v>133.99799999999999</v>
      </c>
      <c r="I20" s="200">
        <v>-1.5000000000014779E-2</v>
      </c>
      <c r="J20" s="25"/>
    </row>
    <row r="21" spans="1:10" x14ac:dyDescent="0.35">
      <c r="A21" s="64" t="s">
        <v>105</v>
      </c>
      <c r="B21" s="195">
        <v>5.3929999999999998</v>
      </c>
      <c r="C21" s="199">
        <v>5.3920000000000003</v>
      </c>
      <c r="D21" s="200">
        <v>-9.9999999999944578E-4</v>
      </c>
      <c r="E21" s="25"/>
      <c r="F21" s="205" t="s">
        <v>204</v>
      </c>
      <c r="G21" s="187">
        <v>92.671000000000006</v>
      </c>
      <c r="H21" s="204">
        <v>92.656999999999996</v>
      </c>
      <c r="I21" s="200">
        <v>-1.4000000000010004E-2</v>
      </c>
      <c r="J21" s="25"/>
    </row>
    <row r="22" spans="1:10" x14ac:dyDescent="0.35">
      <c r="A22" s="64" t="s">
        <v>109</v>
      </c>
      <c r="B22" s="195">
        <v>29.158999999999999</v>
      </c>
      <c r="C22" s="199">
        <v>29.158000000000001</v>
      </c>
      <c r="D22" s="200">
        <v>-9.9999999999766942E-4</v>
      </c>
      <c r="E22" s="25"/>
      <c r="F22" s="205" t="s">
        <v>232</v>
      </c>
      <c r="G22" s="187">
        <v>34.607999999999997</v>
      </c>
      <c r="H22" s="204">
        <v>34.595999999999997</v>
      </c>
      <c r="I22" s="200">
        <v>-1.2000000000000455E-2</v>
      </c>
      <c r="J22" s="25"/>
    </row>
    <row r="23" spans="1:10" x14ac:dyDescent="0.35">
      <c r="A23" s="64" t="s">
        <v>1</v>
      </c>
      <c r="B23" s="195">
        <v>110.178</v>
      </c>
      <c r="C23" s="199">
        <v>110.17700000000001</v>
      </c>
      <c r="D23" s="200">
        <v>-9.9999999999056399E-4</v>
      </c>
      <c r="E23" s="25"/>
      <c r="F23" s="205" t="s">
        <v>235</v>
      </c>
      <c r="G23" s="187">
        <v>69.712000000000003</v>
      </c>
      <c r="H23" s="204">
        <v>69.700999999999993</v>
      </c>
      <c r="I23" s="200">
        <v>-1.1000000000009891E-2</v>
      </c>
      <c r="J23" s="25"/>
    </row>
    <row r="24" spans="1:10" x14ac:dyDescent="0.35">
      <c r="A24" s="64" t="s">
        <v>631</v>
      </c>
      <c r="B24" s="195">
        <v>511.61099999999999</v>
      </c>
      <c r="C24" s="199">
        <v>511.61</v>
      </c>
      <c r="D24" s="200">
        <v>-9.9999999997635314E-4</v>
      </c>
      <c r="E24" s="25"/>
      <c r="F24" s="205" t="s">
        <v>175</v>
      </c>
      <c r="G24" s="187">
        <v>111.7</v>
      </c>
      <c r="H24" s="204">
        <v>111.694</v>
      </c>
      <c r="I24" s="200">
        <v>-6.0000000000002274E-3</v>
      </c>
      <c r="J24" s="25"/>
    </row>
    <row r="25" spans="1:10" x14ac:dyDescent="0.35">
      <c r="A25" s="64" t="s">
        <v>0</v>
      </c>
      <c r="B25" s="195">
        <v>183.57500000000002</v>
      </c>
      <c r="C25" s="199">
        <v>183.57499999999999</v>
      </c>
      <c r="D25" s="200">
        <v>0</v>
      </c>
      <c r="E25" s="25"/>
      <c r="F25" s="205" t="s">
        <v>181</v>
      </c>
      <c r="G25" s="187">
        <v>4.3109999999999999</v>
      </c>
      <c r="H25" s="204">
        <v>4.3070000000000004</v>
      </c>
      <c r="I25" s="200">
        <v>-3.9999999999995595E-3</v>
      </c>
      <c r="J25" s="25"/>
    </row>
    <row r="26" spans="1:10" x14ac:dyDescent="0.35">
      <c r="A26" s="64" t="s">
        <v>2</v>
      </c>
      <c r="B26" s="195">
        <v>39.222000000000001</v>
      </c>
      <c r="C26" s="199">
        <v>39.222000000000001</v>
      </c>
      <c r="D26" s="200">
        <v>0</v>
      </c>
      <c r="E26" s="25"/>
      <c r="F26" s="205" t="s">
        <v>233</v>
      </c>
      <c r="G26" s="187">
        <v>33.645000000000003</v>
      </c>
      <c r="H26" s="204">
        <v>33.643000000000001</v>
      </c>
      <c r="I26" s="200">
        <v>-2.0000000000024443E-3</v>
      </c>
      <c r="J26" s="25"/>
    </row>
    <row r="27" spans="1:10" x14ac:dyDescent="0.35">
      <c r="A27" s="64" t="s">
        <v>3</v>
      </c>
      <c r="B27" s="195">
        <v>0.81299999999999994</v>
      </c>
      <c r="C27" s="199">
        <v>0.81299999999999994</v>
      </c>
      <c r="D27" s="200">
        <v>0</v>
      </c>
      <c r="E27" s="25"/>
      <c r="F27" s="205" t="s">
        <v>195</v>
      </c>
      <c r="G27" s="187">
        <v>74.914000000000001</v>
      </c>
      <c r="H27" s="204">
        <v>74.912000000000006</v>
      </c>
      <c r="I27" s="200">
        <v>-1.9999999999953388E-3</v>
      </c>
      <c r="J27" s="25"/>
    </row>
    <row r="28" spans="1:10" x14ac:dyDescent="0.35">
      <c r="A28" s="64" t="s">
        <v>4</v>
      </c>
      <c r="B28" s="195">
        <v>0.90100000000000002</v>
      </c>
      <c r="C28" s="199">
        <v>0.90100000000000002</v>
      </c>
      <c r="D28" s="200">
        <v>0</v>
      </c>
      <c r="E28" s="25"/>
      <c r="F28" s="205" t="s">
        <v>216</v>
      </c>
      <c r="G28" s="187">
        <v>70.430000000000007</v>
      </c>
      <c r="H28" s="204">
        <v>70.429000000000002</v>
      </c>
      <c r="I28" s="200">
        <v>-1.0000000000047748E-3</v>
      </c>
      <c r="J28" s="25"/>
    </row>
    <row r="29" spans="1:10" x14ac:dyDescent="0.35">
      <c r="A29" s="64" t="s">
        <v>5</v>
      </c>
      <c r="B29" s="195">
        <v>4.8170000000000002</v>
      </c>
      <c r="C29" s="199">
        <v>4.8170000000000002</v>
      </c>
      <c r="D29" s="200">
        <v>0</v>
      </c>
      <c r="E29" s="25"/>
      <c r="F29" s="205" t="s">
        <v>170</v>
      </c>
      <c r="G29" s="187">
        <v>25.302</v>
      </c>
      <c r="H29" s="204">
        <v>25.300999999999998</v>
      </c>
      <c r="I29" s="200">
        <v>-1.0000000000012221E-3</v>
      </c>
      <c r="J29" s="25"/>
    </row>
    <row r="30" spans="1:10" x14ac:dyDescent="0.35">
      <c r="A30" s="64" t="s">
        <v>6</v>
      </c>
      <c r="B30" s="195">
        <v>0.625</v>
      </c>
      <c r="C30" s="199">
        <v>0.625</v>
      </c>
      <c r="D30" s="200">
        <v>0</v>
      </c>
      <c r="E30" s="25"/>
      <c r="F30" s="205" t="s">
        <v>171</v>
      </c>
      <c r="G30" s="187">
        <v>24.847000000000001</v>
      </c>
      <c r="H30" s="204">
        <v>24.846</v>
      </c>
      <c r="I30" s="200">
        <v>-1.0000000000012221E-3</v>
      </c>
      <c r="J30" s="25"/>
    </row>
    <row r="31" spans="1:10" x14ac:dyDescent="0.35">
      <c r="A31" s="64" t="s">
        <v>7</v>
      </c>
      <c r="B31" s="195">
        <v>0.26</v>
      </c>
      <c r="C31" s="199">
        <v>0.26</v>
      </c>
      <c r="D31" s="200">
        <v>0</v>
      </c>
      <c r="E31" s="25"/>
      <c r="F31" s="205" t="s">
        <v>130</v>
      </c>
      <c r="G31" s="187">
        <v>35.216999999999999</v>
      </c>
      <c r="H31" s="204">
        <v>35.216000000000001</v>
      </c>
      <c r="I31" s="200">
        <v>-9.9999999999766942E-4</v>
      </c>
      <c r="J31" s="25"/>
    </row>
    <row r="32" spans="1:10" x14ac:dyDescent="0.35">
      <c r="A32" s="64" t="s">
        <v>8</v>
      </c>
      <c r="B32" s="195">
        <v>1.548</v>
      </c>
      <c r="C32" s="199">
        <v>1.548</v>
      </c>
      <c r="D32" s="200">
        <v>0</v>
      </c>
      <c r="E32" s="25"/>
      <c r="F32" s="205" t="s">
        <v>196</v>
      </c>
      <c r="G32" s="187">
        <v>63.656999999999996</v>
      </c>
      <c r="H32" s="204">
        <v>63.655999999999999</v>
      </c>
      <c r="I32" s="200">
        <v>-9.9999999999766942E-4</v>
      </c>
      <c r="J32" s="25"/>
    </row>
    <row r="33" spans="1:10" x14ac:dyDescent="0.35">
      <c r="A33" s="64" t="s">
        <v>10</v>
      </c>
      <c r="B33" s="195">
        <v>7.0730000000000004</v>
      </c>
      <c r="C33" s="199">
        <v>7.0730000000000004</v>
      </c>
      <c r="D33" s="200">
        <v>0</v>
      </c>
      <c r="E33" s="25"/>
      <c r="F33" s="205" t="s">
        <v>200</v>
      </c>
      <c r="G33" s="187">
        <v>45.3</v>
      </c>
      <c r="H33" s="204">
        <v>45.298999999999999</v>
      </c>
      <c r="I33" s="200">
        <v>-9.9999999999766942E-4</v>
      </c>
      <c r="J33" s="25"/>
    </row>
    <row r="34" spans="1:10" x14ac:dyDescent="0.35">
      <c r="A34" s="64" t="s">
        <v>11</v>
      </c>
      <c r="B34" s="195">
        <v>58.691000000000003</v>
      </c>
      <c r="C34" s="199">
        <v>58.691000000000003</v>
      </c>
      <c r="D34" s="200">
        <v>0</v>
      </c>
      <c r="E34" s="25"/>
      <c r="F34" s="205" t="s">
        <v>0</v>
      </c>
      <c r="G34" s="187">
        <v>6.1740000000000004</v>
      </c>
      <c r="H34" s="204">
        <v>6.1740000000000004</v>
      </c>
      <c r="I34" s="200">
        <v>0</v>
      </c>
      <c r="J34" s="25"/>
    </row>
    <row r="35" spans="1:10" x14ac:dyDescent="0.35">
      <c r="A35" s="64" t="s">
        <v>13</v>
      </c>
      <c r="B35" s="195">
        <v>0</v>
      </c>
      <c r="C35" s="199"/>
      <c r="D35" s="200">
        <v>0</v>
      </c>
      <c r="E35" s="25"/>
      <c r="F35" s="205" t="s">
        <v>1</v>
      </c>
      <c r="G35" s="187">
        <v>0.11799999999999999</v>
      </c>
      <c r="H35" s="204">
        <v>0.11799999999999999</v>
      </c>
      <c r="I35" s="200">
        <v>0</v>
      </c>
      <c r="J35" s="25"/>
    </row>
    <row r="36" spans="1:10" x14ac:dyDescent="0.35">
      <c r="A36" s="64" t="s">
        <v>14</v>
      </c>
      <c r="B36" s="195">
        <v>2.8149999999999999</v>
      </c>
      <c r="C36" s="199">
        <v>2.8149999999999999</v>
      </c>
      <c r="D36" s="200">
        <v>0</v>
      </c>
      <c r="E36" s="25"/>
      <c r="F36" s="205" t="s">
        <v>2</v>
      </c>
      <c r="G36" s="187">
        <v>72.661000000000001</v>
      </c>
      <c r="H36" s="204">
        <v>72.661000000000001</v>
      </c>
      <c r="I36" s="200">
        <v>0</v>
      </c>
      <c r="J36" s="25"/>
    </row>
    <row r="37" spans="1:10" x14ac:dyDescent="0.35">
      <c r="A37" s="64" t="s">
        <v>15</v>
      </c>
      <c r="B37" s="195">
        <v>0</v>
      </c>
      <c r="C37" s="199"/>
      <c r="D37" s="200">
        <v>0</v>
      </c>
      <c r="E37" s="25"/>
      <c r="F37" s="205" t="s">
        <v>3</v>
      </c>
      <c r="G37" s="187">
        <v>0.752</v>
      </c>
      <c r="H37" s="204">
        <v>0.752</v>
      </c>
      <c r="I37" s="200">
        <v>0</v>
      </c>
      <c r="J37" s="25"/>
    </row>
    <row r="38" spans="1:10" x14ac:dyDescent="0.35">
      <c r="A38" s="64" t="s">
        <v>16</v>
      </c>
      <c r="B38" s="195">
        <v>6.2E-2</v>
      </c>
      <c r="C38" s="199">
        <v>6.2E-2</v>
      </c>
      <c r="D38" s="200">
        <v>0</v>
      </c>
      <c r="E38" s="25"/>
      <c r="F38" s="205" t="s">
        <v>4</v>
      </c>
      <c r="G38" s="187">
        <v>16.341999999999999</v>
      </c>
      <c r="H38" s="204">
        <v>16.341999999999999</v>
      </c>
      <c r="I38" s="200">
        <v>0</v>
      </c>
      <c r="J38" s="25"/>
    </row>
    <row r="39" spans="1:10" x14ac:dyDescent="0.35">
      <c r="A39" s="64" t="s">
        <v>17</v>
      </c>
      <c r="B39" s="195">
        <v>0</v>
      </c>
      <c r="C39" s="199"/>
      <c r="D39" s="200">
        <v>0</v>
      </c>
      <c r="E39" s="25"/>
      <c r="F39" s="205" t="s">
        <v>5</v>
      </c>
      <c r="G39" s="187">
        <v>45.600999999999999</v>
      </c>
      <c r="H39" s="204">
        <v>45.600999999999999</v>
      </c>
      <c r="I39" s="200">
        <v>0</v>
      </c>
      <c r="J39" s="25"/>
    </row>
    <row r="40" spans="1:10" x14ac:dyDescent="0.35">
      <c r="A40" s="64" t="s">
        <v>18</v>
      </c>
      <c r="B40" s="195">
        <v>5.2999999999999999E-2</v>
      </c>
      <c r="C40" s="199">
        <v>5.2999999999999999E-2</v>
      </c>
      <c r="D40" s="200">
        <v>0</v>
      </c>
      <c r="E40" s="25"/>
      <c r="F40" s="205" t="s">
        <v>6</v>
      </c>
      <c r="G40" s="187">
        <v>4.2919999999999998</v>
      </c>
      <c r="H40" s="204">
        <v>4.2919999999999998</v>
      </c>
      <c r="I40" s="200">
        <v>0</v>
      </c>
      <c r="J40" s="25"/>
    </row>
    <row r="41" spans="1:10" x14ac:dyDescent="0.35">
      <c r="A41" s="64" t="s">
        <v>19</v>
      </c>
      <c r="B41" s="195">
        <v>0.30299999999999999</v>
      </c>
      <c r="C41" s="199">
        <v>0.30299999999999999</v>
      </c>
      <c r="D41" s="200">
        <v>0</v>
      </c>
      <c r="E41" s="25"/>
      <c r="F41" s="205" t="s">
        <v>7</v>
      </c>
      <c r="G41" s="187">
        <v>19.338999999999999</v>
      </c>
      <c r="H41" s="204">
        <v>19.338999999999999</v>
      </c>
      <c r="I41" s="200">
        <v>0</v>
      </c>
      <c r="J41" s="25"/>
    </row>
    <row r="42" spans="1:10" x14ac:dyDescent="0.35">
      <c r="A42" s="64" t="s">
        <v>20</v>
      </c>
      <c r="B42" s="195">
        <v>33.147999999999996</v>
      </c>
      <c r="C42" s="199">
        <v>33.148000000000003</v>
      </c>
      <c r="D42" s="200">
        <v>0</v>
      </c>
      <c r="E42" s="25"/>
      <c r="F42" s="205" t="s">
        <v>8</v>
      </c>
      <c r="G42" s="187">
        <v>6.3E-2</v>
      </c>
      <c r="H42" s="204">
        <v>6.3E-2</v>
      </c>
      <c r="I42" s="200">
        <v>0</v>
      </c>
      <c r="J42" s="25"/>
    </row>
    <row r="43" spans="1:10" x14ac:dyDescent="0.35">
      <c r="A43" s="64" t="s">
        <v>22</v>
      </c>
      <c r="B43" s="195">
        <v>0.59200000000000008</v>
      </c>
      <c r="C43" s="199">
        <v>0.59199999999999997</v>
      </c>
      <c r="D43" s="200">
        <v>0</v>
      </c>
      <c r="E43" s="25"/>
      <c r="F43" s="205" t="s">
        <v>9</v>
      </c>
      <c r="G43" s="187">
        <v>10.754</v>
      </c>
      <c r="H43" s="204">
        <v>10.754</v>
      </c>
      <c r="I43" s="200">
        <v>0</v>
      </c>
      <c r="J43" s="25"/>
    </row>
    <row r="44" spans="1:10" x14ac:dyDescent="0.35">
      <c r="A44" s="64" t="s">
        <v>23</v>
      </c>
      <c r="B44" s="195">
        <v>21.82</v>
      </c>
      <c r="C44" s="199">
        <v>21.82</v>
      </c>
      <c r="D44" s="200">
        <v>0</v>
      </c>
      <c r="E44" s="25"/>
      <c r="F44" s="205" t="s">
        <v>10</v>
      </c>
      <c r="G44" s="187">
        <v>9.1999999999999998E-2</v>
      </c>
      <c r="H44" s="204">
        <v>9.1999999999999998E-2</v>
      </c>
      <c r="I44" s="200">
        <v>0</v>
      </c>
      <c r="J44" s="25"/>
    </row>
    <row r="45" spans="1:10" x14ac:dyDescent="0.35">
      <c r="A45" s="64" t="s">
        <v>24</v>
      </c>
      <c r="B45" s="195">
        <v>0.10800000000000001</v>
      </c>
      <c r="C45" s="199">
        <v>0.108</v>
      </c>
      <c r="D45" s="200">
        <v>0</v>
      </c>
      <c r="E45" s="25"/>
      <c r="F45" s="205" t="s">
        <v>11</v>
      </c>
      <c r="G45" s="187">
        <v>2.097</v>
      </c>
      <c r="H45" s="204">
        <v>2.097</v>
      </c>
      <c r="I45" s="200">
        <v>0</v>
      </c>
      <c r="J45" s="25"/>
    </row>
    <row r="46" spans="1:10" x14ac:dyDescent="0.35">
      <c r="A46" s="64" t="s">
        <v>25</v>
      </c>
      <c r="B46" s="195">
        <v>7.4999999999999997E-2</v>
      </c>
      <c r="C46" s="199">
        <v>7.4999999999999997E-2</v>
      </c>
      <c r="D46" s="200">
        <v>0</v>
      </c>
      <c r="E46" s="25"/>
      <c r="F46" s="205" t="s">
        <v>12</v>
      </c>
      <c r="G46" s="187">
        <v>14.311999999999999</v>
      </c>
      <c r="H46" s="204">
        <v>14.311999999999999</v>
      </c>
      <c r="I46" s="200">
        <v>0</v>
      </c>
      <c r="J46" s="25"/>
    </row>
    <row r="47" spans="1:10" x14ac:dyDescent="0.35">
      <c r="A47" s="64" t="s">
        <v>26</v>
      </c>
      <c r="B47" s="195">
        <v>9.77</v>
      </c>
      <c r="C47" s="199">
        <v>9.77</v>
      </c>
      <c r="D47" s="200">
        <v>0</v>
      </c>
      <c r="E47" s="25"/>
      <c r="F47" s="205" t="s">
        <v>13</v>
      </c>
      <c r="G47" s="187">
        <v>69.778000000000006</v>
      </c>
      <c r="H47" s="204">
        <v>69.778000000000006</v>
      </c>
      <c r="I47" s="200">
        <v>0</v>
      </c>
      <c r="J47" s="25"/>
    </row>
    <row r="48" spans="1:10" x14ac:dyDescent="0.35">
      <c r="A48" s="64" t="s">
        <v>27</v>
      </c>
      <c r="B48" s="195">
        <v>0.52500000000000002</v>
      </c>
      <c r="C48" s="199">
        <v>0.52500000000000002</v>
      </c>
      <c r="D48" s="200">
        <v>0</v>
      </c>
      <c r="E48" s="25"/>
      <c r="F48" s="205" t="s">
        <v>14</v>
      </c>
      <c r="G48" s="187">
        <v>17.277999999999999</v>
      </c>
      <c r="H48" s="204">
        <v>17.277999999999999</v>
      </c>
      <c r="I48" s="200">
        <v>0</v>
      </c>
      <c r="J48" s="25"/>
    </row>
    <row r="49" spans="1:10" x14ac:dyDescent="0.35">
      <c r="A49" s="64" t="s">
        <v>28</v>
      </c>
      <c r="B49" s="195">
        <v>1.1000000000000001</v>
      </c>
      <c r="C49" s="199">
        <v>1.1000000000000001</v>
      </c>
      <c r="D49" s="200">
        <v>0</v>
      </c>
      <c r="E49" s="25"/>
      <c r="F49" s="205" t="s">
        <v>15</v>
      </c>
      <c r="G49" s="187">
        <v>1.2999999999999999E-2</v>
      </c>
      <c r="H49" s="204">
        <v>1.2999999999999999E-2</v>
      </c>
      <c r="I49" s="200">
        <v>0</v>
      </c>
      <c r="J49" s="25"/>
    </row>
    <row r="50" spans="1:10" x14ac:dyDescent="0.35">
      <c r="A50" s="64" t="s">
        <v>29</v>
      </c>
      <c r="B50" s="195">
        <v>0</v>
      </c>
      <c r="C50" s="199"/>
      <c r="D50" s="200">
        <v>0</v>
      </c>
      <c r="E50" s="25"/>
      <c r="F50" s="205" t="s">
        <v>16</v>
      </c>
      <c r="G50" s="187">
        <v>31.872</v>
      </c>
      <c r="H50" s="204">
        <v>31.872</v>
      </c>
      <c r="I50" s="200">
        <v>0</v>
      </c>
      <c r="J50" s="25"/>
    </row>
    <row r="51" spans="1:10" x14ac:dyDescent="0.35">
      <c r="A51" s="64" t="s">
        <v>30</v>
      </c>
      <c r="B51" s="195">
        <v>6.4000000000000001E-2</v>
      </c>
      <c r="C51" s="199">
        <v>6.4000000000000001E-2</v>
      </c>
      <c r="D51" s="200">
        <v>0</v>
      </c>
      <c r="E51" s="25"/>
      <c r="F51" s="205" t="s">
        <v>17</v>
      </c>
      <c r="G51" s="187">
        <v>4.6589999999999998</v>
      </c>
      <c r="H51" s="204">
        <v>4.6589999999999998</v>
      </c>
      <c r="I51" s="200">
        <v>0</v>
      </c>
      <c r="J51" s="25"/>
    </row>
    <row r="52" spans="1:10" x14ac:dyDescent="0.35">
      <c r="A52" s="64" t="s">
        <v>31</v>
      </c>
      <c r="B52" s="195">
        <v>4.0000000000000001E-3</v>
      </c>
      <c r="C52" s="199">
        <v>4.0000000000000001E-3</v>
      </c>
      <c r="D52" s="200">
        <v>0</v>
      </c>
      <c r="E52" s="25"/>
      <c r="F52" s="205" t="s">
        <v>18</v>
      </c>
      <c r="G52" s="187">
        <v>0.21199999999999999</v>
      </c>
      <c r="H52" s="204">
        <v>0.21199999999999999</v>
      </c>
      <c r="I52" s="200">
        <v>0</v>
      </c>
      <c r="J52" s="25"/>
    </row>
    <row r="53" spans="1:10" x14ac:dyDescent="0.35">
      <c r="A53" s="64" t="s">
        <v>33</v>
      </c>
      <c r="B53" s="195">
        <v>28.471999999999998</v>
      </c>
      <c r="C53" s="199">
        <v>28.472000000000001</v>
      </c>
      <c r="D53" s="200">
        <v>0</v>
      </c>
      <c r="E53" s="25"/>
      <c r="F53" s="205" t="s">
        <v>19</v>
      </c>
      <c r="G53" s="187">
        <v>1.788</v>
      </c>
      <c r="H53" s="204">
        <v>1.788</v>
      </c>
      <c r="I53" s="200">
        <v>0</v>
      </c>
      <c r="J53" s="25"/>
    </row>
    <row r="54" spans="1:10" x14ac:dyDescent="0.35">
      <c r="A54" s="64" t="s">
        <v>34</v>
      </c>
      <c r="B54" s="195">
        <v>9.1999999999999998E-2</v>
      </c>
      <c r="C54" s="199">
        <v>9.1999999999999998E-2</v>
      </c>
      <c r="D54" s="200">
        <v>0</v>
      </c>
      <c r="E54" s="25"/>
      <c r="F54" s="205" t="s">
        <v>20</v>
      </c>
      <c r="G54" s="187">
        <v>91.265000000000001</v>
      </c>
      <c r="H54" s="204">
        <v>91.265000000000001</v>
      </c>
      <c r="I54" s="200">
        <v>0</v>
      </c>
      <c r="J54" s="25"/>
    </row>
    <row r="55" spans="1:10" x14ac:dyDescent="0.35">
      <c r="A55" s="64" t="s">
        <v>35</v>
      </c>
      <c r="B55" s="195">
        <v>24.189</v>
      </c>
      <c r="C55" s="199">
        <v>24.189</v>
      </c>
      <c r="D55" s="200">
        <v>0</v>
      </c>
      <c r="E55" s="25"/>
      <c r="F55" s="205" t="s">
        <v>21</v>
      </c>
      <c r="G55" s="187">
        <v>40.524000000000001</v>
      </c>
      <c r="H55" s="204">
        <v>40.524000000000001</v>
      </c>
      <c r="I55" s="200">
        <v>0</v>
      </c>
      <c r="J55" s="25"/>
    </row>
    <row r="56" spans="1:10" x14ac:dyDescent="0.35">
      <c r="A56" s="64" t="s">
        <v>36</v>
      </c>
      <c r="B56" s="195">
        <v>0.73</v>
      </c>
      <c r="C56" s="199">
        <v>0.73</v>
      </c>
      <c r="D56" s="200">
        <v>0</v>
      </c>
      <c r="E56" s="25"/>
      <c r="F56" s="205" t="s">
        <v>22</v>
      </c>
      <c r="G56" s="187">
        <v>36.899000000000001</v>
      </c>
      <c r="H56" s="204">
        <v>36.899000000000001</v>
      </c>
      <c r="I56" s="200">
        <v>0</v>
      </c>
      <c r="J56" s="25"/>
    </row>
    <row r="57" spans="1:10" x14ac:dyDescent="0.35">
      <c r="A57" s="64" t="s">
        <v>37</v>
      </c>
      <c r="B57" s="195">
        <v>69.861000000000004</v>
      </c>
      <c r="C57" s="199">
        <v>69.861000000000004</v>
      </c>
      <c r="D57" s="200">
        <v>0</v>
      </c>
      <c r="E57" s="25"/>
      <c r="F57" s="205" t="s">
        <v>23</v>
      </c>
      <c r="G57" s="187">
        <v>28.366</v>
      </c>
      <c r="H57" s="204">
        <v>28.366</v>
      </c>
      <c r="I57" s="200">
        <v>0</v>
      </c>
      <c r="J57" s="25"/>
    </row>
    <row r="58" spans="1:10" x14ac:dyDescent="0.35">
      <c r="A58" s="64" t="s">
        <v>38</v>
      </c>
      <c r="B58" s="195">
        <v>0</v>
      </c>
      <c r="C58" s="199"/>
      <c r="D58" s="200">
        <v>0</v>
      </c>
      <c r="E58" s="25"/>
      <c r="F58" s="205" t="s">
        <v>24</v>
      </c>
      <c r="G58" s="187">
        <v>13.269</v>
      </c>
      <c r="H58" s="204">
        <v>13.269</v>
      </c>
      <c r="I58" s="200">
        <v>0</v>
      </c>
      <c r="J58" s="25"/>
    </row>
    <row r="59" spans="1:10" x14ac:dyDescent="0.35">
      <c r="A59" s="64" t="s">
        <v>39</v>
      </c>
      <c r="B59" s="195">
        <v>0.32200000000000001</v>
      </c>
      <c r="C59" s="199">
        <v>0.32200000000000001</v>
      </c>
      <c r="D59" s="200">
        <v>0</v>
      </c>
      <c r="E59" s="25"/>
      <c r="F59" s="205" t="s">
        <v>25</v>
      </c>
      <c r="G59" s="187">
        <v>26.72</v>
      </c>
      <c r="H59" s="204">
        <v>26.72</v>
      </c>
      <c r="I59" s="200">
        <v>0</v>
      </c>
      <c r="J59" s="25"/>
    </row>
    <row r="60" spans="1:10" x14ac:dyDescent="0.35">
      <c r="A60" s="64" t="s">
        <v>40</v>
      </c>
      <c r="B60" s="195">
        <v>0.08</v>
      </c>
      <c r="C60" s="199">
        <v>0.08</v>
      </c>
      <c r="D60" s="200">
        <v>0</v>
      </c>
      <c r="E60" s="25"/>
      <c r="F60" s="205" t="s">
        <v>26</v>
      </c>
      <c r="G60" s="187">
        <v>124.931</v>
      </c>
      <c r="H60" s="204">
        <v>124.931</v>
      </c>
      <c r="I60" s="200">
        <v>0</v>
      </c>
      <c r="J60" s="25"/>
    </row>
    <row r="61" spans="1:10" x14ac:dyDescent="0.35">
      <c r="A61" s="64" t="s">
        <v>41</v>
      </c>
      <c r="B61" s="195">
        <v>4.3819999999999997</v>
      </c>
      <c r="C61" s="199">
        <v>4.3819999999999997</v>
      </c>
      <c r="D61" s="200">
        <v>0</v>
      </c>
      <c r="E61" s="25"/>
      <c r="F61" s="205" t="s">
        <v>27</v>
      </c>
      <c r="G61" s="187">
        <v>27.75</v>
      </c>
      <c r="H61" s="204">
        <v>27.75</v>
      </c>
      <c r="I61" s="200">
        <v>0</v>
      </c>
      <c r="J61" s="25"/>
    </row>
    <row r="62" spans="1:10" x14ac:dyDescent="0.35">
      <c r="A62" s="64" t="s">
        <v>42</v>
      </c>
      <c r="B62" s="195">
        <v>5.4459999999999997</v>
      </c>
      <c r="C62" s="199">
        <v>5.4459999999999997</v>
      </c>
      <c r="D62" s="200">
        <v>0</v>
      </c>
      <c r="E62" s="25"/>
      <c r="F62" s="205" t="s">
        <v>28</v>
      </c>
      <c r="G62" s="187">
        <v>21.154</v>
      </c>
      <c r="H62" s="204">
        <v>21.154</v>
      </c>
      <c r="I62" s="200">
        <v>0</v>
      </c>
      <c r="J62" s="25"/>
    </row>
    <row r="63" spans="1:10" x14ac:dyDescent="0.35">
      <c r="A63" s="64" t="s">
        <v>43</v>
      </c>
      <c r="B63" s="195">
        <v>0</v>
      </c>
      <c r="C63" s="199"/>
      <c r="D63" s="200">
        <v>0</v>
      </c>
      <c r="E63" s="25"/>
      <c r="F63" s="205" t="s">
        <v>29</v>
      </c>
      <c r="G63" s="187">
        <v>0.89900000000000002</v>
      </c>
      <c r="H63" s="204">
        <v>0.89900000000000002</v>
      </c>
      <c r="I63" s="200">
        <v>0</v>
      </c>
      <c r="J63" s="25"/>
    </row>
    <row r="64" spans="1:10" x14ac:dyDescent="0.35">
      <c r="A64" s="64" t="s">
        <v>44</v>
      </c>
      <c r="B64" s="195">
        <v>5.0000000000000001E-3</v>
      </c>
      <c r="C64" s="199">
        <v>5.0000000000000001E-3</v>
      </c>
      <c r="D64" s="200">
        <v>0</v>
      </c>
      <c r="E64" s="25"/>
      <c r="F64" s="205" t="s">
        <v>30</v>
      </c>
      <c r="G64" s="187">
        <v>21.811</v>
      </c>
      <c r="H64" s="204">
        <v>21.811</v>
      </c>
      <c r="I64" s="200">
        <v>0</v>
      </c>
      <c r="J64" s="25"/>
    </row>
    <row r="65" spans="1:10" x14ac:dyDescent="0.35">
      <c r="A65" s="64" t="s">
        <v>45</v>
      </c>
      <c r="B65" s="195">
        <v>1.7999999999999999E-2</v>
      </c>
      <c r="C65" s="199">
        <v>1.7999999999999999E-2</v>
      </c>
      <c r="D65" s="200">
        <v>0</v>
      </c>
      <c r="E65" s="25"/>
      <c r="F65" s="205" t="s">
        <v>31</v>
      </c>
      <c r="G65" s="187">
        <v>6.3419999999999996</v>
      </c>
      <c r="H65" s="204">
        <v>6.3419999999999996</v>
      </c>
      <c r="I65" s="200">
        <v>0</v>
      </c>
      <c r="J65" s="25"/>
    </row>
    <row r="66" spans="1:10" x14ac:dyDescent="0.35">
      <c r="A66" s="64" t="s">
        <v>46</v>
      </c>
      <c r="B66" s="195">
        <v>0</v>
      </c>
      <c r="C66" s="199"/>
      <c r="D66" s="200">
        <v>0</v>
      </c>
      <c r="E66" s="25"/>
      <c r="F66" s="205" t="s">
        <v>32</v>
      </c>
      <c r="G66" s="187">
        <v>18.210999999999999</v>
      </c>
      <c r="H66" s="204">
        <v>18.210999999999999</v>
      </c>
      <c r="I66" s="200">
        <v>0</v>
      </c>
      <c r="J66" s="25"/>
    </row>
    <row r="67" spans="1:10" x14ac:dyDescent="0.35">
      <c r="A67" s="64" t="s">
        <v>47</v>
      </c>
      <c r="B67" s="195">
        <v>129.23699999999999</v>
      </c>
      <c r="C67" s="199">
        <v>129.23699999999999</v>
      </c>
      <c r="D67" s="200">
        <v>0</v>
      </c>
      <c r="E67" s="25"/>
      <c r="F67" s="205" t="s">
        <v>33</v>
      </c>
      <c r="G67" s="187">
        <v>109.91</v>
      </c>
      <c r="H67" s="204">
        <v>109.91</v>
      </c>
      <c r="I67" s="200">
        <v>0</v>
      </c>
      <c r="J67" s="25"/>
    </row>
    <row r="68" spans="1:10" x14ac:dyDescent="0.35">
      <c r="A68" s="64" t="s">
        <v>49</v>
      </c>
      <c r="B68" s="195">
        <v>3.3360000000000003</v>
      </c>
      <c r="C68" s="199">
        <v>3.3359999999999999</v>
      </c>
      <c r="D68" s="200">
        <v>0</v>
      </c>
      <c r="E68" s="25"/>
      <c r="F68" s="205" t="s">
        <v>34</v>
      </c>
      <c r="G68" s="187">
        <v>17.937999999999999</v>
      </c>
      <c r="H68" s="204">
        <v>17.937999999999999</v>
      </c>
      <c r="I68" s="200">
        <v>0</v>
      </c>
      <c r="J68" s="25"/>
    </row>
    <row r="69" spans="1:10" x14ac:dyDescent="0.35">
      <c r="A69" s="64" t="s">
        <v>50</v>
      </c>
      <c r="B69" s="195">
        <v>3.81</v>
      </c>
      <c r="C69" s="199">
        <v>3.81</v>
      </c>
      <c r="D69" s="200">
        <v>0</v>
      </c>
      <c r="E69" s="25"/>
      <c r="F69" s="205" t="s">
        <v>35</v>
      </c>
      <c r="G69" s="187">
        <v>104.592</v>
      </c>
      <c r="H69" s="204">
        <v>104.592</v>
      </c>
      <c r="I69" s="200">
        <v>0</v>
      </c>
      <c r="J69" s="25"/>
    </row>
    <row r="70" spans="1:10" x14ac:dyDescent="0.35">
      <c r="A70" s="64" t="s">
        <v>51</v>
      </c>
      <c r="B70" s="195">
        <v>2.117</v>
      </c>
      <c r="C70" s="199">
        <v>2.117</v>
      </c>
      <c r="D70" s="200">
        <v>0</v>
      </c>
      <c r="E70" s="25"/>
      <c r="F70" s="205" t="s">
        <v>36</v>
      </c>
      <c r="G70" s="187">
        <v>31.007999999999999</v>
      </c>
      <c r="H70" s="204">
        <v>31.007999999999999</v>
      </c>
      <c r="I70" s="200">
        <v>0</v>
      </c>
      <c r="J70" s="25"/>
    </row>
    <row r="71" spans="1:10" x14ac:dyDescent="0.35">
      <c r="A71" s="64" t="s">
        <v>52</v>
      </c>
      <c r="B71" s="195">
        <v>0</v>
      </c>
      <c r="C71" s="199"/>
      <c r="D71" s="200">
        <v>0</v>
      </c>
      <c r="E71" s="25"/>
      <c r="F71" s="205" t="s">
        <v>37</v>
      </c>
      <c r="G71" s="187">
        <v>193.089</v>
      </c>
      <c r="H71" s="204">
        <v>193.089</v>
      </c>
      <c r="I71" s="200">
        <v>0</v>
      </c>
      <c r="J71" s="25"/>
    </row>
    <row r="72" spans="1:10" x14ac:dyDescent="0.35">
      <c r="A72" s="64" t="s">
        <v>53</v>
      </c>
      <c r="B72" s="195">
        <v>0</v>
      </c>
      <c r="C72" s="199">
        <v>0</v>
      </c>
      <c r="D72" s="200">
        <v>0</v>
      </c>
      <c r="E72" s="25"/>
      <c r="F72" s="205" t="s">
        <v>38</v>
      </c>
      <c r="G72" s="187">
        <v>0.16300000000000001</v>
      </c>
      <c r="H72" s="204">
        <v>0.16300000000000001</v>
      </c>
      <c r="I72" s="200">
        <v>0</v>
      </c>
      <c r="J72" s="25"/>
    </row>
    <row r="73" spans="1:10" x14ac:dyDescent="0.35">
      <c r="A73" s="64" t="s">
        <v>54</v>
      </c>
      <c r="B73" s="195">
        <v>0</v>
      </c>
      <c r="C73" s="199"/>
      <c r="D73" s="200">
        <v>0</v>
      </c>
      <c r="E73" s="25"/>
      <c r="F73" s="205" t="s">
        <v>39</v>
      </c>
      <c r="G73" s="187">
        <v>49.78</v>
      </c>
      <c r="H73" s="204">
        <v>49.78</v>
      </c>
      <c r="I73" s="200">
        <v>0</v>
      </c>
      <c r="J73" s="25"/>
    </row>
    <row r="74" spans="1:10" x14ac:dyDescent="0.35">
      <c r="A74" s="64" t="s">
        <v>55</v>
      </c>
      <c r="B74" s="195">
        <v>0</v>
      </c>
      <c r="C74" s="199"/>
      <c r="D74" s="200">
        <v>0</v>
      </c>
      <c r="E74" s="25"/>
      <c r="F74" s="205" t="s">
        <v>40</v>
      </c>
      <c r="G74" s="187">
        <v>2.0680000000000001</v>
      </c>
      <c r="H74" s="204">
        <v>2.0680000000000001</v>
      </c>
      <c r="I74" s="200">
        <v>0</v>
      </c>
      <c r="J74" s="25"/>
    </row>
    <row r="75" spans="1:10" x14ac:dyDescent="0.35">
      <c r="A75" s="64" t="s">
        <v>56</v>
      </c>
      <c r="B75" s="195">
        <v>0.193</v>
      </c>
      <c r="C75" s="199">
        <v>0.193</v>
      </c>
      <c r="D75" s="200">
        <v>0</v>
      </c>
      <c r="E75" s="25"/>
      <c r="F75" s="205" t="s">
        <v>41</v>
      </c>
      <c r="G75" s="187">
        <v>3.0000000000000001E-3</v>
      </c>
      <c r="H75" s="204">
        <v>3.0000000000000001E-3</v>
      </c>
      <c r="I75" s="200">
        <v>0</v>
      </c>
      <c r="J75" s="25"/>
    </row>
    <row r="76" spans="1:10" x14ac:dyDescent="0.35">
      <c r="A76" s="64" t="s">
        <v>57</v>
      </c>
      <c r="B76" s="195">
        <v>0</v>
      </c>
      <c r="C76" s="199"/>
      <c r="D76" s="200">
        <v>0</v>
      </c>
      <c r="E76" s="25"/>
      <c r="F76" s="205" t="s">
        <v>42</v>
      </c>
      <c r="G76" s="187">
        <v>0.218</v>
      </c>
      <c r="H76" s="204">
        <v>0.218</v>
      </c>
      <c r="I76" s="200">
        <v>0</v>
      </c>
      <c r="J76" s="25"/>
    </row>
    <row r="77" spans="1:10" x14ac:dyDescent="0.35">
      <c r="A77" s="64" t="s">
        <v>58</v>
      </c>
      <c r="B77" s="195">
        <v>0</v>
      </c>
      <c r="C77" s="199">
        <v>0</v>
      </c>
      <c r="D77" s="200">
        <v>0</v>
      </c>
      <c r="E77" s="25"/>
      <c r="F77" s="205" t="s">
        <v>43</v>
      </c>
      <c r="G77" s="187">
        <v>2.9359999999999999</v>
      </c>
      <c r="H77" s="204">
        <v>2.9359999999999999</v>
      </c>
      <c r="I77" s="200">
        <v>0</v>
      </c>
      <c r="J77" s="25"/>
    </row>
    <row r="78" spans="1:10" x14ac:dyDescent="0.35">
      <c r="A78" s="64" t="s">
        <v>59</v>
      </c>
      <c r="B78" s="195">
        <v>0.308</v>
      </c>
      <c r="C78" s="199">
        <v>0.308</v>
      </c>
      <c r="D78" s="200">
        <v>0</v>
      </c>
      <c r="E78" s="25"/>
      <c r="F78" s="205" t="s">
        <v>44</v>
      </c>
      <c r="G78" s="187">
        <v>6.2E-2</v>
      </c>
      <c r="H78" s="204">
        <v>6.2E-2</v>
      </c>
      <c r="I78" s="200">
        <v>0</v>
      </c>
      <c r="J78" s="25"/>
    </row>
    <row r="79" spans="1:10" x14ac:dyDescent="0.35">
      <c r="A79" s="64" t="s">
        <v>60</v>
      </c>
      <c r="B79" s="195">
        <v>0.97499999999999998</v>
      </c>
      <c r="C79" s="199">
        <v>0.97499999999999998</v>
      </c>
      <c r="D79" s="200">
        <v>0</v>
      </c>
      <c r="E79" s="25"/>
      <c r="F79" s="205" t="s">
        <v>45</v>
      </c>
      <c r="G79" s="187">
        <v>0.44700000000000001</v>
      </c>
      <c r="H79" s="204">
        <v>0.44700000000000001</v>
      </c>
      <c r="I79" s="200">
        <v>0</v>
      </c>
      <c r="J79" s="25"/>
    </row>
    <row r="80" spans="1:10" x14ac:dyDescent="0.35">
      <c r="A80" s="64" t="s">
        <v>61</v>
      </c>
      <c r="B80" s="195">
        <v>34.844999999999999</v>
      </c>
      <c r="C80" s="199">
        <v>34.844999999999999</v>
      </c>
      <c r="D80" s="200">
        <v>0</v>
      </c>
      <c r="E80" s="25"/>
      <c r="F80" s="205" t="s">
        <v>46</v>
      </c>
      <c r="G80" s="187">
        <v>0</v>
      </c>
      <c r="H80" s="204">
        <v>0</v>
      </c>
      <c r="I80" s="200">
        <v>0</v>
      </c>
      <c r="J80" s="25"/>
    </row>
    <row r="81" spans="1:10" x14ac:dyDescent="0.35">
      <c r="A81" s="64" t="s">
        <v>62</v>
      </c>
      <c r="B81" s="195">
        <v>60.481999999999999</v>
      </c>
      <c r="C81" s="199">
        <v>60.481999999999999</v>
      </c>
      <c r="D81" s="200">
        <v>0</v>
      </c>
      <c r="E81" s="25"/>
      <c r="F81" s="205" t="s">
        <v>47</v>
      </c>
      <c r="G81" s="187">
        <v>0.13900000000000001</v>
      </c>
      <c r="H81" s="204">
        <v>0.13900000000000001</v>
      </c>
      <c r="I81" s="200">
        <v>0</v>
      </c>
      <c r="J81" s="25"/>
    </row>
    <row r="82" spans="1:10" x14ac:dyDescent="0.35">
      <c r="A82" s="64" t="s">
        <v>63</v>
      </c>
      <c r="B82" s="195">
        <v>5.0000000000000001E-3</v>
      </c>
      <c r="C82" s="199">
        <v>5.0000000000000001E-3</v>
      </c>
      <c r="D82" s="200">
        <v>0</v>
      </c>
      <c r="E82" s="25"/>
      <c r="F82" s="205" t="s">
        <v>48</v>
      </c>
      <c r="G82" s="187">
        <v>0.72399999999999998</v>
      </c>
      <c r="H82" s="204">
        <v>0.72399999999999998</v>
      </c>
      <c r="I82" s="200">
        <v>0</v>
      </c>
      <c r="J82" s="25"/>
    </row>
    <row r="83" spans="1:10" x14ac:dyDescent="0.35">
      <c r="A83" s="64" t="s">
        <v>65</v>
      </c>
      <c r="B83" s="195">
        <v>0.248</v>
      </c>
      <c r="C83" s="199">
        <v>0.248</v>
      </c>
      <c r="D83" s="200">
        <v>0</v>
      </c>
      <c r="E83" s="25"/>
      <c r="F83" s="205" t="s">
        <v>49</v>
      </c>
      <c r="G83" s="187">
        <v>12.882999999999999</v>
      </c>
      <c r="H83" s="204">
        <v>12.882999999999999</v>
      </c>
      <c r="I83" s="200">
        <v>0</v>
      </c>
      <c r="J83" s="25"/>
    </row>
    <row r="84" spans="1:10" x14ac:dyDescent="0.35">
      <c r="A84" s="64" t="s">
        <v>67</v>
      </c>
      <c r="B84" s="195">
        <v>0.152</v>
      </c>
      <c r="C84" s="199">
        <v>0.152</v>
      </c>
      <c r="D84" s="200">
        <v>0</v>
      </c>
      <c r="E84" s="25"/>
      <c r="F84" s="205" t="s">
        <v>50</v>
      </c>
      <c r="G84" s="187">
        <v>27.524000000000001</v>
      </c>
      <c r="H84" s="204">
        <v>27.524000000000001</v>
      </c>
      <c r="I84" s="200">
        <v>0</v>
      </c>
      <c r="J84" s="25"/>
    </row>
    <row r="85" spans="1:10" x14ac:dyDescent="0.35">
      <c r="A85" s="64" t="s">
        <v>68</v>
      </c>
      <c r="B85" s="195">
        <v>0</v>
      </c>
      <c r="C85" s="199"/>
      <c r="D85" s="200">
        <v>0</v>
      </c>
      <c r="E85" s="25"/>
      <c r="F85" s="205" t="s">
        <v>51</v>
      </c>
      <c r="G85" s="187">
        <v>3.1E-2</v>
      </c>
      <c r="H85" s="204">
        <v>3.1E-2</v>
      </c>
      <c r="I85" s="200">
        <v>0</v>
      </c>
      <c r="J85" s="25"/>
    </row>
    <row r="86" spans="1:10" x14ac:dyDescent="0.35">
      <c r="A86" s="64" t="s">
        <v>69</v>
      </c>
      <c r="B86" s="195">
        <v>0</v>
      </c>
      <c r="C86" s="199"/>
      <c r="D86" s="200">
        <v>0</v>
      </c>
      <c r="E86" s="25"/>
      <c r="F86" s="205" t="s">
        <v>52</v>
      </c>
      <c r="G86" s="187"/>
      <c r="H86" s="204"/>
      <c r="I86" s="200">
        <v>0</v>
      </c>
      <c r="J86" s="25"/>
    </row>
    <row r="87" spans="1:10" x14ac:dyDescent="0.35">
      <c r="A87" s="64" t="s">
        <v>70</v>
      </c>
      <c r="B87" s="195">
        <v>1991.4829999999999</v>
      </c>
      <c r="C87" s="199">
        <v>1991.4829999999999</v>
      </c>
      <c r="D87" s="200">
        <v>0</v>
      </c>
      <c r="E87" s="25"/>
      <c r="F87" s="205" t="s">
        <v>53</v>
      </c>
      <c r="G87" s="187">
        <v>0.183</v>
      </c>
      <c r="H87" s="204">
        <v>0.183</v>
      </c>
      <c r="I87" s="200">
        <v>0</v>
      </c>
      <c r="J87" s="25"/>
    </row>
    <row r="88" spans="1:10" x14ac:dyDescent="0.35">
      <c r="A88" s="64" t="s">
        <v>71</v>
      </c>
      <c r="B88" s="195">
        <v>328.41899999999998</v>
      </c>
      <c r="C88" s="199">
        <v>328.41899999999998</v>
      </c>
      <c r="D88" s="200">
        <v>0</v>
      </c>
      <c r="E88" s="25"/>
      <c r="F88" s="205" t="s">
        <v>54</v>
      </c>
      <c r="G88" s="187"/>
      <c r="H88" s="204"/>
      <c r="I88" s="200">
        <v>0</v>
      </c>
      <c r="J88" s="25"/>
    </row>
    <row r="89" spans="1:10" x14ac:dyDescent="0.35">
      <c r="A89" s="64" t="s">
        <v>72</v>
      </c>
      <c r="B89" s="195">
        <v>23.02</v>
      </c>
      <c r="C89" s="199">
        <v>23.02</v>
      </c>
      <c r="D89" s="200">
        <v>0</v>
      </c>
      <c r="E89" s="25"/>
      <c r="F89" s="205" t="s">
        <v>55</v>
      </c>
      <c r="G89" s="187">
        <v>3.4000000000000002E-2</v>
      </c>
      <c r="H89" s="204">
        <v>3.4000000000000002E-2</v>
      </c>
      <c r="I89" s="200">
        <v>0</v>
      </c>
      <c r="J89" s="25"/>
    </row>
    <row r="90" spans="1:10" x14ac:dyDescent="0.35">
      <c r="A90" s="64" t="s">
        <v>73</v>
      </c>
      <c r="B90" s="195">
        <v>0</v>
      </c>
      <c r="C90" s="199"/>
      <c r="D90" s="200">
        <v>0</v>
      </c>
      <c r="E90" s="25"/>
      <c r="F90" s="205" t="s">
        <v>56</v>
      </c>
      <c r="G90" s="187">
        <v>0.32400000000000001</v>
      </c>
      <c r="H90" s="204">
        <v>0.32400000000000001</v>
      </c>
      <c r="I90" s="200">
        <v>0</v>
      </c>
      <c r="J90" s="25"/>
    </row>
    <row r="91" spans="1:10" x14ac:dyDescent="0.35">
      <c r="A91" s="64" t="s">
        <v>74</v>
      </c>
      <c r="B91" s="195">
        <v>2.2290000000000001</v>
      </c>
      <c r="C91" s="199">
        <v>2.2290000000000001</v>
      </c>
      <c r="D91" s="200">
        <v>0</v>
      </c>
      <c r="E91" s="25"/>
      <c r="F91" s="205" t="s">
        <v>57</v>
      </c>
      <c r="G91" s="187"/>
      <c r="H91" s="204"/>
      <c r="I91" s="200">
        <v>0</v>
      </c>
      <c r="J91" s="25"/>
    </row>
    <row r="92" spans="1:10" x14ac:dyDescent="0.35">
      <c r="A92" s="64" t="s">
        <v>75</v>
      </c>
      <c r="B92" s="195">
        <v>6.5449999999999999</v>
      </c>
      <c r="C92" s="199">
        <v>6.5449999999999999</v>
      </c>
      <c r="D92" s="200">
        <v>0</v>
      </c>
      <c r="E92" s="25"/>
      <c r="F92" s="205" t="s">
        <v>58</v>
      </c>
      <c r="G92" s="187">
        <v>4.2000000000000003E-2</v>
      </c>
      <c r="H92" s="204">
        <v>4.2000000000000003E-2</v>
      </c>
      <c r="I92" s="200">
        <v>0</v>
      </c>
      <c r="J92" s="25"/>
    </row>
    <row r="93" spans="1:10" x14ac:dyDescent="0.35">
      <c r="A93" s="64" t="s">
        <v>76</v>
      </c>
      <c r="B93" s="195">
        <v>0</v>
      </c>
      <c r="C93" s="199"/>
      <c r="D93" s="200">
        <v>0</v>
      </c>
      <c r="E93" s="25"/>
      <c r="F93" s="205" t="s">
        <v>59</v>
      </c>
      <c r="G93" s="187">
        <v>1.8420000000000001</v>
      </c>
      <c r="H93" s="204">
        <v>1.8420000000000001</v>
      </c>
      <c r="I93" s="200">
        <v>0</v>
      </c>
      <c r="J93" s="25"/>
    </row>
    <row r="94" spans="1:10" x14ac:dyDescent="0.35">
      <c r="A94" s="64" t="s">
        <v>77</v>
      </c>
      <c r="B94" s="195">
        <v>0.52900000000000003</v>
      </c>
      <c r="C94" s="199">
        <v>0.52900000000000003</v>
      </c>
      <c r="D94" s="200">
        <v>0</v>
      </c>
      <c r="E94" s="25"/>
      <c r="F94" s="205" t="s">
        <v>60</v>
      </c>
      <c r="G94" s="187">
        <v>0.253</v>
      </c>
      <c r="H94" s="204">
        <v>0.253</v>
      </c>
      <c r="I94" s="200">
        <v>0</v>
      </c>
      <c r="J94" s="25"/>
    </row>
    <row r="95" spans="1:10" x14ac:dyDescent="0.35">
      <c r="A95" s="64" t="s">
        <v>78</v>
      </c>
      <c r="B95" s="195">
        <v>0</v>
      </c>
      <c r="C95" s="199"/>
      <c r="D95" s="200">
        <v>0</v>
      </c>
      <c r="E95" s="25"/>
      <c r="F95" s="205" t="s">
        <v>61</v>
      </c>
      <c r="G95" s="187">
        <v>8.8000000000000007</v>
      </c>
      <c r="H95" s="204">
        <v>8.8000000000000007</v>
      </c>
      <c r="I95" s="200">
        <v>0</v>
      </c>
      <c r="J95" s="25"/>
    </row>
    <row r="96" spans="1:10" x14ac:dyDescent="0.35">
      <c r="A96" s="64" t="s">
        <v>79</v>
      </c>
      <c r="B96" s="195">
        <v>0</v>
      </c>
      <c r="C96" s="199">
        <v>0</v>
      </c>
      <c r="D96" s="200">
        <v>0</v>
      </c>
      <c r="E96" s="25"/>
      <c r="F96" s="205" t="s">
        <v>62</v>
      </c>
      <c r="G96" s="187">
        <v>95.753</v>
      </c>
      <c r="H96" s="204">
        <v>95.753</v>
      </c>
      <c r="I96" s="200">
        <v>0</v>
      </c>
      <c r="J96" s="25"/>
    </row>
    <row r="97" spans="1:10" x14ac:dyDescent="0.35">
      <c r="A97" s="64" t="s">
        <v>80</v>
      </c>
      <c r="B97" s="195">
        <v>448.44499999999999</v>
      </c>
      <c r="C97" s="199">
        <v>448.44499999999999</v>
      </c>
      <c r="D97" s="200">
        <v>0</v>
      </c>
      <c r="E97" s="25"/>
      <c r="F97" s="205" t="s">
        <v>63</v>
      </c>
      <c r="G97" s="187">
        <v>0.41299999999999998</v>
      </c>
      <c r="H97" s="204">
        <v>0.41299999999999998</v>
      </c>
      <c r="I97" s="200">
        <v>0</v>
      </c>
      <c r="J97" s="25"/>
    </row>
    <row r="98" spans="1:10" x14ac:dyDescent="0.35">
      <c r="A98" s="64" t="s">
        <v>81</v>
      </c>
      <c r="B98" s="195">
        <v>24.51</v>
      </c>
      <c r="C98" s="199">
        <v>24.51</v>
      </c>
      <c r="D98" s="200">
        <v>0</v>
      </c>
      <c r="E98" s="25"/>
      <c r="F98" s="205" t="s">
        <v>64</v>
      </c>
      <c r="G98" s="187">
        <v>23.762</v>
      </c>
      <c r="H98" s="204">
        <v>23.762</v>
      </c>
      <c r="I98" s="200">
        <v>0</v>
      </c>
      <c r="J98" s="25"/>
    </row>
    <row r="99" spans="1:10" x14ac:dyDescent="0.35">
      <c r="A99" s="64" t="s">
        <v>82</v>
      </c>
      <c r="B99" s="195">
        <v>0</v>
      </c>
      <c r="C99" s="199"/>
      <c r="D99" s="200">
        <v>0</v>
      </c>
      <c r="E99" s="25"/>
      <c r="F99" s="205" t="s">
        <v>65</v>
      </c>
      <c r="G99" s="187">
        <v>1E-3</v>
      </c>
      <c r="H99" s="204">
        <v>1E-3</v>
      </c>
      <c r="I99" s="200">
        <v>0</v>
      </c>
      <c r="J99" s="25"/>
    </row>
    <row r="100" spans="1:10" x14ac:dyDescent="0.35">
      <c r="A100" s="64" t="s">
        <v>83</v>
      </c>
      <c r="B100" s="195">
        <v>0</v>
      </c>
      <c r="C100" s="199">
        <v>0</v>
      </c>
      <c r="D100" s="200">
        <v>0</v>
      </c>
      <c r="E100" s="25"/>
      <c r="F100" s="205" t="s">
        <v>66</v>
      </c>
      <c r="G100" s="187">
        <v>0.16600000000000001</v>
      </c>
      <c r="H100" s="204">
        <v>0.16600000000000001</v>
      </c>
      <c r="I100" s="200">
        <v>0</v>
      </c>
      <c r="J100" s="25"/>
    </row>
    <row r="101" spans="1:10" x14ac:dyDescent="0.35">
      <c r="A101" s="64" t="s">
        <v>84</v>
      </c>
      <c r="B101" s="195">
        <v>7.0000000000000001E-3</v>
      </c>
      <c r="C101" s="199">
        <v>7.0000000000000001E-3</v>
      </c>
      <c r="D101" s="200">
        <v>0</v>
      </c>
      <c r="E101" s="25"/>
      <c r="F101" s="205" t="s">
        <v>67</v>
      </c>
      <c r="G101" s="187">
        <v>1671.1959999999999</v>
      </c>
      <c r="H101" s="204">
        <v>1671.1959999999999</v>
      </c>
      <c r="I101" s="200">
        <v>0</v>
      </c>
      <c r="J101" s="25"/>
    </row>
    <row r="102" spans="1:10" x14ac:dyDescent="0.35">
      <c r="A102" s="64" t="s">
        <v>85</v>
      </c>
      <c r="B102" s="195">
        <v>0</v>
      </c>
      <c r="C102" s="199"/>
      <c r="D102" s="200">
        <v>0</v>
      </c>
      <c r="E102" s="25"/>
      <c r="F102" s="205" t="s">
        <v>68</v>
      </c>
      <c r="G102" s="187"/>
      <c r="H102" s="204"/>
      <c r="I102" s="200">
        <v>0</v>
      </c>
      <c r="J102" s="25"/>
    </row>
    <row r="103" spans="1:10" x14ac:dyDescent="0.35">
      <c r="A103" s="64" t="s">
        <v>86</v>
      </c>
      <c r="B103" s="195">
        <v>0</v>
      </c>
      <c r="C103" s="199"/>
      <c r="D103" s="200">
        <v>0</v>
      </c>
      <c r="E103" s="25"/>
      <c r="F103" s="205" t="s">
        <v>69</v>
      </c>
      <c r="G103" s="187"/>
      <c r="H103" s="204"/>
      <c r="I103" s="200">
        <v>0</v>
      </c>
      <c r="J103" s="25"/>
    </row>
    <row r="104" spans="1:10" x14ac:dyDescent="0.35">
      <c r="A104" s="64" t="s">
        <v>87</v>
      </c>
      <c r="B104" s="195">
        <v>6.0000000000000001E-3</v>
      </c>
      <c r="C104" s="199">
        <v>6.0000000000000001E-3</v>
      </c>
      <c r="D104" s="200">
        <v>0</v>
      </c>
      <c r="E104" s="25"/>
      <c r="F104" s="205" t="s">
        <v>70</v>
      </c>
      <c r="G104" s="187"/>
      <c r="H104" s="204"/>
      <c r="I104" s="200">
        <v>0</v>
      </c>
      <c r="J104" s="25"/>
    </row>
    <row r="105" spans="1:10" x14ac:dyDescent="0.35">
      <c r="A105" s="64" t="s">
        <v>88</v>
      </c>
      <c r="B105" s="195">
        <v>6.7000000000000004E-2</v>
      </c>
      <c r="C105" s="199">
        <v>6.7000000000000004E-2</v>
      </c>
      <c r="D105" s="200">
        <v>0</v>
      </c>
      <c r="E105" s="25"/>
      <c r="F105" s="205" t="s">
        <v>71</v>
      </c>
      <c r="G105" s="187">
        <v>71.254999999999995</v>
      </c>
      <c r="H105" s="204">
        <v>71.254999999999995</v>
      </c>
      <c r="I105" s="200">
        <v>0</v>
      </c>
      <c r="J105" s="25"/>
    </row>
    <row r="106" spans="1:10" x14ac:dyDescent="0.35">
      <c r="A106" s="64" t="s">
        <v>89</v>
      </c>
      <c r="B106" s="195">
        <v>6.2E-2</v>
      </c>
      <c r="C106" s="199">
        <v>6.2E-2</v>
      </c>
      <c r="D106" s="200">
        <v>0</v>
      </c>
      <c r="E106" s="25"/>
      <c r="F106" s="205" t="s">
        <v>72</v>
      </c>
      <c r="G106" s="187"/>
      <c r="H106" s="204"/>
      <c r="I106" s="200">
        <v>0</v>
      </c>
      <c r="J106" s="25"/>
    </row>
    <row r="107" spans="1:10" x14ac:dyDescent="0.35">
      <c r="A107" s="64" t="s">
        <v>90</v>
      </c>
      <c r="B107" s="195">
        <v>4.0000000000000001E-3</v>
      </c>
      <c r="C107" s="199">
        <v>4.0000000000000001E-3</v>
      </c>
      <c r="D107" s="200">
        <v>0</v>
      </c>
      <c r="E107" s="25"/>
      <c r="F107" s="205" t="s">
        <v>73</v>
      </c>
      <c r="G107" s="187">
        <v>2.1999999999999999E-2</v>
      </c>
      <c r="H107" s="204">
        <v>2.1999999999999999E-2</v>
      </c>
      <c r="I107" s="200">
        <v>0</v>
      </c>
      <c r="J107" s="25"/>
    </row>
    <row r="108" spans="1:10" x14ac:dyDescent="0.35">
      <c r="A108" s="64" t="s">
        <v>91</v>
      </c>
      <c r="B108" s="195">
        <v>1.2E-2</v>
      </c>
      <c r="C108" s="199">
        <v>1.2E-2</v>
      </c>
      <c r="D108" s="200">
        <v>0</v>
      </c>
      <c r="E108" s="25"/>
      <c r="F108" s="205" t="s">
        <v>74</v>
      </c>
      <c r="G108" s="187">
        <v>3.0089999999999999</v>
      </c>
      <c r="H108" s="204">
        <v>3.0089999999999999</v>
      </c>
      <c r="I108" s="200">
        <v>0</v>
      </c>
      <c r="J108" s="25"/>
    </row>
    <row r="109" spans="1:10" x14ac:dyDescent="0.35">
      <c r="A109" s="64" t="s">
        <v>92</v>
      </c>
      <c r="B109" s="195">
        <v>1E-3</v>
      </c>
      <c r="C109" s="199">
        <v>1E-3</v>
      </c>
      <c r="D109" s="200">
        <v>0</v>
      </c>
      <c r="E109" s="25"/>
      <c r="F109" s="205" t="s">
        <v>75</v>
      </c>
      <c r="G109" s="187">
        <v>32.600999999999999</v>
      </c>
      <c r="H109" s="204">
        <v>32.600999999999999</v>
      </c>
      <c r="I109" s="200">
        <v>0</v>
      </c>
      <c r="J109" s="25"/>
    </row>
    <row r="110" spans="1:10" x14ac:dyDescent="0.35">
      <c r="A110" s="64" t="s">
        <v>93</v>
      </c>
      <c r="B110" s="195">
        <v>0.22800000000000001</v>
      </c>
      <c r="C110" s="199">
        <v>0.22800000000000001</v>
      </c>
      <c r="D110" s="200">
        <v>0</v>
      </c>
      <c r="E110" s="25"/>
      <c r="F110" s="205" t="s">
        <v>76</v>
      </c>
      <c r="G110" s="187">
        <v>12.005000000000001</v>
      </c>
      <c r="H110" s="204">
        <v>12.005000000000001</v>
      </c>
      <c r="I110" s="200">
        <v>0</v>
      </c>
      <c r="J110" s="25"/>
    </row>
    <row r="111" spans="1:10" x14ac:dyDescent="0.35">
      <c r="A111" s="64" t="s">
        <v>94</v>
      </c>
      <c r="B111" s="195">
        <v>0.13900000000000001</v>
      </c>
      <c r="C111" s="199">
        <v>0.13900000000000001</v>
      </c>
      <c r="D111" s="200">
        <v>0</v>
      </c>
      <c r="E111" s="25"/>
      <c r="F111" s="205" t="s">
        <v>77</v>
      </c>
      <c r="G111" s="187">
        <v>0.39500000000000002</v>
      </c>
      <c r="H111" s="204">
        <v>0.39500000000000002</v>
      </c>
      <c r="I111" s="200">
        <v>0</v>
      </c>
      <c r="J111" s="25"/>
    </row>
    <row r="112" spans="1:10" x14ac:dyDescent="0.35">
      <c r="A112" s="64" t="s">
        <v>95</v>
      </c>
      <c r="B112" s="195">
        <v>0</v>
      </c>
      <c r="C112" s="199"/>
      <c r="D112" s="200">
        <v>0</v>
      </c>
      <c r="E112" s="25"/>
      <c r="F112" s="205" t="s">
        <v>78</v>
      </c>
      <c r="G112" s="187"/>
      <c r="H112" s="204"/>
      <c r="I112" s="200">
        <v>0</v>
      </c>
      <c r="J112" s="25"/>
    </row>
    <row r="113" spans="1:10" x14ac:dyDescent="0.35">
      <c r="A113" s="64" t="s">
        <v>96</v>
      </c>
      <c r="B113" s="195">
        <v>2E-3</v>
      </c>
      <c r="C113" s="199">
        <v>2E-3</v>
      </c>
      <c r="D113" s="200">
        <v>0</v>
      </c>
      <c r="E113" s="25"/>
      <c r="F113" s="205" t="s">
        <v>79</v>
      </c>
      <c r="G113" s="187"/>
      <c r="H113" s="204"/>
      <c r="I113" s="200">
        <v>0</v>
      </c>
      <c r="J113" s="25"/>
    </row>
    <row r="114" spans="1:10" x14ac:dyDescent="0.35">
      <c r="A114" s="64" t="s">
        <v>97</v>
      </c>
      <c r="B114" s="195">
        <v>4.1000000000000002E-2</v>
      </c>
      <c r="C114" s="199">
        <v>4.1000000000000002E-2</v>
      </c>
      <c r="D114" s="200">
        <v>0</v>
      </c>
      <c r="E114" s="25"/>
      <c r="F114" s="205" t="s">
        <v>81</v>
      </c>
      <c r="G114" s="187">
        <v>16.88</v>
      </c>
      <c r="H114" s="204">
        <v>16.88</v>
      </c>
      <c r="I114" s="200">
        <v>0</v>
      </c>
      <c r="J114" s="25"/>
    </row>
    <row r="115" spans="1:10" x14ac:dyDescent="0.35">
      <c r="A115" s="64" t="s">
        <v>100</v>
      </c>
      <c r="B115" s="195">
        <v>1E-3</v>
      </c>
      <c r="C115" s="199">
        <v>1E-3</v>
      </c>
      <c r="D115" s="200">
        <v>0</v>
      </c>
      <c r="E115" s="25"/>
      <c r="F115" s="205" t="s">
        <v>82</v>
      </c>
      <c r="G115" s="187">
        <v>17.815000000000001</v>
      </c>
      <c r="H115" s="204">
        <v>17.815000000000001</v>
      </c>
      <c r="I115" s="200">
        <v>0</v>
      </c>
      <c r="J115" s="25"/>
    </row>
    <row r="116" spans="1:10" x14ac:dyDescent="0.35">
      <c r="A116" s="64" t="s">
        <v>101</v>
      </c>
      <c r="B116" s="195">
        <v>0</v>
      </c>
      <c r="C116" s="199"/>
      <c r="D116" s="200">
        <v>0</v>
      </c>
      <c r="E116" s="25"/>
      <c r="F116" s="205" t="s">
        <v>83</v>
      </c>
      <c r="G116" s="187">
        <v>6.2949999999999999</v>
      </c>
      <c r="H116" s="204">
        <v>6.2949999999999999</v>
      </c>
      <c r="I116" s="200">
        <v>0</v>
      </c>
      <c r="J116" s="25"/>
    </row>
    <row r="117" spans="1:10" x14ac:dyDescent="0.35">
      <c r="A117" s="64" t="s">
        <v>102</v>
      </c>
      <c r="B117" s="195">
        <v>2E-3</v>
      </c>
      <c r="C117" s="199">
        <v>2E-3</v>
      </c>
      <c r="D117" s="200">
        <v>0</v>
      </c>
      <c r="E117" s="25"/>
      <c r="F117" s="205" t="s">
        <v>84</v>
      </c>
      <c r="G117" s="187">
        <v>2.1999999999999999E-2</v>
      </c>
      <c r="H117" s="204">
        <v>2.1999999999999999E-2</v>
      </c>
      <c r="I117" s="200">
        <v>0</v>
      </c>
      <c r="J117" s="25"/>
    </row>
    <row r="118" spans="1:10" x14ac:dyDescent="0.35">
      <c r="A118" s="64" t="s">
        <v>103</v>
      </c>
      <c r="B118" s="195">
        <v>1.323</v>
      </c>
      <c r="C118" s="199">
        <v>1.323</v>
      </c>
      <c r="D118" s="200">
        <v>0</v>
      </c>
      <c r="E118" s="25"/>
      <c r="F118" s="205" t="s">
        <v>85</v>
      </c>
      <c r="G118" s="187">
        <v>2.4E-2</v>
      </c>
      <c r="H118" s="204">
        <v>2.4E-2</v>
      </c>
      <c r="I118" s="200">
        <v>0</v>
      </c>
      <c r="J118" s="25"/>
    </row>
    <row r="119" spans="1:10" x14ac:dyDescent="0.35">
      <c r="A119" s="64" t="s">
        <v>104</v>
      </c>
      <c r="B119" s="195">
        <v>3.9169999999999998</v>
      </c>
      <c r="C119" s="199">
        <v>3.9169999999999998</v>
      </c>
      <c r="D119" s="200">
        <v>0</v>
      </c>
      <c r="E119" s="25"/>
      <c r="F119" s="205" t="s">
        <v>86</v>
      </c>
      <c r="G119" s="187"/>
      <c r="H119" s="204"/>
      <c r="I119" s="200">
        <v>0</v>
      </c>
      <c r="J119" s="25"/>
    </row>
    <row r="120" spans="1:10" x14ac:dyDescent="0.35">
      <c r="A120" s="64" t="s">
        <v>106</v>
      </c>
      <c r="B120" s="195">
        <v>3.8540000000000001</v>
      </c>
      <c r="C120" s="199">
        <v>3.8540000000000001</v>
      </c>
      <c r="D120" s="200">
        <v>0</v>
      </c>
      <c r="E120" s="25"/>
      <c r="F120" s="205" t="s">
        <v>87</v>
      </c>
      <c r="G120" s="187">
        <v>1.55</v>
      </c>
      <c r="H120" s="204">
        <v>1.55</v>
      </c>
      <c r="I120" s="200">
        <v>0</v>
      </c>
      <c r="J120" s="25"/>
    </row>
    <row r="121" spans="1:10" x14ac:dyDescent="0.35">
      <c r="A121" s="64" t="s">
        <v>107</v>
      </c>
      <c r="B121" s="195">
        <v>1.071</v>
      </c>
      <c r="C121" s="199">
        <v>1.071</v>
      </c>
      <c r="D121" s="200">
        <v>0</v>
      </c>
      <c r="E121" s="25"/>
      <c r="F121" s="205" t="s">
        <v>88</v>
      </c>
      <c r="G121" s="187">
        <v>46.210999999999999</v>
      </c>
      <c r="H121" s="204">
        <v>46.210999999999999</v>
      </c>
      <c r="I121" s="200">
        <v>0</v>
      </c>
      <c r="J121" s="25"/>
    </row>
    <row r="122" spans="1:10" x14ac:dyDescent="0.35">
      <c r="A122" s="64" t="s">
        <v>108</v>
      </c>
      <c r="B122" s="195">
        <v>1.2510000000000001</v>
      </c>
      <c r="C122" s="199">
        <v>1.2509999999999999</v>
      </c>
      <c r="D122" s="200">
        <v>0</v>
      </c>
      <c r="E122" s="25"/>
      <c r="F122" s="205" t="s">
        <v>89</v>
      </c>
      <c r="G122" s="187">
        <v>5.9260000000000002</v>
      </c>
      <c r="H122" s="204">
        <v>5.9260000000000002</v>
      </c>
      <c r="I122" s="200">
        <v>0</v>
      </c>
      <c r="J122" s="25"/>
    </row>
    <row r="123" spans="1:10" x14ac:dyDescent="0.35">
      <c r="A123" s="64" t="s">
        <v>110</v>
      </c>
      <c r="B123" s="195">
        <v>0.71399999999999997</v>
      </c>
      <c r="C123" s="199">
        <v>0.71399999999999997</v>
      </c>
      <c r="D123" s="200">
        <v>0</v>
      </c>
      <c r="E123" s="25"/>
      <c r="F123" s="205" t="s">
        <v>90</v>
      </c>
      <c r="G123" s="187">
        <v>5.2999999999999999E-2</v>
      </c>
      <c r="H123" s="204">
        <v>5.2999999999999999E-2</v>
      </c>
      <c r="I123" s="200">
        <v>0</v>
      </c>
      <c r="J123" s="25"/>
    </row>
    <row r="124" spans="1:10" x14ac:dyDescent="0.35">
      <c r="A124" s="64" t="s">
        <v>111</v>
      </c>
      <c r="B124" s="195">
        <v>0</v>
      </c>
      <c r="C124" s="199"/>
      <c r="D124" s="200">
        <v>0</v>
      </c>
      <c r="E124" s="25"/>
      <c r="F124" s="205" t="s">
        <v>91</v>
      </c>
      <c r="G124" s="187">
        <v>1.7609999999999999</v>
      </c>
      <c r="H124" s="204">
        <v>1.7609999999999999</v>
      </c>
      <c r="I124" s="200">
        <v>0</v>
      </c>
      <c r="J124" s="25"/>
    </row>
    <row r="125" spans="1:10" x14ac:dyDescent="0.35">
      <c r="A125" s="64" t="s">
        <v>112</v>
      </c>
      <c r="B125" s="195">
        <v>1.131</v>
      </c>
      <c r="C125" s="199">
        <v>1.131</v>
      </c>
      <c r="D125" s="200">
        <v>0</v>
      </c>
      <c r="E125" s="25"/>
      <c r="F125" s="205" t="s">
        <v>92</v>
      </c>
      <c r="G125" s="187">
        <v>5.64</v>
      </c>
      <c r="H125" s="204">
        <v>5.64</v>
      </c>
      <c r="I125" s="200">
        <v>0</v>
      </c>
      <c r="J125" s="25"/>
    </row>
    <row r="126" spans="1:10" x14ac:dyDescent="0.35">
      <c r="A126" s="64" t="s">
        <v>113</v>
      </c>
      <c r="B126" s="195">
        <v>5.2999999999999999E-2</v>
      </c>
      <c r="C126" s="199">
        <v>5.2999999999999999E-2</v>
      </c>
      <c r="D126" s="200">
        <v>0</v>
      </c>
      <c r="E126" s="25"/>
      <c r="F126" s="205" t="s">
        <v>93</v>
      </c>
      <c r="G126" s="187">
        <v>1.629</v>
      </c>
      <c r="H126" s="204">
        <v>1.629</v>
      </c>
      <c r="I126" s="200">
        <v>0</v>
      </c>
      <c r="J126" s="25"/>
    </row>
    <row r="127" spans="1:10" x14ac:dyDescent="0.35">
      <c r="A127" s="64" t="s">
        <v>115</v>
      </c>
      <c r="B127" s="195">
        <v>0</v>
      </c>
      <c r="C127" s="199"/>
      <c r="D127" s="200">
        <v>0</v>
      </c>
      <c r="E127" s="25"/>
      <c r="F127" s="205" t="s">
        <v>94</v>
      </c>
      <c r="G127" s="187">
        <v>26.643999999999998</v>
      </c>
      <c r="H127" s="204">
        <v>26.643999999999998</v>
      </c>
      <c r="I127" s="200">
        <v>0</v>
      </c>
      <c r="J127" s="25"/>
    </row>
    <row r="128" spans="1:10" x14ac:dyDescent="0.35">
      <c r="A128" s="64" t="s">
        <v>116</v>
      </c>
      <c r="B128" s="195">
        <v>0.46799999999999997</v>
      </c>
      <c r="C128" s="199">
        <v>0.46800000000000003</v>
      </c>
      <c r="D128" s="200">
        <v>0</v>
      </c>
      <c r="E128" s="25"/>
      <c r="F128" s="205" t="s">
        <v>95</v>
      </c>
      <c r="G128" s="187">
        <v>2.4710000000000001</v>
      </c>
      <c r="H128" s="204">
        <v>2.4710000000000001</v>
      </c>
      <c r="I128" s="200">
        <v>0</v>
      </c>
      <c r="J128" s="25"/>
    </row>
    <row r="129" spans="1:10" x14ac:dyDescent="0.35">
      <c r="A129" s="64" t="s">
        <v>117</v>
      </c>
      <c r="B129" s="195">
        <v>1.2190000000000001</v>
      </c>
      <c r="C129" s="199">
        <v>1.2190000000000001</v>
      </c>
      <c r="D129" s="200">
        <v>0</v>
      </c>
      <c r="E129" s="25"/>
      <c r="F129" s="205" t="s">
        <v>96</v>
      </c>
      <c r="G129" s="187">
        <v>0.88200000000000001</v>
      </c>
      <c r="H129" s="204">
        <v>0.88200000000000001</v>
      </c>
      <c r="I129" s="200">
        <v>0</v>
      </c>
      <c r="J129" s="25"/>
    </row>
    <row r="130" spans="1:10" x14ac:dyDescent="0.35">
      <c r="A130" s="64" t="s">
        <v>118</v>
      </c>
      <c r="B130" s="195">
        <v>0</v>
      </c>
      <c r="C130" s="199"/>
      <c r="D130" s="200">
        <v>0</v>
      </c>
      <c r="E130" s="25"/>
      <c r="F130" s="205" t="s">
        <v>97</v>
      </c>
      <c r="G130" s="187">
        <v>113.471</v>
      </c>
      <c r="H130" s="204">
        <v>113.471</v>
      </c>
      <c r="I130" s="200">
        <v>0</v>
      </c>
      <c r="J130" s="25"/>
    </row>
    <row r="131" spans="1:10" x14ac:dyDescent="0.35">
      <c r="A131" s="64" t="s">
        <v>119</v>
      </c>
      <c r="B131" s="195">
        <v>0.158</v>
      </c>
      <c r="C131" s="199">
        <v>0.158</v>
      </c>
      <c r="D131" s="200">
        <v>0</v>
      </c>
      <c r="E131" s="25"/>
      <c r="F131" s="205" t="s">
        <v>98</v>
      </c>
      <c r="G131" s="187">
        <v>47.293999999999997</v>
      </c>
      <c r="H131" s="204">
        <v>47.293999999999997</v>
      </c>
      <c r="I131" s="200">
        <v>0</v>
      </c>
      <c r="J131" s="25"/>
    </row>
    <row r="132" spans="1:10" x14ac:dyDescent="0.35">
      <c r="A132" s="64" t="s">
        <v>121</v>
      </c>
      <c r="B132" s="195">
        <v>1E-3</v>
      </c>
      <c r="C132" s="199">
        <v>1E-3</v>
      </c>
      <c r="D132" s="200">
        <v>0</v>
      </c>
      <c r="E132" s="25"/>
      <c r="F132" s="205" t="s">
        <v>99</v>
      </c>
      <c r="G132" s="187">
        <v>28.013000000000002</v>
      </c>
      <c r="H132" s="204">
        <v>28.013000000000002</v>
      </c>
      <c r="I132" s="200">
        <v>0</v>
      </c>
      <c r="J132" s="25"/>
    </row>
    <row r="133" spans="1:10" x14ac:dyDescent="0.35">
      <c r="A133" s="64" t="s">
        <v>124</v>
      </c>
      <c r="B133" s="195">
        <v>0</v>
      </c>
      <c r="C133" s="199">
        <v>0</v>
      </c>
      <c r="D133" s="200">
        <v>0</v>
      </c>
      <c r="E133" s="25"/>
      <c r="F133" s="205" t="s">
        <v>100</v>
      </c>
      <c r="G133" s="187">
        <v>0.22900000000000001</v>
      </c>
      <c r="H133" s="204">
        <v>0.22900000000000001</v>
      </c>
      <c r="I133" s="200">
        <v>0</v>
      </c>
      <c r="J133" s="25"/>
    </row>
    <row r="134" spans="1:10" x14ac:dyDescent="0.35">
      <c r="A134" s="64" t="s">
        <v>125</v>
      </c>
      <c r="B134" s="195">
        <v>12.776999999999999</v>
      </c>
      <c r="C134" s="199">
        <v>12.776999999999999</v>
      </c>
      <c r="D134" s="200">
        <v>0</v>
      </c>
      <c r="E134" s="25"/>
      <c r="F134" s="205" t="s">
        <v>101</v>
      </c>
      <c r="G134" s="187">
        <v>0.60699999999999998</v>
      </c>
      <c r="H134" s="204">
        <v>0.60699999999999998</v>
      </c>
      <c r="I134" s="200">
        <v>0</v>
      </c>
      <c r="J134" s="25"/>
    </row>
    <row r="135" spans="1:10" x14ac:dyDescent="0.35">
      <c r="A135" s="64" t="s">
        <v>126</v>
      </c>
      <c r="B135" s="195">
        <v>2.1999999999999999E-2</v>
      </c>
      <c r="C135" s="199">
        <v>2.1999999999999999E-2</v>
      </c>
      <c r="D135" s="200">
        <v>0</v>
      </c>
      <c r="E135" s="25"/>
      <c r="F135" s="205" t="s">
        <v>102</v>
      </c>
      <c r="G135" s="187">
        <v>7.6999999999999999E-2</v>
      </c>
      <c r="H135" s="204">
        <v>7.6999999999999999E-2</v>
      </c>
      <c r="I135" s="200">
        <v>0</v>
      </c>
      <c r="J135" s="25"/>
    </row>
    <row r="136" spans="1:10" x14ac:dyDescent="0.35">
      <c r="A136" s="64" t="s">
        <v>127</v>
      </c>
      <c r="B136" s="195">
        <v>1.125</v>
      </c>
      <c r="C136" s="199">
        <v>1.125</v>
      </c>
      <c r="D136" s="200">
        <v>0</v>
      </c>
      <c r="E136" s="25"/>
      <c r="F136" s="205" t="s">
        <v>103</v>
      </c>
      <c r="G136" s="187">
        <v>25.684999999999999</v>
      </c>
      <c r="H136" s="204">
        <v>25.684999999999999</v>
      </c>
      <c r="I136" s="200">
        <v>0</v>
      </c>
      <c r="J136" s="25"/>
    </row>
    <row r="137" spans="1:10" x14ac:dyDescent="0.35">
      <c r="A137" s="64" t="s">
        <v>128</v>
      </c>
      <c r="B137" s="195">
        <v>4.4000000000000004E-2</v>
      </c>
      <c r="C137" s="199">
        <v>4.3999999999999997E-2</v>
      </c>
      <c r="D137" s="200">
        <v>0</v>
      </c>
      <c r="E137" s="25"/>
      <c r="F137" s="205" t="s">
        <v>104</v>
      </c>
      <c r="G137" s="187">
        <v>38.987000000000002</v>
      </c>
      <c r="H137" s="204">
        <v>38.987000000000002</v>
      </c>
      <c r="I137" s="200">
        <v>0</v>
      </c>
      <c r="J137" s="25"/>
    </row>
    <row r="138" spans="1:10" x14ac:dyDescent="0.35">
      <c r="A138" s="64" t="s">
        <v>129</v>
      </c>
      <c r="B138" s="195">
        <v>38.286000000000001</v>
      </c>
      <c r="C138" s="199">
        <v>38.286000000000001</v>
      </c>
      <c r="D138" s="200">
        <v>0</v>
      </c>
      <c r="E138" s="25"/>
      <c r="F138" s="205" t="s">
        <v>106</v>
      </c>
      <c r="G138" s="187">
        <v>26.998000000000001</v>
      </c>
      <c r="H138" s="204">
        <v>26.998000000000001</v>
      </c>
      <c r="I138" s="200">
        <v>0</v>
      </c>
      <c r="J138" s="25"/>
    </row>
    <row r="139" spans="1:10" x14ac:dyDescent="0.35">
      <c r="A139" s="64" t="s">
        <v>130</v>
      </c>
      <c r="B139" s="195">
        <v>2.5840000000000001</v>
      </c>
      <c r="C139" s="199">
        <v>2.5840000000000001</v>
      </c>
      <c r="D139" s="200">
        <v>0</v>
      </c>
      <c r="E139" s="25"/>
      <c r="F139" s="205" t="s">
        <v>108</v>
      </c>
      <c r="G139" s="187">
        <v>114.911</v>
      </c>
      <c r="H139" s="204">
        <v>114.911</v>
      </c>
      <c r="I139" s="200">
        <v>0</v>
      </c>
      <c r="J139" s="25"/>
    </row>
    <row r="140" spans="1:10" x14ac:dyDescent="0.35">
      <c r="A140" s="64" t="s">
        <v>131</v>
      </c>
      <c r="B140" s="195">
        <v>0</v>
      </c>
      <c r="C140" s="199"/>
      <c r="D140" s="200">
        <v>0</v>
      </c>
      <c r="E140" s="25"/>
      <c r="F140" s="205" t="s">
        <v>109</v>
      </c>
      <c r="G140" s="187">
        <v>128.99100000000001</v>
      </c>
      <c r="H140" s="204">
        <v>128.99100000000001</v>
      </c>
      <c r="I140" s="200">
        <v>0</v>
      </c>
      <c r="J140" s="25"/>
    </row>
    <row r="141" spans="1:10" x14ac:dyDescent="0.35">
      <c r="A141" s="64" t="s">
        <v>133</v>
      </c>
      <c r="B141" s="195">
        <v>3.7360000000000002</v>
      </c>
      <c r="C141" s="199">
        <v>3.7360000000000002</v>
      </c>
      <c r="D141" s="200">
        <v>0</v>
      </c>
      <c r="E141" s="25"/>
      <c r="F141" s="205" t="s">
        <v>110</v>
      </c>
      <c r="G141" s="187">
        <v>26.64</v>
      </c>
      <c r="H141" s="204">
        <v>26.64</v>
      </c>
      <c r="I141" s="200">
        <v>0</v>
      </c>
      <c r="J141" s="25"/>
    </row>
    <row r="142" spans="1:10" x14ac:dyDescent="0.35">
      <c r="A142" s="64" t="s">
        <v>134</v>
      </c>
      <c r="B142" s="195">
        <v>1.232</v>
      </c>
      <c r="C142" s="199">
        <v>1.232</v>
      </c>
      <c r="D142" s="200">
        <v>0</v>
      </c>
      <c r="E142" s="25"/>
      <c r="F142" s="205" t="s">
        <v>111</v>
      </c>
      <c r="G142" s="187">
        <v>3.46</v>
      </c>
      <c r="H142" s="204">
        <v>3.46</v>
      </c>
      <c r="I142" s="200">
        <v>0</v>
      </c>
      <c r="J142" s="25"/>
    </row>
    <row r="143" spans="1:10" x14ac:dyDescent="0.35">
      <c r="A143" s="64" t="s">
        <v>136</v>
      </c>
      <c r="B143" s="195">
        <v>2.5999999999999999E-2</v>
      </c>
      <c r="C143" s="199">
        <v>2.5999999999999999E-2</v>
      </c>
      <c r="D143" s="200">
        <v>0</v>
      </c>
      <c r="E143" s="25"/>
      <c r="F143" s="205" t="s">
        <v>112</v>
      </c>
      <c r="G143" s="187">
        <v>0.36399999999999999</v>
      </c>
      <c r="H143" s="204">
        <v>0.36399999999999999</v>
      </c>
      <c r="I143" s="200">
        <v>0</v>
      </c>
      <c r="J143" s="25"/>
    </row>
    <row r="144" spans="1:10" x14ac:dyDescent="0.35">
      <c r="A144" s="64" t="s">
        <v>137</v>
      </c>
      <c r="B144" s="195">
        <v>9.4E-2</v>
      </c>
      <c r="C144" s="199">
        <v>9.4E-2</v>
      </c>
      <c r="D144" s="200">
        <v>0</v>
      </c>
      <c r="E144" s="25"/>
      <c r="F144" s="205" t="s">
        <v>113</v>
      </c>
      <c r="G144" s="187">
        <v>3.3959999999999999</v>
      </c>
      <c r="H144" s="204">
        <v>3.3959999999999999</v>
      </c>
      <c r="I144" s="200">
        <v>0</v>
      </c>
      <c r="J144" s="25"/>
    </row>
    <row r="145" spans="1:10" x14ac:dyDescent="0.35">
      <c r="A145" s="64" t="s">
        <v>138</v>
      </c>
      <c r="B145" s="195">
        <v>2.0999999999999998E-2</v>
      </c>
      <c r="C145" s="199">
        <v>2.1000000000000001E-2</v>
      </c>
      <c r="D145" s="200">
        <v>0</v>
      </c>
      <c r="E145" s="25"/>
      <c r="F145" s="205" t="s">
        <v>114</v>
      </c>
      <c r="G145" s="187">
        <v>44.856999999999999</v>
      </c>
      <c r="H145" s="204">
        <v>44.856999999999999</v>
      </c>
      <c r="I145" s="200">
        <v>0</v>
      </c>
      <c r="J145" s="25"/>
    </row>
    <row r="146" spans="1:10" x14ac:dyDescent="0.35">
      <c r="A146" s="64" t="s">
        <v>139</v>
      </c>
      <c r="B146" s="195">
        <v>4.0000000000000001E-3</v>
      </c>
      <c r="C146" s="199">
        <v>4.0000000000000001E-3</v>
      </c>
      <c r="D146" s="200">
        <v>0</v>
      </c>
      <c r="E146" s="25"/>
      <c r="F146" s="205" t="s">
        <v>115</v>
      </c>
      <c r="G146" s="187">
        <v>0</v>
      </c>
      <c r="H146" s="204">
        <v>0</v>
      </c>
      <c r="I146" s="200">
        <v>0</v>
      </c>
      <c r="J146" s="25"/>
    </row>
    <row r="147" spans="1:10" x14ac:dyDescent="0.35">
      <c r="A147" s="64" t="s">
        <v>140</v>
      </c>
      <c r="B147" s="195">
        <v>1E-3</v>
      </c>
      <c r="C147" s="199">
        <v>1E-3</v>
      </c>
      <c r="D147" s="200">
        <v>0</v>
      </c>
      <c r="E147" s="25"/>
      <c r="F147" s="205" t="s">
        <v>116</v>
      </c>
      <c r="G147" s="187">
        <v>31.963999999999999</v>
      </c>
      <c r="H147" s="204">
        <v>31.963999999999999</v>
      </c>
      <c r="I147" s="200">
        <v>0</v>
      </c>
      <c r="J147" s="25"/>
    </row>
    <row r="148" spans="1:10" x14ac:dyDescent="0.35">
      <c r="A148" s="64" t="s">
        <v>141</v>
      </c>
      <c r="B148" s="195">
        <v>1E-3</v>
      </c>
      <c r="C148" s="199">
        <v>1E-3</v>
      </c>
      <c r="D148" s="200">
        <v>0</v>
      </c>
      <c r="E148" s="25"/>
      <c r="F148" s="205" t="s">
        <v>117</v>
      </c>
      <c r="G148" s="187">
        <v>15.44</v>
      </c>
      <c r="H148" s="204">
        <v>15.44</v>
      </c>
      <c r="I148" s="200">
        <v>0</v>
      </c>
      <c r="J148" s="25"/>
    </row>
    <row r="149" spans="1:10" x14ac:dyDescent="0.35">
      <c r="A149" s="64" t="s">
        <v>142</v>
      </c>
      <c r="B149" s="195">
        <v>7.2430000000000003</v>
      </c>
      <c r="C149" s="199">
        <v>7.2430000000000003</v>
      </c>
      <c r="D149" s="200">
        <v>0</v>
      </c>
      <c r="E149" s="25"/>
      <c r="F149" s="205" t="s">
        <v>118</v>
      </c>
      <c r="G149" s="187">
        <v>0.70799999999999996</v>
      </c>
      <c r="H149" s="204">
        <v>0.70799999999999996</v>
      </c>
      <c r="I149" s="200">
        <v>0</v>
      </c>
      <c r="J149" s="25"/>
    </row>
    <row r="150" spans="1:10" x14ac:dyDescent="0.35">
      <c r="A150" s="64" t="s">
        <v>143</v>
      </c>
      <c r="B150" s="195">
        <v>4.0039999999999996</v>
      </c>
      <c r="C150" s="199">
        <v>4.0039999999999996</v>
      </c>
      <c r="D150" s="200">
        <v>0</v>
      </c>
      <c r="E150" s="25"/>
      <c r="F150" s="205" t="s">
        <v>119</v>
      </c>
      <c r="G150" s="187">
        <v>4.2050000000000001</v>
      </c>
      <c r="H150" s="204">
        <v>4.2050000000000001</v>
      </c>
      <c r="I150" s="200">
        <v>0</v>
      </c>
      <c r="J150" s="25"/>
    </row>
    <row r="151" spans="1:10" x14ac:dyDescent="0.35">
      <c r="A151" s="64" t="s">
        <v>144</v>
      </c>
      <c r="B151" s="195">
        <v>0.161</v>
      </c>
      <c r="C151" s="199">
        <v>0.161</v>
      </c>
      <c r="D151" s="200">
        <v>0</v>
      </c>
      <c r="E151" s="25"/>
      <c r="F151" s="205" t="s">
        <v>120</v>
      </c>
      <c r="G151" s="187">
        <v>9.2859999999999996</v>
      </c>
      <c r="H151" s="204">
        <v>9.2859999999999996</v>
      </c>
      <c r="I151" s="200">
        <v>0</v>
      </c>
      <c r="J151" s="25"/>
    </row>
    <row r="152" spans="1:10" x14ac:dyDescent="0.35">
      <c r="A152" s="64" t="s">
        <v>145</v>
      </c>
      <c r="B152" s="195">
        <v>47.918999999999997</v>
      </c>
      <c r="C152" s="199">
        <v>47.918999999999997</v>
      </c>
      <c r="D152" s="200">
        <v>0</v>
      </c>
      <c r="E152" s="25"/>
      <c r="F152" s="205" t="s">
        <v>121</v>
      </c>
      <c r="G152" s="187">
        <v>21.401</v>
      </c>
      <c r="H152" s="204">
        <v>21.401</v>
      </c>
      <c r="I152" s="200">
        <v>0</v>
      </c>
      <c r="J152" s="25"/>
    </row>
    <row r="153" spans="1:10" x14ac:dyDescent="0.35">
      <c r="A153" s="64" t="s">
        <v>146</v>
      </c>
      <c r="B153" s="195">
        <v>0.16800000000000001</v>
      </c>
      <c r="C153" s="199">
        <v>0.16800000000000001</v>
      </c>
      <c r="D153" s="200">
        <v>0</v>
      </c>
      <c r="E153" s="25"/>
      <c r="F153" s="205" t="s">
        <v>122</v>
      </c>
      <c r="G153" s="187">
        <v>14.768000000000001</v>
      </c>
      <c r="H153" s="204">
        <v>14.768000000000001</v>
      </c>
      <c r="I153" s="200">
        <v>0</v>
      </c>
      <c r="J153" s="25"/>
    </row>
    <row r="154" spans="1:10" x14ac:dyDescent="0.35">
      <c r="A154" s="64" t="s">
        <v>147</v>
      </c>
      <c r="B154" s="195">
        <v>0.96199999999999997</v>
      </c>
      <c r="C154" s="199">
        <v>0.96199999999999997</v>
      </c>
      <c r="D154" s="200">
        <v>0</v>
      </c>
      <c r="E154" s="25"/>
      <c r="F154" s="205" t="s">
        <v>123</v>
      </c>
      <c r="G154" s="187">
        <v>59.720999999999997</v>
      </c>
      <c r="H154" s="204">
        <v>59.720999999999997</v>
      </c>
      <c r="I154" s="200">
        <v>0</v>
      </c>
      <c r="J154" s="25"/>
    </row>
    <row r="155" spans="1:10" x14ac:dyDescent="0.35">
      <c r="A155" s="64" t="s">
        <v>148</v>
      </c>
      <c r="B155" s="195">
        <v>0.66900000000000004</v>
      </c>
      <c r="C155" s="199">
        <v>0.66900000000000004</v>
      </c>
      <c r="D155" s="200">
        <v>0</v>
      </c>
      <c r="E155" s="25"/>
      <c r="F155" s="205" t="s">
        <v>124</v>
      </c>
      <c r="G155" s="187">
        <v>0.113</v>
      </c>
      <c r="H155" s="204">
        <v>0.113</v>
      </c>
      <c r="I155" s="200">
        <v>0</v>
      </c>
      <c r="J155" s="25"/>
    </row>
    <row r="156" spans="1:10" x14ac:dyDescent="0.35">
      <c r="A156" s="64" t="s">
        <v>149</v>
      </c>
      <c r="B156" s="195">
        <v>2.9380000000000002</v>
      </c>
      <c r="C156" s="199">
        <v>2.9380000000000002</v>
      </c>
      <c r="D156" s="200">
        <v>0</v>
      </c>
      <c r="E156" s="25"/>
      <c r="F156" s="205" t="s">
        <v>125</v>
      </c>
      <c r="G156" s="187">
        <v>0.13300000000000001</v>
      </c>
      <c r="H156" s="204">
        <v>0.13300000000000001</v>
      </c>
      <c r="I156" s="200">
        <v>0</v>
      </c>
      <c r="J156" s="25"/>
    </row>
    <row r="157" spans="1:10" x14ac:dyDescent="0.35">
      <c r="A157" s="64" t="s">
        <v>150</v>
      </c>
      <c r="B157" s="195">
        <v>0.17299999999999999</v>
      </c>
      <c r="C157" s="199">
        <v>0.17299999999999999</v>
      </c>
      <c r="D157" s="200">
        <v>0</v>
      </c>
      <c r="E157" s="25"/>
      <c r="F157" s="205" t="s">
        <v>126</v>
      </c>
      <c r="G157" s="187">
        <v>1.0149999999999999</v>
      </c>
      <c r="H157" s="204">
        <v>1.0149999999999999</v>
      </c>
      <c r="I157" s="200">
        <v>0</v>
      </c>
      <c r="J157" s="25"/>
    </row>
    <row r="158" spans="1:10" x14ac:dyDescent="0.35">
      <c r="A158" s="64" t="s">
        <v>152</v>
      </c>
      <c r="B158" s="195">
        <v>4.8170000000000002</v>
      </c>
      <c r="C158" s="199">
        <v>4.8170000000000002</v>
      </c>
      <c r="D158" s="200">
        <v>0</v>
      </c>
      <c r="E158" s="25"/>
      <c r="F158" s="205" t="s">
        <v>127</v>
      </c>
      <c r="G158" s="187">
        <v>5.0000000000000001E-3</v>
      </c>
      <c r="H158" s="204">
        <v>5.0000000000000001E-3</v>
      </c>
      <c r="I158" s="200">
        <v>0</v>
      </c>
      <c r="J158" s="25"/>
    </row>
    <row r="159" spans="1:10" x14ac:dyDescent="0.35">
      <c r="A159" s="64" t="s">
        <v>153</v>
      </c>
      <c r="B159" s="195">
        <v>3.0000000000000001E-3</v>
      </c>
      <c r="C159" s="199">
        <v>3.0000000000000001E-3</v>
      </c>
      <c r="D159" s="200">
        <v>0</v>
      </c>
      <c r="E159" s="25"/>
      <c r="F159" s="205" t="s">
        <v>128</v>
      </c>
      <c r="G159" s="187">
        <v>14.833</v>
      </c>
      <c r="H159" s="204">
        <v>14.833</v>
      </c>
      <c r="I159" s="200">
        <v>0</v>
      </c>
      <c r="J159" s="25"/>
    </row>
    <row r="160" spans="1:10" x14ac:dyDescent="0.35">
      <c r="A160" s="64" t="s">
        <v>154</v>
      </c>
      <c r="B160" s="195">
        <v>4.2000000000000003E-2</v>
      </c>
      <c r="C160" s="199">
        <v>4.2000000000000003E-2</v>
      </c>
      <c r="D160" s="200">
        <v>0</v>
      </c>
      <c r="E160" s="25"/>
      <c r="F160" s="205" t="s">
        <v>129</v>
      </c>
      <c r="G160" s="187">
        <v>165.76499999999999</v>
      </c>
      <c r="H160" s="204">
        <v>165.76499999999999</v>
      </c>
      <c r="I160" s="200">
        <v>0</v>
      </c>
      <c r="J160" s="25"/>
    </row>
    <row r="161" spans="1:10" x14ac:dyDescent="0.35">
      <c r="A161" s="64" t="s">
        <v>156</v>
      </c>
      <c r="B161" s="195">
        <v>1.9000000000000003E-2</v>
      </c>
      <c r="C161" s="199">
        <v>1.9E-2</v>
      </c>
      <c r="D161" s="200">
        <v>0</v>
      </c>
      <c r="E161" s="25"/>
      <c r="F161" s="205" t="s">
        <v>131</v>
      </c>
      <c r="G161" s="187">
        <v>0.06</v>
      </c>
      <c r="H161" s="204">
        <v>0.06</v>
      </c>
      <c r="I161" s="200">
        <v>0</v>
      </c>
      <c r="J161" s="25"/>
    </row>
    <row r="162" spans="1:10" x14ac:dyDescent="0.35">
      <c r="A162" s="64" t="s">
        <v>157</v>
      </c>
      <c r="B162" s="195">
        <v>121.075</v>
      </c>
      <c r="C162" s="199">
        <v>121.075</v>
      </c>
      <c r="D162" s="200">
        <v>0</v>
      </c>
      <c r="E162" s="25"/>
      <c r="F162" s="205" t="s">
        <v>132</v>
      </c>
      <c r="G162" s="187">
        <v>16.25</v>
      </c>
      <c r="H162" s="204">
        <v>16.25</v>
      </c>
      <c r="I162" s="200">
        <v>0</v>
      </c>
      <c r="J162" s="25"/>
    </row>
    <row r="163" spans="1:10" x14ac:dyDescent="0.35">
      <c r="A163" s="64" t="s">
        <v>158</v>
      </c>
      <c r="B163" s="195">
        <v>0.20499999999999999</v>
      </c>
      <c r="C163" s="199">
        <v>0.20499999999999999</v>
      </c>
      <c r="D163" s="200">
        <v>0</v>
      </c>
      <c r="E163" s="25"/>
      <c r="F163" s="205" t="s">
        <v>133</v>
      </c>
      <c r="G163" s="187">
        <v>18.838999999999999</v>
      </c>
      <c r="H163" s="204">
        <v>18.838999999999999</v>
      </c>
      <c r="I163" s="200">
        <v>0</v>
      </c>
      <c r="J163" s="25"/>
    </row>
    <row r="164" spans="1:10" x14ac:dyDescent="0.35">
      <c r="A164" s="64" t="s">
        <v>159</v>
      </c>
      <c r="B164" s="195">
        <v>6.0000000000000001E-3</v>
      </c>
      <c r="C164" s="199">
        <v>6.0000000000000001E-3</v>
      </c>
      <c r="D164" s="200">
        <v>0</v>
      </c>
      <c r="E164" s="25"/>
      <c r="F164" s="205" t="s">
        <v>134</v>
      </c>
      <c r="G164" s="187">
        <v>73.587000000000003</v>
      </c>
      <c r="H164" s="204">
        <v>73.587000000000003</v>
      </c>
      <c r="I164" s="200">
        <v>0</v>
      </c>
      <c r="J164" s="25"/>
    </row>
    <row r="165" spans="1:10" x14ac:dyDescent="0.35">
      <c r="A165" s="64" t="s">
        <v>161</v>
      </c>
      <c r="B165" s="195">
        <v>0</v>
      </c>
      <c r="C165" s="199"/>
      <c r="D165" s="200">
        <v>0</v>
      </c>
      <c r="E165" s="25"/>
      <c r="F165" s="205" t="s">
        <v>135</v>
      </c>
      <c r="G165" s="187">
        <v>66.661000000000001</v>
      </c>
      <c r="H165" s="204">
        <v>66.661000000000001</v>
      </c>
      <c r="I165" s="200">
        <v>0</v>
      </c>
      <c r="J165" s="25"/>
    </row>
    <row r="166" spans="1:10" x14ac:dyDescent="0.35">
      <c r="A166" s="64" t="s">
        <v>162</v>
      </c>
      <c r="B166" s="195">
        <v>4.0000000000000001E-3</v>
      </c>
      <c r="C166" s="199">
        <v>4.0000000000000001E-3</v>
      </c>
      <c r="D166" s="200">
        <v>0</v>
      </c>
      <c r="E166" s="25"/>
      <c r="F166" s="205" t="s">
        <v>136</v>
      </c>
      <c r="G166" s="187">
        <v>1.43</v>
      </c>
      <c r="H166" s="204">
        <v>1.43</v>
      </c>
      <c r="I166" s="200">
        <v>0</v>
      </c>
      <c r="J166" s="25"/>
    </row>
    <row r="167" spans="1:10" x14ac:dyDescent="0.35">
      <c r="A167" s="64" t="s">
        <v>163</v>
      </c>
      <c r="B167" s="195">
        <v>4.2000000000000003E-2</v>
      </c>
      <c r="C167" s="199">
        <v>4.2000000000000003E-2</v>
      </c>
      <c r="D167" s="200">
        <v>0</v>
      </c>
      <c r="E167" s="25"/>
      <c r="F167" s="205" t="s">
        <v>137</v>
      </c>
      <c r="G167" s="187">
        <v>1.5640000000000001</v>
      </c>
      <c r="H167" s="204">
        <v>1.5640000000000001</v>
      </c>
      <c r="I167" s="200">
        <v>0</v>
      </c>
      <c r="J167" s="25"/>
    </row>
    <row r="168" spans="1:10" x14ac:dyDescent="0.35">
      <c r="A168" s="64" t="s">
        <v>164</v>
      </c>
      <c r="B168" s="195">
        <v>0</v>
      </c>
      <c r="C168" s="199"/>
      <c r="D168" s="200">
        <v>0</v>
      </c>
      <c r="E168" s="25"/>
      <c r="F168" s="205" t="s">
        <v>139</v>
      </c>
      <c r="G168" s="187">
        <v>2.6869999999999998</v>
      </c>
      <c r="H168" s="204">
        <v>2.6869999999999998</v>
      </c>
      <c r="I168" s="200">
        <v>0</v>
      </c>
      <c r="J168" s="25"/>
    </row>
    <row r="169" spans="1:10" x14ac:dyDescent="0.35">
      <c r="A169" s="64" t="s">
        <v>165</v>
      </c>
      <c r="B169" s="195">
        <v>8.0000000000000002E-3</v>
      </c>
      <c r="C169" s="199">
        <v>8.0000000000000002E-3</v>
      </c>
      <c r="D169" s="200">
        <v>0</v>
      </c>
      <c r="E169" s="25"/>
      <c r="F169" s="205" t="s">
        <v>140</v>
      </c>
      <c r="G169" s="187">
        <v>1.502</v>
      </c>
      <c r="H169" s="204">
        <v>1.502</v>
      </c>
      <c r="I169" s="200">
        <v>0</v>
      </c>
      <c r="J169" s="25"/>
    </row>
    <row r="170" spans="1:10" x14ac:dyDescent="0.35">
      <c r="A170" s="64" t="s">
        <v>166</v>
      </c>
      <c r="B170" s="195">
        <v>0</v>
      </c>
      <c r="C170" s="199"/>
      <c r="D170" s="200">
        <v>0</v>
      </c>
      <c r="E170" s="25"/>
      <c r="F170" s="205" t="s">
        <v>142</v>
      </c>
      <c r="G170" s="187">
        <v>15.02</v>
      </c>
      <c r="H170" s="204">
        <v>15.02</v>
      </c>
      <c r="I170" s="200">
        <v>0</v>
      </c>
      <c r="J170" s="25"/>
    </row>
    <row r="171" spans="1:10" x14ac:dyDescent="0.35">
      <c r="A171" s="64" t="s">
        <v>167</v>
      </c>
      <c r="B171" s="195">
        <v>0.14799999999999999</v>
      </c>
      <c r="C171" s="199">
        <v>0.14799999999999999</v>
      </c>
      <c r="D171" s="200">
        <v>0</v>
      </c>
      <c r="E171" s="25"/>
      <c r="F171" s="205" t="s">
        <v>143</v>
      </c>
      <c r="G171" s="187">
        <v>49.634999999999998</v>
      </c>
      <c r="H171" s="204">
        <v>49.634999999999998</v>
      </c>
      <c r="I171" s="200">
        <v>0</v>
      </c>
      <c r="J171" s="25"/>
    </row>
    <row r="172" spans="1:10" x14ac:dyDescent="0.35">
      <c r="A172" s="64" t="s">
        <v>170</v>
      </c>
      <c r="B172" s="195">
        <v>1.3220000000000001</v>
      </c>
      <c r="C172" s="199">
        <v>1.3220000000000001</v>
      </c>
      <c r="D172" s="200">
        <v>0</v>
      </c>
      <c r="E172" s="25"/>
      <c r="F172" s="205" t="s">
        <v>144</v>
      </c>
      <c r="G172" s="187">
        <v>4.423</v>
      </c>
      <c r="H172" s="204">
        <v>4.423</v>
      </c>
      <c r="I172" s="200">
        <v>0</v>
      </c>
      <c r="J172" s="25"/>
    </row>
    <row r="173" spans="1:10" x14ac:dyDescent="0.35">
      <c r="A173" s="64" t="s">
        <v>171</v>
      </c>
      <c r="B173" s="195">
        <v>1.3390000000000002</v>
      </c>
      <c r="C173" s="199">
        <v>1.339</v>
      </c>
      <c r="D173" s="200">
        <v>0</v>
      </c>
      <c r="E173" s="25"/>
      <c r="F173" s="205" t="s">
        <v>145</v>
      </c>
      <c r="G173" s="187">
        <v>12.771000000000001</v>
      </c>
      <c r="H173" s="204">
        <v>12.771000000000001</v>
      </c>
      <c r="I173" s="200">
        <v>0</v>
      </c>
      <c r="J173" s="25"/>
    </row>
    <row r="174" spans="1:10" x14ac:dyDescent="0.35">
      <c r="A174" s="64" t="s">
        <v>172</v>
      </c>
      <c r="B174" s="195">
        <v>2.6240000000000001</v>
      </c>
      <c r="C174" s="199">
        <v>2.6240000000000001</v>
      </c>
      <c r="D174" s="200">
        <v>0</v>
      </c>
      <c r="E174" s="25"/>
      <c r="F174" s="205" t="s">
        <v>146</v>
      </c>
      <c r="G174" s="187">
        <v>26.765999999999998</v>
      </c>
      <c r="H174" s="204">
        <v>26.765999999999998</v>
      </c>
      <c r="I174" s="200">
        <v>0</v>
      </c>
      <c r="J174" s="25"/>
    </row>
    <row r="175" spans="1:10" x14ac:dyDescent="0.35">
      <c r="A175" s="64" t="s">
        <v>173</v>
      </c>
      <c r="B175" s="195">
        <v>0.16999999999999998</v>
      </c>
      <c r="C175" s="199">
        <v>0.17</v>
      </c>
      <c r="D175" s="200">
        <v>0</v>
      </c>
      <c r="E175" s="25"/>
      <c r="F175" s="205" t="s">
        <v>147</v>
      </c>
      <c r="G175" s="187">
        <v>23.03</v>
      </c>
      <c r="H175" s="204">
        <v>23.03</v>
      </c>
      <c r="I175" s="200">
        <v>0</v>
      </c>
      <c r="J175" s="25"/>
    </row>
    <row r="176" spans="1:10" x14ac:dyDescent="0.35">
      <c r="A176" s="64" t="s">
        <v>174</v>
      </c>
      <c r="B176" s="195">
        <v>1.2450000000000001</v>
      </c>
      <c r="C176" s="199">
        <v>1.2450000000000001</v>
      </c>
      <c r="D176" s="200">
        <v>0</v>
      </c>
      <c r="E176" s="25"/>
      <c r="F176" s="205" t="s">
        <v>148</v>
      </c>
      <c r="G176" s="187">
        <v>11.263999999999999</v>
      </c>
      <c r="H176" s="204">
        <v>11.263999999999999</v>
      </c>
      <c r="I176" s="200">
        <v>0</v>
      </c>
      <c r="J176" s="25"/>
    </row>
    <row r="177" spans="1:10" x14ac:dyDescent="0.35">
      <c r="A177" s="64" t="s">
        <v>175</v>
      </c>
      <c r="B177" s="195">
        <v>21.948</v>
      </c>
      <c r="C177" s="199">
        <v>21.948</v>
      </c>
      <c r="D177" s="200">
        <v>0</v>
      </c>
      <c r="E177" s="25"/>
      <c r="F177" s="205" t="s">
        <v>150</v>
      </c>
      <c r="G177" s="187">
        <v>5.1210000000000004</v>
      </c>
      <c r="H177" s="204">
        <v>5.1210000000000004</v>
      </c>
      <c r="I177" s="200">
        <v>0</v>
      </c>
      <c r="J177" s="25"/>
    </row>
    <row r="178" spans="1:10" x14ac:dyDescent="0.35">
      <c r="A178" s="64" t="s">
        <v>176</v>
      </c>
      <c r="B178" s="195">
        <v>3.7999999999999999E-2</v>
      </c>
      <c r="C178" s="199">
        <v>3.7999999999999999E-2</v>
      </c>
      <c r="D178" s="200">
        <v>0</v>
      </c>
      <c r="E178" s="25"/>
      <c r="F178" s="205" t="s">
        <v>535</v>
      </c>
      <c r="G178" s="187">
        <v>205.773</v>
      </c>
      <c r="H178" s="204">
        <v>205.773</v>
      </c>
      <c r="I178" s="200">
        <v>0</v>
      </c>
      <c r="J178" s="25"/>
    </row>
    <row r="179" spans="1:10" x14ac:dyDescent="0.35">
      <c r="A179" s="64" t="s">
        <v>177</v>
      </c>
      <c r="B179" s="195">
        <v>0</v>
      </c>
      <c r="C179" s="199"/>
      <c r="D179" s="200">
        <v>0</v>
      </c>
      <c r="E179" s="25"/>
      <c r="F179" s="205" t="s">
        <v>152</v>
      </c>
      <c r="G179" s="187">
        <v>12.237</v>
      </c>
      <c r="H179" s="204">
        <v>12.237</v>
      </c>
      <c r="I179" s="200">
        <v>0</v>
      </c>
      <c r="J179" s="25"/>
    </row>
    <row r="180" spans="1:10" x14ac:dyDescent="0.35">
      <c r="A180" s="64" t="s">
        <v>178</v>
      </c>
      <c r="B180" s="195">
        <v>23.626999999999999</v>
      </c>
      <c r="C180" s="199">
        <v>23.626999999999999</v>
      </c>
      <c r="D180" s="200">
        <v>0</v>
      </c>
      <c r="E180" s="25"/>
      <c r="F180" s="205" t="s">
        <v>153</v>
      </c>
      <c r="G180" s="187">
        <v>0.247</v>
      </c>
      <c r="H180" s="204">
        <v>0.247</v>
      </c>
      <c r="I180" s="200">
        <v>0</v>
      </c>
      <c r="J180" s="25"/>
    </row>
    <row r="181" spans="1:10" x14ac:dyDescent="0.35">
      <c r="A181" s="64" t="s">
        <v>179</v>
      </c>
      <c r="B181" s="195">
        <v>0</v>
      </c>
      <c r="C181" s="199"/>
      <c r="D181" s="200">
        <v>0</v>
      </c>
      <c r="E181" s="25"/>
      <c r="F181" s="205" t="s">
        <v>154</v>
      </c>
      <c r="G181" s="187">
        <v>11.797000000000001</v>
      </c>
      <c r="H181" s="204">
        <v>11.797000000000001</v>
      </c>
      <c r="I181" s="200">
        <v>0</v>
      </c>
      <c r="J181" s="25"/>
    </row>
    <row r="182" spans="1:10" x14ac:dyDescent="0.35">
      <c r="A182" s="64" t="s">
        <v>180</v>
      </c>
      <c r="B182" s="195">
        <v>5.1509999999999998</v>
      </c>
      <c r="C182" s="199">
        <v>5.1509999999999998</v>
      </c>
      <c r="D182" s="200">
        <v>0</v>
      </c>
      <c r="E182" s="25"/>
      <c r="F182" s="205" t="s">
        <v>155</v>
      </c>
      <c r="G182" s="187">
        <v>23.849</v>
      </c>
      <c r="H182" s="204">
        <v>23.849</v>
      </c>
      <c r="I182" s="200">
        <v>0</v>
      </c>
      <c r="J182" s="25"/>
    </row>
    <row r="183" spans="1:10" x14ac:dyDescent="0.35">
      <c r="A183" s="64" t="s">
        <v>181</v>
      </c>
      <c r="B183" s="195">
        <v>2.2050000000000001</v>
      </c>
      <c r="C183" s="199">
        <v>2.2050000000000001</v>
      </c>
      <c r="D183" s="200">
        <v>0</v>
      </c>
      <c r="E183" s="25"/>
      <c r="F183" s="205" t="s">
        <v>156</v>
      </c>
      <c r="G183" s="187">
        <v>12.03</v>
      </c>
      <c r="H183" s="204">
        <v>12.03</v>
      </c>
      <c r="I183" s="200">
        <v>0</v>
      </c>
      <c r="J183" s="25"/>
    </row>
    <row r="184" spans="1:10" x14ac:dyDescent="0.35">
      <c r="A184" s="64" t="s">
        <v>182</v>
      </c>
      <c r="B184" s="195">
        <v>4.4999999999999998E-2</v>
      </c>
      <c r="C184" s="199">
        <v>4.4999999999999998E-2</v>
      </c>
      <c r="D184" s="200">
        <v>0</v>
      </c>
      <c r="E184" s="25"/>
      <c r="F184" s="205" t="s">
        <v>157</v>
      </c>
      <c r="G184" s="187">
        <v>60.841999999999999</v>
      </c>
      <c r="H184" s="204">
        <v>60.841999999999999</v>
      </c>
      <c r="I184" s="200">
        <v>0</v>
      </c>
      <c r="J184" s="25"/>
    </row>
    <row r="185" spans="1:10" x14ac:dyDescent="0.35">
      <c r="A185" s="64" t="s">
        <v>183</v>
      </c>
      <c r="B185" s="195">
        <v>0.52500000000000002</v>
      </c>
      <c r="C185" s="199">
        <v>0.52500000000000002</v>
      </c>
      <c r="D185" s="200">
        <v>0</v>
      </c>
      <c r="E185" s="25"/>
      <c r="F185" s="205" t="s">
        <v>158</v>
      </c>
      <c r="G185" s="187">
        <v>6.9930000000000003</v>
      </c>
      <c r="H185" s="204">
        <v>6.9930000000000003</v>
      </c>
      <c r="I185" s="200">
        <v>0</v>
      </c>
      <c r="J185" s="25"/>
    </row>
    <row r="186" spans="1:10" x14ac:dyDescent="0.35">
      <c r="A186" s="64" t="s">
        <v>184</v>
      </c>
      <c r="B186" s="195">
        <v>16.492999999999999</v>
      </c>
      <c r="C186" s="199">
        <v>16.492999999999999</v>
      </c>
      <c r="D186" s="200">
        <v>0</v>
      </c>
      <c r="E186" s="25"/>
      <c r="F186" s="205" t="s">
        <v>159</v>
      </c>
      <c r="G186" s="187">
        <v>9.1890000000000001</v>
      </c>
      <c r="H186" s="204">
        <v>9.1890000000000001</v>
      </c>
      <c r="I186" s="200">
        <v>0</v>
      </c>
      <c r="J186" s="25"/>
    </row>
    <row r="187" spans="1:10" x14ac:dyDescent="0.35">
      <c r="A187" s="64" t="s">
        <v>185</v>
      </c>
      <c r="B187" s="195">
        <v>0.224</v>
      </c>
      <c r="C187" s="199">
        <v>0.224</v>
      </c>
      <c r="D187" s="200">
        <v>0</v>
      </c>
      <c r="E187" s="25"/>
      <c r="F187" s="205" t="s">
        <v>160</v>
      </c>
      <c r="G187" s="187">
        <v>59.325000000000003</v>
      </c>
      <c r="H187" s="204">
        <v>59.325000000000003</v>
      </c>
      <c r="I187" s="200">
        <v>0</v>
      </c>
      <c r="J187" s="25"/>
    </row>
    <row r="188" spans="1:10" x14ac:dyDescent="0.35">
      <c r="A188" s="64" t="s">
        <v>186</v>
      </c>
      <c r="B188" s="195">
        <v>2.4E-2</v>
      </c>
      <c r="C188" s="199">
        <v>2.4E-2</v>
      </c>
      <c r="D188" s="200">
        <v>0</v>
      </c>
      <c r="E188" s="25"/>
      <c r="F188" s="205" t="s">
        <v>161</v>
      </c>
      <c r="G188" s="187">
        <v>1.7000000000000001E-2</v>
      </c>
      <c r="H188" s="204">
        <v>1.7000000000000001E-2</v>
      </c>
      <c r="I188" s="200">
        <v>0</v>
      </c>
      <c r="J188" s="25"/>
    </row>
    <row r="189" spans="1:10" x14ac:dyDescent="0.35">
      <c r="A189" s="64" t="s">
        <v>187</v>
      </c>
      <c r="B189" s="195">
        <v>3.7999999999999999E-2</v>
      </c>
      <c r="C189" s="199">
        <v>3.7999999999999999E-2</v>
      </c>
      <c r="D189" s="200">
        <v>0</v>
      </c>
      <c r="E189" s="25"/>
      <c r="F189" s="205" t="s">
        <v>631</v>
      </c>
      <c r="G189" s="187">
        <v>6.5519999999999996</v>
      </c>
      <c r="H189" s="204">
        <v>6.5519999999999996</v>
      </c>
      <c r="I189" s="200">
        <v>0</v>
      </c>
      <c r="J189" s="25"/>
    </row>
    <row r="190" spans="1:10" x14ac:dyDescent="0.35">
      <c r="A190" s="64" t="s">
        <v>188</v>
      </c>
      <c r="B190" s="195">
        <v>0.30199999999999999</v>
      </c>
      <c r="C190" s="199">
        <v>0.30199999999999999</v>
      </c>
      <c r="D190" s="200">
        <v>0</v>
      </c>
      <c r="E190" s="25"/>
      <c r="F190" s="205" t="s">
        <v>162</v>
      </c>
      <c r="G190" s="187">
        <v>1.72</v>
      </c>
      <c r="H190" s="204">
        <v>1.72</v>
      </c>
      <c r="I190" s="200">
        <v>0</v>
      </c>
      <c r="J190" s="25"/>
    </row>
    <row r="191" spans="1:10" x14ac:dyDescent="0.35">
      <c r="A191" s="64" t="s">
        <v>189</v>
      </c>
      <c r="B191" s="195">
        <v>11.631</v>
      </c>
      <c r="C191" s="199">
        <v>11.631</v>
      </c>
      <c r="D191" s="200">
        <v>0</v>
      </c>
      <c r="E191" s="25"/>
      <c r="F191" s="205" t="s">
        <v>163</v>
      </c>
      <c r="G191" s="187">
        <v>12.318</v>
      </c>
      <c r="H191" s="204">
        <v>12.318</v>
      </c>
      <c r="I191" s="200">
        <v>0</v>
      </c>
      <c r="J191" s="25"/>
    </row>
    <row r="192" spans="1:10" x14ac:dyDescent="0.35">
      <c r="A192" s="64" t="s">
        <v>190</v>
      </c>
      <c r="B192" s="195">
        <v>4.8000000000000001E-2</v>
      </c>
      <c r="C192" s="199">
        <v>4.8000000000000001E-2</v>
      </c>
      <c r="D192" s="200">
        <v>0</v>
      </c>
      <c r="E192" s="25"/>
      <c r="F192" s="205" t="s">
        <v>164</v>
      </c>
      <c r="G192" s="187">
        <v>2.8000000000000001E-2</v>
      </c>
      <c r="H192" s="204">
        <v>2.8000000000000001E-2</v>
      </c>
      <c r="I192" s="200">
        <v>0</v>
      </c>
      <c r="J192" s="25"/>
    </row>
    <row r="193" spans="1:10" x14ac:dyDescent="0.35">
      <c r="A193" s="64" t="s">
        <v>191</v>
      </c>
      <c r="B193" s="195">
        <v>0.122</v>
      </c>
      <c r="C193" s="199">
        <v>0.122</v>
      </c>
      <c r="D193" s="200">
        <v>0</v>
      </c>
      <c r="E193" s="25"/>
      <c r="F193" s="205" t="s">
        <v>165</v>
      </c>
      <c r="G193" s="187">
        <v>0.18099999999999999</v>
      </c>
      <c r="H193" s="204">
        <v>0.18099999999999999</v>
      </c>
      <c r="I193" s="200">
        <v>0</v>
      </c>
      <c r="J193" s="25"/>
    </row>
    <row r="194" spans="1:10" x14ac:dyDescent="0.35">
      <c r="A194" s="64" t="s">
        <v>192</v>
      </c>
      <c r="B194" s="195">
        <v>0.40400000000000003</v>
      </c>
      <c r="C194" s="199">
        <v>0.40400000000000003</v>
      </c>
      <c r="D194" s="200">
        <v>0</v>
      </c>
      <c r="E194" s="25"/>
      <c r="F194" s="205" t="s">
        <v>166</v>
      </c>
      <c r="G194" s="187"/>
      <c r="H194" s="204"/>
      <c r="I194" s="200">
        <v>0</v>
      </c>
      <c r="J194" s="25"/>
    </row>
    <row r="195" spans="1:10" x14ac:dyDescent="0.35">
      <c r="A195" s="64" t="s">
        <v>193</v>
      </c>
      <c r="B195" s="195">
        <v>0.79600000000000004</v>
      </c>
      <c r="C195" s="199">
        <v>0.79600000000000004</v>
      </c>
      <c r="D195" s="200">
        <v>0</v>
      </c>
      <c r="E195" s="25"/>
      <c r="F195" s="205" t="s">
        <v>167</v>
      </c>
      <c r="G195" s="187"/>
      <c r="H195" s="204"/>
      <c r="I195" s="200">
        <v>0</v>
      </c>
      <c r="J195" s="25"/>
    </row>
    <row r="196" spans="1:10" x14ac:dyDescent="0.35">
      <c r="A196" s="64" t="s">
        <v>194</v>
      </c>
      <c r="B196" s="195">
        <v>2.052</v>
      </c>
      <c r="C196" s="199">
        <v>2.052</v>
      </c>
      <c r="D196" s="200">
        <v>0</v>
      </c>
      <c r="E196" s="25"/>
      <c r="F196" s="205" t="s">
        <v>168</v>
      </c>
      <c r="G196" s="187">
        <v>36.301000000000002</v>
      </c>
      <c r="H196" s="204">
        <v>36.301000000000002</v>
      </c>
      <c r="I196" s="200">
        <v>0</v>
      </c>
      <c r="J196" s="25"/>
    </row>
    <row r="197" spans="1:10" x14ac:dyDescent="0.35">
      <c r="A197" s="64" t="s">
        <v>195</v>
      </c>
      <c r="B197" s="195">
        <v>13.206</v>
      </c>
      <c r="C197" s="199">
        <v>13.206</v>
      </c>
      <c r="D197" s="200">
        <v>0</v>
      </c>
      <c r="E197" s="25"/>
      <c r="F197" s="205" t="s">
        <v>169</v>
      </c>
      <c r="G197" s="187">
        <v>18.913</v>
      </c>
      <c r="H197" s="204">
        <v>18.913</v>
      </c>
      <c r="I197" s="200">
        <v>0</v>
      </c>
      <c r="J197" s="25"/>
    </row>
    <row r="198" spans="1:10" x14ac:dyDescent="0.35">
      <c r="A198" s="64" t="s">
        <v>196</v>
      </c>
      <c r="B198" s="195">
        <v>4.085</v>
      </c>
      <c r="C198" s="199">
        <v>4.085</v>
      </c>
      <c r="D198" s="200">
        <v>0</v>
      </c>
      <c r="E198" s="25"/>
      <c r="F198" s="205" t="s">
        <v>172</v>
      </c>
      <c r="G198" s="187">
        <v>38.447000000000003</v>
      </c>
      <c r="H198" s="204">
        <v>38.447000000000003</v>
      </c>
      <c r="I198" s="200">
        <v>0</v>
      </c>
      <c r="J198" s="25"/>
    </row>
    <row r="199" spans="1:10" x14ac:dyDescent="0.35">
      <c r="A199" s="64" t="s">
        <v>198</v>
      </c>
      <c r="B199" s="195">
        <v>1.0620000000000001</v>
      </c>
      <c r="C199" s="199">
        <v>1.0620000000000001</v>
      </c>
      <c r="D199" s="200">
        <v>0</v>
      </c>
      <c r="E199" s="25"/>
      <c r="F199" s="205" t="s">
        <v>173</v>
      </c>
      <c r="G199" s="187">
        <v>6.62</v>
      </c>
      <c r="H199" s="204">
        <v>6.62</v>
      </c>
      <c r="I199" s="200">
        <v>0</v>
      </c>
      <c r="J199" s="25"/>
    </row>
    <row r="200" spans="1:10" x14ac:dyDescent="0.35">
      <c r="A200" s="64" t="s">
        <v>199</v>
      </c>
      <c r="B200" s="195">
        <v>0.52800000000000002</v>
      </c>
      <c r="C200" s="199">
        <v>0.52800000000000002</v>
      </c>
      <c r="D200" s="200">
        <v>0</v>
      </c>
      <c r="E200" s="25"/>
      <c r="F200" s="205" t="s">
        <v>174</v>
      </c>
      <c r="G200" s="187">
        <v>18.887</v>
      </c>
      <c r="H200" s="204">
        <v>18.887</v>
      </c>
      <c r="I200" s="200">
        <v>0</v>
      </c>
      <c r="J200" s="25"/>
    </row>
    <row r="201" spans="1:10" x14ac:dyDescent="0.35">
      <c r="A201" s="64" t="s">
        <v>200</v>
      </c>
      <c r="B201" s="195">
        <v>4.1470000000000002</v>
      </c>
      <c r="C201" s="199">
        <v>4.1470000000000002</v>
      </c>
      <c r="D201" s="200">
        <v>0</v>
      </c>
      <c r="E201" s="25"/>
      <c r="F201" s="205" t="s">
        <v>176</v>
      </c>
      <c r="G201" s="187">
        <v>0.42799999999999999</v>
      </c>
      <c r="H201" s="204">
        <v>0.42799999999999999</v>
      </c>
      <c r="I201" s="200">
        <v>0</v>
      </c>
      <c r="J201" s="25"/>
    </row>
    <row r="202" spans="1:10" x14ac:dyDescent="0.35">
      <c r="A202" s="64" t="s">
        <v>202</v>
      </c>
      <c r="B202" s="195">
        <v>0.54400000000000004</v>
      </c>
      <c r="C202" s="199">
        <v>0.54400000000000004</v>
      </c>
      <c r="D202" s="200">
        <v>0</v>
      </c>
      <c r="E202" s="25"/>
      <c r="F202" s="205" t="s">
        <v>177</v>
      </c>
      <c r="G202" s="187">
        <v>3.0000000000000001E-3</v>
      </c>
      <c r="H202" s="204">
        <v>3.0000000000000001E-3</v>
      </c>
      <c r="I202" s="200">
        <v>0</v>
      </c>
      <c r="J202" s="25"/>
    </row>
    <row r="203" spans="1:10" x14ac:dyDescent="0.35">
      <c r="A203" s="64" t="s">
        <v>203</v>
      </c>
      <c r="B203" s="195">
        <v>0.12</v>
      </c>
      <c r="C203" s="199">
        <v>0.12</v>
      </c>
      <c r="D203" s="200">
        <v>0</v>
      </c>
      <c r="E203" s="25"/>
      <c r="F203" s="205" t="s">
        <v>179</v>
      </c>
      <c r="G203" s="187">
        <v>0.27700000000000002</v>
      </c>
      <c r="H203" s="204">
        <v>0.27700000000000002</v>
      </c>
      <c r="I203" s="200">
        <v>0</v>
      </c>
      <c r="J203" s="25"/>
    </row>
    <row r="204" spans="1:10" x14ac:dyDescent="0.35">
      <c r="A204" s="64" t="s">
        <v>204</v>
      </c>
      <c r="B204" s="195">
        <v>1.1559999999999999</v>
      </c>
      <c r="C204" s="199">
        <v>1.1559999999999999</v>
      </c>
      <c r="D204" s="200">
        <v>0</v>
      </c>
      <c r="E204" s="25"/>
      <c r="F204" s="205" t="s">
        <v>180</v>
      </c>
      <c r="G204" s="187">
        <v>13.478999999999999</v>
      </c>
      <c r="H204" s="204">
        <v>13.478999999999999</v>
      </c>
      <c r="I204" s="200">
        <v>0</v>
      </c>
      <c r="J204" s="25"/>
    </row>
    <row r="205" spans="1:10" x14ac:dyDescent="0.35">
      <c r="A205" s="64" t="s">
        <v>205</v>
      </c>
      <c r="B205" s="195">
        <v>8.3000000000000004E-2</v>
      </c>
      <c r="C205" s="199">
        <v>8.3000000000000004E-2</v>
      </c>
      <c r="D205" s="200">
        <v>0</v>
      </c>
      <c r="E205" s="25"/>
      <c r="F205" s="205" t="s">
        <v>182</v>
      </c>
      <c r="G205" s="187">
        <v>13.744</v>
      </c>
      <c r="H205" s="204">
        <v>13.744</v>
      </c>
      <c r="I205" s="200">
        <v>0</v>
      </c>
      <c r="J205" s="25"/>
    </row>
    <row r="206" spans="1:10" x14ac:dyDescent="0.35">
      <c r="A206" s="64" t="s">
        <v>206</v>
      </c>
      <c r="B206" s="195">
        <v>0.77100000000000002</v>
      </c>
      <c r="C206" s="199">
        <v>0.77100000000000002</v>
      </c>
      <c r="D206" s="200">
        <v>0</v>
      </c>
      <c r="E206" s="25"/>
      <c r="F206" s="205" t="s">
        <v>183</v>
      </c>
      <c r="G206" s="187">
        <v>24.777999999999999</v>
      </c>
      <c r="H206" s="204">
        <v>24.777999999999999</v>
      </c>
      <c r="I206" s="200">
        <v>0</v>
      </c>
      <c r="J206" s="25"/>
    </row>
    <row r="207" spans="1:10" x14ac:dyDescent="0.35">
      <c r="A207" s="64" t="s">
        <v>207</v>
      </c>
      <c r="B207" s="195">
        <v>2.5999999999999999E-2</v>
      </c>
      <c r="C207" s="199">
        <v>2.5999999999999999E-2</v>
      </c>
      <c r="D207" s="200">
        <v>0</v>
      </c>
      <c r="E207" s="25"/>
      <c r="F207" s="205" t="s">
        <v>185</v>
      </c>
      <c r="G207" s="187">
        <v>4.0540000000000003</v>
      </c>
      <c r="H207" s="204">
        <v>4.0540000000000003</v>
      </c>
      <c r="I207" s="200">
        <v>0</v>
      </c>
      <c r="J207" s="25"/>
    </row>
    <row r="208" spans="1:10" x14ac:dyDescent="0.35">
      <c r="A208" s="64" t="s">
        <v>208</v>
      </c>
      <c r="B208" s="195">
        <v>7.3999999999999996E-2</v>
      </c>
      <c r="C208" s="199">
        <v>7.3999999999999996E-2</v>
      </c>
      <c r="D208" s="200">
        <v>0</v>
      </c>
      <c r="E208" s="25"/>
      <c r="F208" s="205" t="s">
        <v>186</v>
      </c>
      <c r="G208" s="187">
        <v>0.28299999999999997</v>
      </c>
      <c r="H208" s="204">
        <v>0.28299999999999997</v>
      </c>
      <c r="I208" s="200">
        <v>0</v>
      </c>
      <c r="J208" s="25"/>
    </row>
    <row r="209" spans="1:10" x14ac:dyDescent="0.35">
      <c r="A209" s="64" t="s">
        <v>209</v>
      </c>
      <c r="B209" s="195">
        <v>2.2669999999999999</v>
      </c>
      <c r="C209" s="199">
        <v>2.2669999999999999</v>
      </c>
      <c r="D209" s="200">
        <v>0</v>
      </c>
      <c r="E209" s="25"/>
      <c r="F209" s="205" t="s">
        <v>187</v>
      </c>
      <c r="G209" s="187">
        <v>3.2650000000000001</v>
      </c>
      <c r="H209" s="204">
        <v>3.2650000000000001</v>
      </c>
      <c r="I209" s="200">
        <v>0</v>
      </c>
      <c r="J209" s="25"/>
    </row>
    <row r="210" spans="1:10" x14ac:dyDescent="0.35">
      <c r="A210" s="64" t="s">
        <v>210</v>
      </c>
      <c r="B210" s="195">
        <v>0.56299999999999994</v>
      </c>
      <c r="C210" s="199">
        <v>0.56299999999999994</v>
      </c>
      <c r="D210" s="200">
        <v>0</v>
      </c>
      <c r="E210" s="25"/>
      <c r="F210" s="205" t="s">
        <v>188</v>
      </c>
      <c r="G210" s="187">
        <v>7.681</v>
      </c>
      <c r="H210" s="204">
        <v>7.681</v>
      </c>
      <c r="I210" s="200">
        <v>0</v>
      </c>
      <c r="J210" s="25"/>
    </row>
    <row r="211" spans="1:10" x14ac:dyDescent="0.35">
      <c r="A211" s="64" t="s">
        <v>211</v>
      </c>
      <c r="B211" s="195">
        <v>1.984</v>
      </c>
      <c r="C211" s="199">
        <v>1.984</v>
      </c>
      <c r="D211" s="200">
        <v>0</v>
      </c>
      <c r="E211" s="25"/>
      <c r="F211" s="205" t="s">
        <v>189</v>
      </c>
      <c r="G211" s="187">
        <v>112.754</v>
      </c>
      <c r="H211" s="204">
        <v>112.754</v>
      </c>
      <c r="I211" s="200">
        <v>0</v>
      </c>
      <c r="J211" s="25"/>
    </row>
    <row r="212" spans="1:10" x14ac:dyDescent="0.35">
      <c r="A212" s="64" t="s">
        <v>212</v>
      </c>
      <c r="B212" s="195">
        <v>2.419</v>
      </c>
      <c r="C212" s="199">
        <v>2.419</v>
      </c>
      <c r="D212" s="200">
        <v>0</v>
      </c>
      <c r="E212" s="25"/>
      <c r="F212" s="205" t="s">
        <v>190</v>
      </c>
      <c r="G212" s="187">
        <v>3.6349999999999998</v>
      </c>
      <c r="H212" s="204">
        <v>3.6349999999999998</v>
      </c>
      <c r="I212" s="200">
        <v>0</v>
      </c>
      <c r="J212" s="25"/>
    </row>
    <row r="213" spans="1:10" x14ac:dyDescent="0.35">
      <c r="A213" s="64" t="s">
        <v>213</v>
      </c>
      <c r="B213" s="195">
        <v>0.71599999999999997</v>
      </c>
      <c r="C213" s="199">
        <v>0.71599999999999997</v>
      </c>
      <c r="D213" s="200">
        <v>0</v>
      </c>
      <c r="E213" s="25"/>
      <c r="F213" s="205" t="s">
        <v>191</v>
      </c>
      <c r="G213" s="187">
        <v>31.760999999999999</v>
      </c>
      <c r="H213" s="204">
        <v>31.760999999999999</v>
      </c>
      <c r="I213" s="200">
        <v>0</v>
      </c>
      <c r="J213" s="25"/>
    </row>
    <row r="214" spans="1:10" x14ac:dyDescent="0.35">
      <c r="A214" s="64" t="s">
        <v>214</v>
      </c>
      <c r="B214" s="195">
        <v>1.448</v>
      </c>
      <c r="C214" s="199">
        <v>1.448</v>
      </c>
      <c r="D214" s="200">
        <v>0</v>
      </c>
      <c r="E214" s="25"/>
      <c r="F214" s="205" t="s">
        <v>192</v>
      </c>
      <c r="G214" s="187">
        <v>3.2709999999999999</v>
      </c>
      <c r="H214" s="204">
        <v>3.2709999999999999</v>
      </c>
      <c r="I214" s="200">
        <v>0</v>
      </c>
      <c r="J214" s="25"/>
    </row>
    <row r="215" spans="1:10" x14ac:dyDescent="0.35">
      <c r="A215" s="64" t="s">
        <v>215</v>
      </c>
      <c r="B215" s="195">
        <v>138.46899999999999</v>
      </c>
      <c r="C215" s="199">
        <v>138.46899999999999</v>
      </c>
      <c r="D215" s="200">
        <v>0</v>
      </c>
      <c r="E215" s="25"/>
      <c r="F215" s="205" t="s">
        <v>193</v>
      </c>
      <c r="G215" s="187">
        <v>4.2030000000000003</v>
      </c>
      <c r="H215" s="204">
        <v>4.2030000000000003</v>
      </c>
      <c r="I215" s="200">
        <v>0</v>
      </c>
      <c r="J215" s="25"/>
    </row>
    <row r="216" spans="1:10" x14ac:dyDescent="0.35">
      <c r="A216" s="64" t="s">
        <v>216</v>
      </c>
      <c r="B216" s="195">
        <v>4.3419999999999996</v>
      </c>
      <c r="C216" s="199">
        <v>4.3419999999999996</v>
      </c>
      <c r="D216" s="200">
        <v>0</v>
      </c>
      <c r="E216" s="25"/>
      <c r="F216" s="205" t="s">
        <v>194</v>
      </c>
      <c r="G216" s="187">
        <v>59.814999999999998</v>
      </c>
      <c r="H216" s="204">
        <v>59.814999999999998</v>
      </c>
      <c r="I216" s="200">
        <v>0</v>
      </c>
      <c r="J216" s="25"/>
    </row>
    <row r="217" spans="1:10" x14ac:dyDescent="0.35">
      <c r="A217" s="64" t="s">
        <v>604</v>
      </c>
      <c r="B217" s="195">
        <v>6.4059999999999997</v>
      </c>
      <c r="C217" s="199">
        <v>6.4059999999999997</v>
      </c>
      <c r="D217" s="200">
        <v>0</v>
      </c>
      <c r="E217" s="25"/>
      <c r="F217" s="205" t="s">
        <v>197</v>
      </c>
      <c r="G217" s="187">
        <v>45.89</v>
      </c>
      <c r="H217" s="204">
        <v>45.89</v>
      </c>
      <c r="I217" s="200">
        <v>0</v>
      </c>
      <c r="J217" s="25"/>
    </row>
    <row r="218" spans="1:10" x14ac:dyDescent="0.35">
      <c r="A218" s="64" t="s">
        <v>536</v>
      </c>
      <c r="B218" s="195">
        <v>127.53100000000001</v>
      </c>
      <c r="C218" s="199">
        <v>127.53100000000001</v>
      </c>
      <c r="D218" s="200">
        <v>0</v>
      </c>
      <c r="E218" s="25"/>
      <c r="F218" s="205" t="s">
        <v>199</v>
      </c>
      <c r="G218" s="187">
        <v>8.0860000000000003</v>
      </c>
      <c r="H218" s="204">
        <v>8.0860000000000003</v>
      </c>
      <c r="I218" s="200">
        <v>0</v>
      </c>
      <c r="J218" s="25"/>
    </row>
    <row r="219" spans="1:10" x14ac:dyDescent="0.35">
      <c r="A219" s="64" t="s">
        <v>219</v>
      </c>
      <c r="B219" s="195">
        <v>5.65</v>
      </c>
      <c r="C219" s="199">
        <v>5.65</v>
      </c>
      <c r="D219" s="200">
        <v>0</v>
      </c>
      <c r="E219" s="25"/>
      <c r="F219" s="205" t="s">
        <v>201</v>
      </c>
      <c r="G219" s="187">
        <v>36.07</v>
      </c>
      <c r="H219" s="204">
        <v>36.07</v>
      </c>
      <c r="I219" s="200">
        <v>0</v>
      </c>
      <c r="J219" s="25"/>
    </row>
    <row r="220" spans="1:10" x14ac:dyDescent="0.35">
      <c r="A220" s="64" t="s">
        <v>220</v>
      </c>
      <c r="B220" s="195">
        <v>4.5910000000000002</v>
      </c>
      <c r="C220" s="199">
        <v>4.5910000000000002</v>
      </c>
      <c r="D220" s="200">
        <v>0</v>
      </c>
      <c r="E220" s="25"/>
      <c r="F220" s="205" t="s">
        <v>202</v>
      </c>
      <c r="G220" s="187">
        <v>10.692</v>
      </c>
      <c r="H220" s="204">
        <v>10.692</v>
      </c>
      <c r="I220" s="200">
        <v>0</v>
      </c>
      <c r="J220" s="25"/>
    </row>
    <row r="221" spans="1:10" x14ac:dyDescent="0.35">
      <c r="A221" s="64" t="s">
        <v>221</v>
      </c>
      <c r="B221" s="195">
        <v>0.21</v>
      </c>
      <c r="C221" s="199">
        <v>0.21</v>
      </c>
      <c r="D221" s="200">
        <v>0</v>
      </c>
      <c r="E221" s="25"/>
      <c r="F221" s="205" t="s">
        <v>203</v>
      </c>
      <c r="G221" s="187">
        <v>27.997</v>
      </c>
      <c r="H221" s="204">
        <v>27.997</v>
      </c>
      <c r="I221" s="200">
        <v>0</v>
      </c>
      <c r="J221" s="25"/>
    </row>
    <row r="222" spans="1:10" x14ac:dyDescent="0.35">
      <c r="A222" s="64" t="s">
        <v>222</v>
      </c>
      <c r="B222" s="195">
        <v>2.0539999999999998</v>
      </c>
      <c r="C222" s="199">
        <v>2.0539999999999998</v>
      </c>
      <c r="D222" s="200">
        <v>0</v>
      </c>
      <c r="E222" s="25"/>
      <c r="F222" s="205" t="s">
        <v>205</v>
      </c>
      <c r="G222" s="187">
        <v>6.7869999999999999</v>
      </c>
      <c r="H222" s="204">
        <v>6.7869999999999999</v>
      </c>
      <c r="I222" s="200">
        <v>0</v>
      </c>
      <c r="J222" s="25"/>
    </row>
    <row r="223" spans="1:10" x14ac:dyDescent="0.35">
      <c r="A223" s="64" t="s">
        <v>223</v>
      </c>
      <c r="B223" s="195">
        <v>2.9000000000000001E-2</v>
      </c>
      <c r="C223" s="199">
        <v>2.9000000000000001E-2</v>
      </c>
      <c r="D223" s="200">
        <v>0</v>
      </c>
      <c r="E223" s="25"/>
      <c r="F223" s="205" t="s">
        <v>206</v>
      </c>
      <c r="G223" s="187">
        <v>14.045999999999999</v>
      </c>
      <c r="H223" s="204">
        <v>14.045999999999999</v>
      </c>
      <c r="I223" s="200">
        <v>0</v>
      </c>
      <c r="J223" s="25"/>
    </row>
    <row r="224" spans="1:10" x14ac:dyDescent="0.35">
      <c r="A224" s="64" t="s">
        <v>225</v>
      </c>
      <c r="B224" s="195">
        <v>1.667</v>
      </c>
      <c r="C224" s="199">
        <v>1.667</v>
      </c>
      <c r="D224" s="200">
        <v>0</v>
      </c>
      <c r="E224" s="25"/>
      <c r="F224" s="205" t="s">
        <v>207</v>
      </c>
      <c r="G224" s="187">
        <v>1.9730000000000001</v>
      </c>
      <c r="H224" s="204">
        <v>1.9730000000000001</v>
      </c>
      <c r="I224" s="200">
        <v>0</v>
      </c>
      <c r="J224" s="25"/>
    </row>
    <row r="225" spans="1:10" x14ac:dyDescent="0.35">
      <c r="A225" s="64" t="s">
        <v>226</v>
      </c>
      <c r="B225" s="195">
        <v>0.441</v>
      </c>
      <c r="C225" s="199">
        <v>0.441</v>
      </c>
      <c r="D225" s="200">
        <v>0</v>
      </c>
      <c r="E225" s="25"/>
      <c r="F225" s="205" t="s">
        <v>208</v>
      </c>
      <c r="G225" s="187">
        <v>1.0289999999999999</v>
      </c>
      <c r="H225" s="204">
        <v>1.0289999999999999</v>
      </c>
      <c r="I225" s="200">
        <v>0</v>
      </c>
      <c r="J225" s="25"/>
    </row>
    <row r="226" spans="1:10" x14ac:dyDescent="0.35">
      <c r="A226" s="64" t="s">
        <v>227</v>
      </c>
      <c r="B226" s="195">
        <v>0.29399999999999998</v>
      </c>
      <c r="C226" s="199">
        <v>0.29399999999999998</v>
      </c>
      <c r="D226" s="200">
        <v>0</v>
      </c>
      <c r="E226" s="25"/>
      <c r="F226" s="205" t="s">
        <v>211</v>
      </c>
      <c r="G226" s="187">
        <v>49.417999999999999</v>
      </c>
      <c r="H226" s="204">
        <v>49.417999999999999</v>
      </c>
      <c r="I226" s="200">
        <v>0</v>
      </c>
      <c r="J226" s="25"/>
    </row>
    <row r="227" spans="1:10" x14ac:dyDescent="0.35">
      <c r="A227" s="64" t="s">
        <v>228</v>
      </c>
      <c r="B227" s="195">
        <v>1.5409999999999999</v>
      </c>
      <c r="C227" s="199">
        <v>1.5409999999999999</v>
      </c>
      <c r="D227" s="200">
        <v>0</v>
      </c>
      <c r="E227" s="25"/>
      <c r="F227" s="205" t="s">
        <v>213</v>
      </c>
      <c r="G227" s="187">
        <v>5.726</v>
      </c>
      <c r="H227" s="204">
        <v>5.726</v>
      </c>
      <c r="I227" s="200">
        <v>0</v>
      </c>
      <c r="J227" s="25"/>
    </row>
    <row r="228" spans="1:10" x14ac:dyDescent="0.35">
      <c r="A228" s="64" t="s">
        <v>229</v>
      </c>
      <c r="B228" s="195">
        <v>10.791</v>
      </c>
      <c r="C228" s="199">
        <v>10.791</v>
      </c>
      <c r="D228" s="200">
        <v>0</v>
      </c>
      <c r="E228" s="25"/>
      <c r="F228" s="205" t="s">
        <v>214</v>
      </c>
      <c r="G228" s="187">
        <v>62.097000000000001</v>
      </c>
      <c r="H228" s="204">
        <v>62.097000000000001</v>
      </c>
      <c r="I228" s="200">
        <v>0</v>
      </c>
      <c r="J228" s="25"/>
    </row>
    <row r="229" spans="1:10" x14ac:dyDescent="0.35">
      <c r="A229" s="64" t="s">
        <v>230</v>
      </c>
      <c r="B229" s="195">
        <v>0.15300000000000002</v>
      </c>
      <c r="C229" s="199">
        <v>0.153</v>
      </c>
      <c r="D229" s="200">
        <v>0</v>
      </c>
      <c r="E229" s="25"/>
      <c r="F229" s="205" t="s">
        <v>641</v>
      </c>
      <c r="G229" s="187">
        <v>168.90199999999999</v>
      </c>
      <c r="H229" s="204">
        <v>168.90199999999999</v>
      </c>
      <c r="I229" s="200">
        <v>0</v>
      </c>
      <c r="J229" s="25"/>
    </row>
    <row r="230" spans="1:10" x14ac:dyDescent="0.35">
      <c r="A230" s="64" t="s">
        <v>231</v>
      </c>
      <c r="B230" s="195">
        <v>0.27100000000000002</v>
      </c>
      <c r="C230" s="199">
        <v>0.27100000000000002</v>
      </c>
      <c r="D230" s="200">
        <v>0</v>
      </c>
      <c r="E230" s="25"/>
      <c r="F230" s="205" t="s">
        <v>560</v>
      </c>
      <c r="G230" s="187">
        <v>511.40800000000002</v>
      </c>
      <c r="H230" s="204">
        <v>511.40800000000002</v>
      </c>
      <c r="I230" s="200">
        <v>0</v>
      </c>
      <c r="J230" s="25"/>
    </row>
    <row r="231" spans="1:10" x14ac:dyDescent="0.35">
      <c r="A231" s="64" t="s">
        <v>232</v>
      </c>
      <c r="B231" s="195">
        <v>0.27300000000000002</v>
      </c>
      <c r="C231" s="199">
        <v>0.27300000000000002</v>
      </c>
      <c r="D231" s="200">
        <v>0</v>
      </c>
      <c r="E231" s="25"/>
      <c r="F231" s="205" t="s">
        <v>219</v>
      </c>
      <c r="G231" s="187">
        <v>75.266000000000005</v>
      </c>
      <c r="H231" s="204">
        <v>75.266000000000005</v>
      </c>
      <c r="I231" s="200">
        <v>0</v>
      </c>
      <c r="J231" s="25"/>
    </row>
    <row r="232" spans="1:10" x14ac:dyDescent="0.35">
      <c r="A232" s="64" t="s">
        <v>233</v>
      </c>
      <c r="B232" s="195">
        <v>0.82099999999999995</v>
      </c>
      <c r="C232" s="199">
        <v>0.82099999999999995</v>
      </c>
      <c r="D232" s="200">
        <v>0</v>
      </c>
      <c r="E232" s="25"/>
      <c r="F232" s="205" t="s">
        <v>221</v>
      </c>
      <c r="G232" s="187">
        <v>10.423</v>
      </c>
      <c r="H232" s="204">
        <v>10.423</v>
      </c>
      <c r="I232" s="200">
        <v>0</v>
      </c>
      <c r="J232" s="25"/>
    </row>
    <row r="233" spans="1:10" x14ac:dyDescent="0.35">
      <c r="A233" s="64" t="s">
        <v>235</v>
      </c>
      <c r="B233" s="195">
        <v>1.4359999999999999</v>
      </c>
      <c r="C233" s="199">
        <v>1.4359999999999999</v>
      </c>
      <c r="D233" s="200">
        <v>0</v>
      </c>
      <c r="E233" s="25"/>
      <c r="F233" s="205" t="s">
        <v>222</v>
      </c>
      <c r="G233" s="187">
        <v>38.32</v>
      </c>
      <c r="H233" s="204">
        <v>38.32</v>
      </c>
      <c r="I233" s="200">
        <v>0</v>
      </c>
      <c r="J233" s="25"/>
    </row>
    <row r="234" spans="1:10" x14ac:dyDescent="0.35">
      <c r="A234" s="64" t="s">
        <v>236</v>
      </c>
      <c r="B234" s="195">
        <v>0.28000000000000003</v>
      </c>
      <c r="C234" s="199">
        <v>0.28000000000000003</v>
      </c>
      <c r="D234" s="200">
        <v>0</v>
      </c>
      <c r="E234" s="25"/>
      <c r="F234" s="205" t="s">
        <v>223</v>
      </c>
      <c r="G234" s="187">
        <v>0.88500000000000001</v>
      </c>
      <c r="H234" s="204">
        <v>0.88500000000000001</v>
      </c>
      <c r="I234" s="200">
        <v>0</v>
      </c>
      <c r="J234" s="25"/>
    </row>
    <row r="235" spans="1:10" x14ac:dyDescent="0.35">
      <c r="A235" s="64" t="s">
        <v>238</v>
      </c>
      <c r="B235" s="195">
        <v>0.39900000000000002</v>
      </c>
      <c r="C235" s="199">
        <v>0.39900000000000002</v>
      </c>
      <c r="D235" s="200">
        <v>0</v>
      </c>
      <c r="E235" s="25"/>
      <c r="F235" s="205" t="s">
        <v>224</v>
      </c>
      <c r="G235" s="187">
        <v>28.908000000000001</v>
      </c>
      <c r="H235" s="204">
        <v>28.908000000000001</v>
      </c>
      <c r="I235" s="200">
        <v>0</v>
      </c>
      <c r="J235" s="25"/>
    </row>
    <row r="236" spans="1:10" x14ac:dyDescent="0.35">
      <c r="A236" s="64" t="s">
        <v>239</v>
      </c>
      <c r="B236" s="195">
        <v>0.39500000000000002</v>
      </c>
      <c r="C236" s="199">
        <v>0.39500000000000002</v>
      </c>
      <c r="D236" s="200">
        <v>0</v>
      </c>
      <c r="E236" s="25"/>
      <c r="F236" s="205" t="s">
        <v>225</v>
      </c>
      <c r="G236" s="187">
        <v>1.629</v>
      </c>
      <c r="H236" s="204">
        <v>1.629</v>
      </c>
      <c r="I236" s="200">
        <v>0</v>
      </c>
      <c r="J236" s="25"/>
    </row>
    <row r="237" spans="1:10" x14ac:dyDescent="0.35">
      <c r="A237" s="64" t="s">
        <v>240</v>
      </c>
      <c r="B237" s="195">
        <v>4.0460000000000003</v>
      </c>
      <c r="C237" s="199">
        <v>4.0460000000000003</v>
      </c>
      <c r="D237" s="200">
        <v>0</v>
      </c>
      <c r="E237" s="25"/>
      <c r="F237" s="205" t="s">
        <v>226</v>
      </c>
      <c r="G237" s="187">
        <v>0.23100000000000001</v>
      </c>
      <c r="H237" s="204">
        <v>0.23100000000000001</v>
      </c>
      <c r="I237" s="200">
        <v>0</v>
      </c>
      <c r="J237" s="25"/>
    </row>
    <row r="238" spans="1:10" x14ac:dyDescent="0.35">
      <c r="A238" s="64" t="s">
        <v>241</v>
      </c>
      <c r="B238" s="195">
        <v>8.9999999999999993E-3</v>
      </c>
      <c r="C238" s="199">
        <v>8.9999999999999993E-3</v>
      </c>
      <c r="D238" s="200">
        <v>0</v>
      </c>
      <c r="E238" s="25"/>
      <c r="F238" s="205" t="s">
        <v>227</v>
      </c>
      <c r="G238" s="187">
        <v>5.1459999999999999</v>
      </c>
      <c r="H238" s="204">
        <v>5.1459999999999999</v>
      </c>
      <c r="I238" s="200">
        <v>0</v>
      </c>
      <c r="J238" s="25"/>
    </row>
    <row r="239" spans="1:10" x14ac:dyDescent="0.35">
      <c r="A239" s="64" t="s">
        <v>242</v>
      </c>
      <c r="B239" s="195">
        <v>6.76</v>
      </c>
      <c r="C239" s="199">
        <v>6.76</v>
      </c>
      <c r="D239" s="200">
        <v>0</v>
      </c>
      <c r="E239" s="25"/>
      <c r="F239" s="205" t="s">
        <v>228</v>
      </c>
      <c r="G239" s="187">
        <v>14.753</v>
      </c>
      <c r="H239" s="204">
        <v>14.753</v>
      </c>
      <c r="I239" s="200">
        <v>0</v>
      </c>
      <c r="J239" s="25"/>
    </row>
    <row r="240" spans="1:10" x14ac:dyDescent="0.35">
      <c r="A240" s="64" t="s">
        <v>243</v>
      </c>
      <c r="B240" s="195">
        <v>2.8000000000000001E-2</v>
      </c>
      <c r="C240" s="199">
        <v>2.8000000000000001E-2</v>
      </c>
      <c r="D240" s="200">
        <v>0</v>
      </c>
      <c r="E240" s="25"/>
      <c r="F240" s="205" t="s">
        <v>229</v>
      </c>
      <c r="G240" s="187">
        <v>68.209999999999994</v>
      </c>
      <c r="H240" s="204">
        <v>68.209999999999994</v>
      </c>
      <c r="I240" s="200">
        <v>0</v>
      </c>
      <c r="J240" s="25"/>
    </row>
    <row r="241" spans="1:10" x14ac:dyDescent="0.35">
      <c r="A241" s="64" t="s">
        <v>244</v>
      </c>
      <c r="B241" s="195">
        <v>8.9999999999999993E-3</v>
      </c>
      <c r="C241" s="199">
        <v>8.9999999999999993E-3</v>
      </c>
      <c r="D241" s="200">
        <v>0</v>
      </c>
      <c r="E241" s="25"/>
      <c r="F241" s="205" t="s">
        <v>236</v>
      </c>
      <c r="G241" s="187">
        <v>35.258000000000003</v>
      </c>
      <c r="H241" s="204">
        <v>35.258000000000003</v>
      </c>
      <c r="I241" s="200">
        <v>0</v>
      </c>
      <c r="J241" s="25"/>
    </row>
    <row r="242" spans="1:10" x14ac:dyDescent="0.35">
      <c r="A242" s="64" t="s">
        <v>245</v>
      </c>
      <c r="B242" s="195">
        <v>0</v>
      </c>
      <c r="C242" s="199"/>
      <c r="D242" s="200">
        <v>0</v>
      </c>
      <c r="E242" s="25"/>
      <c r="F242" s="205" t="s">
        <v>237</v>
      </c>
      <c r="G242" s="187">
        <v>13.048</v>
      </c>
      <c r="H242" s="204">
        <v>13.048</v>
      </c>
      <c r="I242" s="200">
        <v>0</v>
      </c>
      <c r="J242" s="25"/>
    </row>
    <row r="243" spans="1:10" x14ac:dyDescent="0.35">
      <c r="A243" s="64" t="s">
        <v>246</v>
      </c>
      <c r="B243" s="195">
        <v>0.45600000000000002</v>
      </c>
      <c r="C243" s="199">
        <v>0.45600000000000002</v>
      </c>
      <c r="D243" s="200">
        <v>0</v>
      </c>
      <c r="E243" s="25"/>
      <c r="F243" s="205" t="s">
        <v>238</v>
      </c>
      <c r="G243" s="187">
        <v>47.377000000000002</v>
      </c>
      <c r="H243" s="204">
        <v>47.377000000000002</v>
      </c>
      <c r="I243" s="200">
        <v>0</v>
      </c>
      <c r="J243" s="25"/>
    </row>
    <row r="244" spans="1:10" x14ac:dyDescent="0.35">
      <c r="A244" s="64" t="s">
        <v>247</v>
      </c>
      <c r="B244" s="195">
        <v>7.3999999999999996E-2</v>
      </c>
      <c r="C244" s="199">
        <v>7.3999999999999996E-2</v>
      </c>
      <c r="D244" s="200">
        <v>0</v>
      </c>
      <c r="E244" s="25"/>
      <c r="F244" s="205" t="s">
        <v>239</v>
      </c>
      <c r="G244" s="187">
        <v>0.73</v>
      </c>
      <c r="H244" s="204">
        <v>0.73</v>
      </c>
      <c r="I244" s="200">
        <v>0</v>
      </c>
      <c r="J244" s="25"/>
    </row>
    <row r="245" spans="1:10" x14ac:dyDescent="0.35">
      <c r="A245" s="64" t="s">
        <v>248</v>
      </c>
      <c r="B245" s="195">
        <v>0.16300000000000001</v>
      </c>
      <c r="C245" s="199">
        <v>0.16300000000000001</v>
      </c>
      <c r="D245" s="200">
        <v>0</v>
      </c>
      <c r="E245" s="25"/>
      <c r="F245" s="205" t="s">
        <v>240</v>
      </c>
      <c r="G245" s="187">
        <v>52.225000000000001</v>
      </c>
      <c r="H245" s="204">
        <v>52.225000000000001</v>
      </c>
      <c r="I245" s="200">
        <v>0</v>
      </c>
      <c r="J245" s="25"/>
    </row>
    <row r="246" spans="1:10" x14ac:dyDescent="0.35">
      <c r="A246" s="64" t="s">
        <v>249</v>
      </c>
      <c r="B246" s="195">
        <v>83.314999999999998</v>
      </c>
      <c r="C246" s="199">
        <v>83.314999999999998</v>
      </c>
      <c r="D246" s="200">
        <v>0</v>
      </c>
      <c r="E246" s="25"/>
      <c r="F246" s="205" t="s">
        <v>241</v>
      </c>
      <c r="G246" s="187">
        <v>4.8099999999999996</v>
      </c>
      <c r="H246" s="204">
        <v>4.8099999999999996</v>
      </c>
      <c r="I246" s="200">
        <v>0</v>
      </c>
      <c r="J246" s="25"/>
    </row>
    <row r="247" spans="1:10" x14ac:dyDescent="0.35">
      <c r="A247" s="64" t="s">
        <v>250</v>
      </c>
      <c r="B247" s="195">
        <v>19.693999999999999</v>
      </c>
      <c r="C247" s="199">
        <v>19.693999999999999</v>
      </c>
      <c r="D247" s="200">
        <v>0</v>
      </c>
      <c r="E247" s="25"/>
      <c r="F247" s="205" t="s">
        <v>243</v>
      </c>
      <c r="G247" s="187">
        <v>6.1550000000000002</v>
      </c>
      <c r="H247" s="204">
        <v>6.1550000000000002</v>
      </c>
      <c r="I247" s="200">
        <v>0</v>
      </c>
      <c r="J247" s="25"/>
    </row>
    <row r="248" spans="1:10" x14ac:dyDescent="0.35">
      <c r="A248" s="64" t="s">
        <v>251</v>
      </c>
      <c r="B248" s="195">
        <v>0.93</v>
      </c>
      <c r="C248" s="199">
        <v>0.93</v>
      </c>
      <c r="D248" s="200">
        <v>0</v>
      </c>
      <c r="E248" s="25"/>
      <c r="F248" s="205" t="s">
        <v>244</v>
      </c>
      <c r="G248" s="187">
        <v>1.091</v>
      </c>
      <c r="H248" s="204">
        <v>1.091</v>
      </c>
      <c r="I248" s="200">
        <v>0</v>
      </c>
      <c r="J248" s="25"/>
    </row>
    <row r="249" spans="1:10" x14ac:dyDescent="0.35">
      <c r="A249" s="64" t="s">
        <v>252</v>
      </c>
      <c r="B249" s="195">
        <v>0.154</v>
      </c>
      <c r="C249" s="199">
        <v>0.154</v>
      </c>
      <c r="D249" s="200">
        <v>0</v>
      </c>
      <c r="E249" s="25"/>
      <c r="F249" s="205" t="s">
        <v>245</v>
      </c>
      <c r="G249" s="187">
        <v>0</v>
      </c>
      <c r="H249" s="204">
        <v>0</v>
      </c>
      <c r="I249" s="200">
        <v>0</v>
      </c>
      <c r="J249" s="25"/>
    </row>
    <row r="250" spans="1:10" x14ac:dyDescent="0.35">
      <c r="A250" s="64" t="s">
        <v>253</v>
      </c>
      <c r="B250" s="195">
        <v>15.196</v>
      </c>
      <c r="C250" s="199">
        <v>15.196</v>
      </c>
      <c r="D250" s="200">
        <v>0</v>
      </c>
      <c r="E250" s="25"/>
      <c r="F250" s="205" t="s">
        <v>246</v>
      </c>
      <c r="G250" s="187">
        <v>11.231</v>
      </c>
      <c r="H250" s="204">
        <v>11.231</v>
      </c>
      <c r="I250" s="200">
        <v>0</v>
      </c>
      <c r="J250" s="25"/>
    </row>
    <row r="251" spans="1:10" x14ac:dyDescent="0.35">
      <c r="A251" s="64" t="s">
        <v>254</v>
      </c>
      <c r="B251" s="195">
        <v>1.6E-2</v>
      </c>
      <c r="C251" s="199">
        <v>1.6E-2</v>
      </c>
      <c r="D251" s="200">
        <v>0</v>
      </c>
      <c r="E251" s="25"/>
      <c r="F251" s="205" t="s">
        <v>247</v>
      </c>
      <c r="G251" s="187">
        <v>2.431</v>
      </c>
      <c r="H251" s="204">
        <v>2.431</v>
      </c>
      <c r="I251" s="200">
        <v>0</v>
      </c>
      <c r="J251" s="25"/>
    </row>
    <row r="252" spans="1:10" x14ac:dyDescent="0.35">
      <c r="A252" s="64" t="s">
        <v>255</v>
      </c>
      <c r="B252" s="195">
        <v>4.7869999999999999</v>
      </c>
      <c r="C252" s="199">
        <v>4.7869999999999999</v>
      </c>
      <c r="D252" s="200">
        <v>0</v>
      </c>
      <c r="E252" s="25"/>
      <c r="F252" s="205" t="s">
        <v>248</v>
      </c>
      <c r="G252" s="187">
        <v>2.4590000000000001</v>
      </c>
      <c r="H252" s="204">
        <v>2.4590000000000001</v>
      </c>
      <c r="I252" s="200">
        <v>0</v>
      </c>
      <c r="J252" s="25"/>
    </row>
    <row r="253" spans="1:10" x14ac:dyDescent="0.35">
      <c r="A253" s="64" t="s">
        <v>256</v>
      </c>
      <c r="B253" s="195">
        <v>0.33599999999999997</v>
      </c>
      <c r="C253" s="199">
        <v>0.33600000000000002</v>
      </c>
      <c r="D253" s="200">
        <v>0</v>
      </c>
      <c r="E253" s="25"/>
      <c r="F253" s="205" t="s">
        <v>251</v>
      </c>
      <c r="G253" s="187">
        <v>20.728999999999999</v>
      </c>
      <c r="H253" s="204">
        <v>20.728999999999999</v>
      </c>
      <c r="I253" s="200">
        <v>0</v>
      </c>
      <c r="J253" s="25"/>
    </row>
    <row r="254" spans="1:10" x14ac:dyDescent="0.35">
      <c r="A254" s="64" t="s">
        <v>257</v>
      </c>
      <c r="B254" s="195">
        <v>0</v>
      </c>
      <c r="C254" s="199"/>
      <c r="D254" s="200">
        <v>0</v>
      </c>
      <c r="E254" s="25"/>
      <c r="F254" s="205" t="s">
        <v>252</v>
      </c>
      <c r="G254" s="187">
        <v>6.5709999999999997</v>
      </c>
      <c r="H254" s="204">
        <v>6.5709999999999997</v>
      </c>
      <c r="I254" s="200">
        <v>0</v>
      </c>
      <c r="J254" s="25"/>
    </row>
    <row r="255" spans="1:10" x14ac:dyDescent="0.35">
      <c r="A255" s="64" t="s">
        <v>258</v>
      </c>
      <c r="B255" s="195">
        <v>0</v>
      </c>
      <c r="C255" s="199"/>
      <c r="D255" s="200">
        <v>0</v>
      </c>
      <c r="E255" s="25"/>
      <c r="F255" s="205" t="s">
        <v>253</v>
      </c>
      <c r="G255" s="187">
        <v>8.016</v>
      </c>
      <c r="H255" s="204">
        <v>8.016</v>
      </c>
      <c r="I255" s="200">
        <v>0</v>
      </c>
      <c r="J255" s="25"/>
    </row>
    <row r="256" spans="1:10" x14ac:dyDescent="0.35">
      <c r="A256" s="64" t="s">
        <v>259</v>
      </c>
      <c r="B256" s="195">
        <v>0</v>
      </c>
      <c r="C256" s="199"/>
      <c r="D256" s="200">
        <v>0</v>
      </c>
      <c r="E256" s="25"/>
      <c r="F256" s="205" t="s">
        <v>254</v>
      </c>
      <c r="G256" s="187">
        <v>6.1159999999999997</v>
      </c>
      <c r="H256" s="204">
        <v>6.1159999999999997</v>
      </c>
      <c r="I256" s="200">
        <v>0</v>
      </c>
      <c r="J256" s="25"/>
    </row>
    <row r="257" spans="1:10" x14ac:dyDescent="0.35">
      <c r="A257" s="64" t="s">
        <v>260</v>
      </c>
      <c r="B257" s="195">
        <v>913.46100000000001</v>
      </c>
      <c r="C257" s="199">
        <v>913.46100000000001</v>
      </c>
      <c r="D257" s="200">
        <v>0</v>
      </c>
      <c r="E257" s="25"/>
      <c r="F257" s="205" t="s">
        <v>255</v>
      </c>
      <c r="G257" s="187">
        <v>13.263999999999999</v>
      </c>
      <c r="H257" s="204">
        <v>13.263999999999999</v>
      </c>
      <c r="I257" s="200">
        <v>0</v>
      </c>
      <c r="J257" s="25"/>
    </row>
    <row r="258" spans="1:10" x14ac:dyDescent="0.35">
      <c r="A258" s="64" t="s">
        <v>261</v>
      </c>
      <c r="B258" s="195">
        <v>0</v>
      </c>
      <c r="C258" s="199"/>
      <c r="D258" s="200">
        <v>0</v>
      </c>
      <c r="E258" s="25"/>
      <c r="F258" s="205" t="s">
        <v>256</v>
      </c>
      <c r="G258" s="187">
        <v>40.281999999999996</v>
      </c>
      <c r="H258" s="204">
        <v>40.281999999999996</v>
      </c>
      <c r="I258" s="200">
        <v>0</v>
      </c>
      <c r="J258" s="25"/>
    </row>
    <row r="259" spans="1:10" x14ac:dyDescent="0.35">
      <c r="A259" s="64" t="s">
        <v>638</v>
      </c>
      <c r="B259" s="201"/>
      <c r="C259" s="199"/>
      <c r="D259" s="200">
        <v>0</v>
      </c>
      <c r="E259" s="25"/>
      <c r="F259" s="205" t="s">
        <v>257</v>
      </c>
      <c r="G259" s="187"/>
      <c r="H259" s="204"/>
      <c r="I259" s="200">
        <v>0</v>
      </c>
      <c r="J259" s="25"/>
    </row>
    <row r="260" spans="1:10" x14ac:dyDescent="0.35">
      <c r="A260" s="64" t="s">
        <v>123</v>
      </c>
      <c r="B260" s="195">
        <v>50.883000000000003</v>
      </c>
      <c r="C260" s="199">
        <v>50.884</v>
      </c>
      <c r="D260" s="200">
        <v>9.9999999999766942E-4</v>
      </c>
      <c r="E260" s="25"/>
      <c r="F260" s="205" t="s">
        <v>258</v>
      </c>
      <c r="G260" s="187"/>
      <c r="H260" s="204"/>
      <c r="I260" s="200">
        <v>0</v>
      </c>
      <c r="J260" s="25"/>
    </row>
    <row r="261" spans="1:10" x14ac:dyDescent="0.35">
      <c r="A261" s="64" t="s">
        <v>114</v>
      </c>
      <c r="B261" s="195">
        <v>0.58200000000000007</v>
      </c>
      <c r="C261" s="199">
        <v>0.58299999999999996</v>
      </c>
      <c r="D261" s="200">
        <v>9.9999999999988987E-4</v>
      </c>
      <c r="E261" s="25"/>
      <c r="F261" s="205" t="s">
        <v>259</v>
      </c>
      <c r="G261" s="187">
        <v>1.0999999999999999E-2</v>
      </c>
      <c r="H261" s="204">
        <v>1.0999999999999999E-2</v>
      </c>
      <c r="I261" s="200">
        <v>0</v>
      </c>
      <c r="J261" s="25"/>
    </row>
    <row r="262" spans="1:10" x14ac:dyDescent="0.35">
      <c r="A262" s="64" t="s">
        <v>120</v>
      </c>
      <c r="B262" s="195">
        <v>3.032</v>
      </c>
      <c r="C262" s="199">
        <v>3.0329999999999999</v>
      </c>
      <c r="D262" s="200">
        <v>9.9999999999988987E-4</v>
      </c>
      <c r="E262" s="25"/>
      <c r="F262" s="205" t="s">
        <v>260</v>
      </c>
      <c r="G262" s="187">
        <v>1.2E-2</v>
      </c>
      <c r="H262" s="204">
        <v>1.2E-2</v>
      </c>
      <c r="I262" s="200">
        <v>0</v>
      </c>
      <c r="J262" s="25"/>
    </row>
    <row r="263" spans="1:10" x14ac:dyDescent="0.35">
      <c r="A263" s="64" t="s">
        <v>155</v>
      </c>
      <c r="B263" s="195">
        <v>1.3250000000000002</v>
      </c>
      <c r="C263" s="199">
        <v>1.3260000000000001</v>
      </c>
      <c r="D263" s="200">
        <v>9.9999999999988987E-4</v>
      </c>
      <c r="E263" s="25"/>
      <c r="F263" s="205" t="s">
        <v>261</v>
      </c>
      <c r="G263" s="187"/>
      <c r="H263" s="204"/>
      <c r="I263" s="200">
        <v>0</v>
      </c>
      <c r="J263" s="25"/>
    </row>
    <row r="264" spans="1:10" x14ac:dyDescent="0.35">
      <c r="A264" s="64" t="s">
        <v>132</v>
      </c>
      <c r="B264" s="195">
        <v>0.14000000000000001</v>
      </c>
      <c r="C264" s="199">
        <v>0.14099999999999999</v>
      </c>
      <c r="D264" s="200">
        <v>9.9999999999997313E-4</v>
      </c>
      <c r="E264" s="25"/>
      <c r="F264" s="205" t="s">
        <v>638</v>
      </c>
      <c r="G264" s="187"/>
      <c r="H264" s="204"/>
      <c r="I264" s="200">
        <v>0</v>
      </c>
      <c r="J264" s="25"/>
    </row>
    <row r="265" spans="1:10" x14ac:dyDescent="0.35">
      <c r="A265" s="64" t="s">
        <v>32</v>
      </c>
      <c r="B265" s="195">
        <v>5.2000000000000005E-2</v>
      </c>
      <c r="C265" s="199">
        <v>5.2999999999999999E-2</v>
      </c>
      <c r="D265" s="200">
        <v>9.9999999999999395E-4</v>
      </c>
      <c r="E265" s="25"/>
      <c r="F265" s="205" t="s">
        <v>107</v>
      </c>
      <c r="G265" s="187">
        <v>119.852</v>
      </c>
      <c r="H265" s="204">
        <v>119.85299999999999</v>
      </c>
      <c r="I265" s="200">
        <v>9.9999999999056399E-4</v>
      </c>
      <c r="J265" s="25"/>
    </row>
    <row r="266" spans="1:10" x14ac:dyDescent="0.35">
      <c r="A266" s="64" t="s">
        <v>48</v>
      </c>
      <c r="B266" s="195">
        <v>0.248</v>
      </c>
      <c r="C266" s="199">
        <v>0.249</v>
      </c>
      <c r="D266" s="200">
        <v>1.0000000000000009E-3</v>
      </c>
      <c r="E266" s="25"/>
      <c r="F266" s="205" t="s">
        <v>210</v>
      </c>
      <c r="G266" s="187">
        <v>24.018000000000001</v>
      </c>
      <c r="H266" s="204">
        <v>24.018999999999998</v>
      </c>
      <c r="I266" s="200">
        <v>9.9999999999766942E-4</v>
      </c>
      <c r="J266" s="25"/>
    </row>
    <row r="267" spans="1:10" x14ac:dyDescent="0.35">
      <c r="A267" s="64" t="s">
        <v>169</v>
      </c>
      <c r="B267" s="195">
        <v>1.9239999999999999</v>
      </c>
      <c r="C267" s="199">
        <v>1.925</v>
      </c>
      <c r="D267" s="200">
        <v>1.0000000000001119E-3</v>
      </c>
      <c r="E267" s="25"/>
      <c r="F267" s="205" t="s">
        <v>149</v>
      </c>
      <c r="G267" s="187">
        <v>57.665999999999997</v>
      </c>
      <c r="H267" s="204">
        <v>57.670999999999999</v>
      </c>
      <c r="I267" s="200">
        <v>5.000000000002558E-3</v>
      </c>
      <c r="J267" s="25"/>
    </row>
    <row r="268" spans="1:10" x14ac:dyDescent="0.35">
      <c r="A268" s="64" t="s">
        <v>98</v>
      </c>
      <c r="B268" s="195">
        <v>7.7050000000000001</v>
      </c>
      <c r="C268" s="199">
        <v>7.7060000000000004</v>
      </c>
      <c r="D268" s="200">
        <v>1.000000000000334E-3</v>
      </c>
      <c r="E268" s="25"/>
      <c r="F268" s="205" t="s">
        <v>234</v>
      </c>
      <c r="G268" s="187">
        <v>22.486999999999998</v>
      </c>
      <c r="H268" s="204">
        <v>22.492000000000001</v>
      </c>
      <c r="I268" s="200">
        <v>5.000000000002558E-3</v>
      </c>
      <c r="J268" s="25"/>
    </row>
    <row r="269" spans="1:10" x14ac:dyDescent="0.35">
      <c r="A269" s="64" t="s">
        <v>168</v>
      </c>
      <c r="B269" s="195">
        <v>3.2559999999999998</v>
      </c>
      <c r="C269" s="199">
        <v>3.2570000000000001</v>
      </c>
      <c r="D269" s="200">
        <v>1.000000000000334E-3</v>
      </c>
      <c r="E269" s="25"/>
      <c r="F269" s="205" t="s">
        <v>249</v>
      </c>
      <c r="G269" s="187">
        <v>22.901</v>
      </c>
      <c r="H269" s="204">
        <v>22.908999999999999</v>
      </c>
      <c r="I269" s="200">
        <v>7.9999999999991189E-3</v>
      </c>
      <c r="J269" s="25"/>
    </row>
    <row r="270" spans="1:10" x14ac:dyDescent="0.35">
      <c r="A270" s="64" t="s">
        <v>21</v>
      </c>
      <c r="B270" s="195">
        <v>28.077999999999999</v>
      </c>
      <c r="C270" s="199">
        <v>28.079000000000001</v>
      </c>
      <c r="D270" s="200">
        <v>1.0000000000012221E-3</v>
      </c>
      <c r="E270" s="25"/>
      <c r="F270" s="205" t="s">
        <v>250</v>
      </c>
      <c r="G270" s="187">
        <v>102.20399999999999</v>
      </c>
      <c r="H270" s="204">
        <v>102.21599999999999</v>
      </c>
      <c r="I270" s="200">
        <v>1.2000000000000455E-2</v>
      </c>
      <c r="J270" s="25"/>
    </row>
    <row r="271" spans="1:10" x14ac:dyDescent="0.35">
      <c r="A271" s="64" t="s">
        <v>64</v>
      </c>
      <c r="B271" s="195">
        <v>87.277000000000001</v>
      </c>
      <c r="C271" s="199">
        <v>87.278000000000006</v>
      </c>
      <c r="D271" s="200">
        <v>1.0000000000047748E-3</v>
      </c>
      <c r="E271" s="25"/>
      <c r="F271" s="205" t="s">
        <v>230</v>
      </c>
      <c r="G271" s="187">
        <v>18.456</v>
      </c>
      <c r="H271" s="204">
        <v>18.588999999999999</v>
      </c>
      <c r="I271" s="200">
        <v>0.13299999999999912</v>
      </c>
      <c r="J271" s="25"/>
    </row>
    <row r="272" spans="1:10" x14ac:dyDescent="0.35">
      <c r="A272" s="64" t="s">
        <v>66</v>
      </c>
      <c r="B272" s="195">
        <v>35.101999999999997</v>
      </c>
      <c r="C272" s="199">
        <v>35.103000000000002</v>
      </c>
      <c r="D272" s="200">
        <v>1.0000000000047748E-3</v>
      </c>
      <c r="E272" s="25"/>
      <c r="F272" s="205" t="s">
        <v>141</v>
      </c>
      <c r="G272" s="187">
        <v>2.5409999999999999</v>
      </c>
      <c r="H272" s="204">
        <v>2.68</v>
      </c>
      <c r="I272" s="200">
        <v>0.13900000000000023</v>
      </c>
      <c r="J272" s="25"/>
    </row>
    <row r="273" spans="1:10" x14ac:dyDescent="0.35">
      <c r="A273" s="64" t="s">
        <v>9</v>
      </c>
      <c r="B273" s="195">
        <v>1116.3319999999999</v>
      </c>
      <c r="C273" s="199">
        <v>1116.335</v>
      </c>
      <c r="D273" s="200">
        <v>3.0000000001564331E-3</v>
      </c>
      <c r="E273" s="25"/>
      <c r="F273" s="205" t="s">
        <v>564</v>
      </c>
      <c r="G273" s="187">
        <v>229.48400000000001</v>
      </c>
      <c r="H273" s="204">
        <v>229.62799999999999</v>
      </c>
      <c r="I273" s="200">
        <v>0.14399999999997704</v>
      </c>
      <c r="J273" s="25"/>
    </row>
    <row r="274" spans="1:10" s="4" customFormat="1" x14ac:dyDescent="0.35">
      <c r="A274" s="64" t="s">
        <v>224</v>
      </c>
      <c r="B274" s="82">
        <v>0.26400000000000001</v>
      </c>
      <c r="C274" s="199">
        <v>0.27600000000000002</v>
      </c>
      <c r="D274" s="200">
        <v>1.2000000000000011E-2</v>
      </c>
      <c r="E274" s="88"/>
      <c r="F274" s="205" t="s">
        <v>220</v>
      </c>
      <c r="G274" s="187">
        <v>100.01600000000001</v>
      </c>
      <c r="H274" s="204">
        <v>100.203</v>
      </c>
      <c r="I274" s="200">
        <v>0.18699999999999761</v>
      </c>
      <c r="J274" s="88"/>
    </row>
    <row r="275" spans="1:10" x14ac:dyDescent="0.35">
      <c r="A275" s="64" t="s">
        <v>263</v>
      </c>
      <c r="B275" s="184">
        <f>SUM(B11:B274)</f>
        <v>9276.5620000000054</v>
      </c>
      <c r="C275" s="300">
        <f>SUM(C11:C274)</f>
        <v>9234.0720000000056</v>
      </c>
      <c r="D275" s="200">
        <f>SUM(D11:D274)</f>
        <v>-42.48999999999991</v>
      </c>
      <c r="F275" s="79" t="s">
        <v>630</v>
      </c>
      <c r="G275" s="166">
        <f>SUM(G11:G274)</f>
        <v>12053.752999999999</v>
      </c>
      <c r="H275" s="301">
        <f>SUM(H11:H274)</f>
        <v>12032.108000000002</v>
      </c>
      <c r="I275" s="166">
        <f>SUM(I11:I274)</f>
        <v>-21.644999999999978</v>
      </c>
    </row>
  </sheetData>
  <sortState xmlns:xlrd2="http://schemas.microsoft.com/office/spreadsheetml/2017/richdata2" ref="G4:J267">
    <sortCondition descending="1" ref="J4:J267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26"/>
  <sheetViews>
    <sheetView zoomScale="80" zoomScaleNormal="80" workbookViewId="0">
      <selection activeCell="L20" sqref="L20"/>
    </sheetView>
  </sheetViews>
  <sheetFormatPr defaultColWidth="9.1796875" defaultRowHeight="15.5" x14ac:dyDescent="0.35"/>
  <cols>
    <col min="1" max="1" width="46.81640625" style="1" customWidth="1"/>
    <col min="2" max="2" width="12.1796875" style="1" customWidth="1"/>
    <col min="3" max="3" width="11.1796875" style="1" bestFit="1" customWidth="1"/>
    <col min="4" max="4" width="24.26953125" style="1" bestFit="1" customWidth="1"/>
    <col min="5" max="6" width="12.1796875" style="1" customWidth="1"/>
    <col min="7" max="7" width="14.26953125" style="1" bestFit="1" customWidth="1"/>
    <col min="8" max="8" width="7.90625" style="1" customWidth="1"/>
    <col min="9" max="9" width="8.1796875" style="1" bestFit="1" customWidth="1"/>
    <col min="10" max="10" width="16.1796875" style="1" bestFit="1" customWidth="1"/>
    <col min="11" max="11" width="9.81640625" style="1" customWidth="1"/>
    <col min="12" max="16384" width="9.1796875" style="1"/>
  </cols>
  <sheetData>
    <row r="1" spans="1:13" x14ac:dyDescent="0.35">
      <c r="A1" s="18" t="s">
        <v>525</v>
      </c>
      <c r="L1" s="366" t="s">
        <v>315</v>
      </c>
      <c r="M1" s="366"/>
    </row>
    <row r="2" spans="1:13" x14ac:dyDescent="0.35">
      <c r="A2" s="72" t="s">
        <v>323</v>
      </c>
      <c r="B2" s="72" t="s">
        <v>320</v>
      </c>
      <c r="C2" s="72" t="s">
        <v>318</v>
      </c>
      <c r="D2" s="72" t="s">
        <v>797</v>
      </c>
      <c r="E2" s="72" t="s">
        <v>317</v>
      </c>
      <c r="F2" s="72" t="s">
        <v>319</v>
      </c>
      <c r="G2" s="72" t="s">
        <v>798</v>
      </c>
      <c r="H2" s="72" t="s">
        <v>321</v>
      </c>
      <c r="I2" s="72" t="s">
        <v>322</v>
      </c>
      <c r="J2" s="72" t="s">
        <v>796</v>
      </c>
      <c r="K2" s="68"/>
    </row>
    <row r="3" spans="1:13" x14ac:dyDescent="0.35">
      <c r="A3" s="64" t="s">
        <v>9</v>
      </c>
      <c r="B3" s="205"/>
      <c r="C3" s="205">
        <v>574.779</v>
      </c>
      <c r="D3" s="205">
        <v>2.0310000000000001</v>
      </c>
      <c r="E3" s="205"/>
      <c r="F3" s="205">
        <v>785.23900000000003</v>
      </c>
      <c r="G3" s="205"/>
      <c r="H3" s="205">
        <v>807.04200000000003</v>
      </c>
      <c r="I3" s="205">
        <v>66.962999999999994</v>
      </c>
      <c r="J3" s="205">
        <v>595.35599999999999</v>
      </c>
      <c r="K3" s="82"/>
    </row>
    <row r="4" spans="1:13" x14ac:dyDescent="0.35">
      <c r="A4" s="64" t="s">
        <v>631</v>
      </c>
      <c r="B4" s="205"/>
      <c r="C4" s="205">
        <v>0</v>
      </c>
      <c r="D4" s="205"/>
      <c r="E4" s="205">
        <v>3.3000000000000002E-2</v>
      </c>
      <c r="F4" s="205">
        <v>470.64100000000002</v>
      </c>
      <c r="G4" s="205"/>
      <c r="H4" s="205">
        <v>470.68700000000001</v>
      </c>
      <c r="I4" s="205">
        <v>1.6E-2</v>
      </c>
      <c r="J4" s="205">
        <v>0</v>
      </c>
      <c r="K4" s="82"/>
    </row>
    <row r="5" spans="1:13" x14ac:dyDescent="0.35">
      <c r="A5" s="64" t="s">
        <v>151</v>
      </c>
      <c r="B5" s="205">
        <v>34.587000000000003</v>
      </c>
      <c r="C5" s="205"/>
      <c r="D5" s="205"/>
      <c r="E5" s="205"/>
      <c r="F5" s="205">
        <v>186.37100000000001</v>
      </c>
      <c r="G5" s="205"/>
      <c r="H5" s="205">
        <v>350.28199999999998</v>
      </c>
      <c r="I5" s="205">
        <v>1294.6590000000001</v>
      </c>
      <c r="J5" s="205"/>
      <c r="K5" s="82"/>
    </row>
    <row r="6" spans="1:13" x14ac:dyDescent="0.35">
      <c r="A6" s="64" t="s">
        <v>47</v>
      </c>
      <c r="B6" s="205">
        <v>0.78700000000000003</v>
      </c>
      <c r="C6" s="205"/>
      <c r="D6" s="205"/>
      <c r="E6" s="205">
        <v>4.9000000000000002E-2</v>
      </c>
      <c r="F6" s="205">
        <v>69.742999999999995</v>
      </c>
      <c r="G6" s="205"/>
      <c r="H6" s="205">
        <v>93.447999999999993</v>
      </c>
      <c r="I6" s="205">
        <v>25.335999999999999</v>
      </c>
      <c r="J6" s="205"/>
      <c r="K6" s="82"/>
    </row>
    <row r="7" spans="1:13" x14ac:dyDescent="0.35">
      <c r="A7" s="64" t="s">
        <v>1</v>
      </c>
      <c r="B7" s="205">
        <v>5.548</v>
      </c>
      <c r="C7" s="205"/>
      <c r="D7" s="205"/>
      <c r="E7" s="205">
        <v>6.4359999999999999</v>
      </c>
      <c r="F7" s="205">
        <v>98.793999999999997</v>
      </c>
      <c r="G7" s="205"/>
      <c r="H7" s="205">
        <v>73.697999999999993</v>
      </c>
      <c r="I7" s="205">
        <v>12.207000000000001</v>
      </c>
      <c r="J7" s="205">
        <v>0.60799999999999998</v>
      </c>
      <c r="K7" s="82"/>
    </row>
    <row r="8" spans="1:13" x14ac:dyDescent="0.35">
      <c r="A8" s="64" t="s">
        <v>11</v>
      </c>
      <c r="B8" s="205">
        <v>2.976</v>
      </c>
      <c r="C8" s="205">
        <v>2E-3</v>
      </c>
      <c r="D8" s="205"/>
      <c r="E8" s="205"/>
      <c r="F8" s="205">
        <v>64.230999999999995</v>
      </c>
      <c r="G8" s="205"/>
      <c r="H8" s="205">
        <v>64.512</v>
      </c>
      <c r="I8" s="205">
        <v>12.788</v>
      </c>
      <c r="J8" s="205">
        <v>2E-3</v>
      </c>
      <c r="K8" s="82"/>
    </row>
    <row r="9" spans="1:13" x14ac:dyDescent="0.35">
      <c r="A9" s="64" t="s">
        <v>249</v>
      </c>
      <c r="B9" s="205">
        <v>0</v>
      </c>
      <c r="C9" s="205">
        <v>4.0000000000000001E-3</v>
      </c>
      <c r="D9" s="205">
        <v>1E-3</v>
      </c>
      <c r="E9" s="205">
        <v>2.1000000000000001E-2</v>
      </c>
      <c r="F9" s="205">
        <v>1.2999999999999999E-2</v>
      </c>
      <c r="G9" s="205"/>
      <c r="H9" s="205">
        <v>36.042000000000002</v>
      </c>
      <c r="I9" s="205">
        <v>287.2</v>
      </c>
      <c r="J9" s="205">
        <v>6.8000000000000005E-2</v>
      </c>
      <c r="K9" s="82"/>
    </row>
    <row r="10" spans="1:13" x14ac:dyDescent="0.35">
      <c r="A10" s="64" t="s">
        <v>178</v>
      </c>
      <c r="B10" s="205">
        <v>0.11899999999999999</v>
      </c>
      <c r="C10" s="205">
        <v>0.34200000000000003</v>
      </c>
      <c r="D10" s="205">
        <v>4.4999999999999998E-2</v>
      </c>
      <c r="E10" s="205">
        <v>6.0999999999999999E-2</v>
      </c>
      <c r="F10" s="205">
        <v>6.0000000000000001E-3</v>
      </c>
      <c r="G10" s="205">
        <v>0.11899999999999999</v>
      </c>
      <c r="H10" s="205">
        <v>31.152000000000001</v>
      </c>
      <c r="I10" s="205">
        <v>2.1349999999999998</v>
      </c>
      <c r="J10" s="205">
        <v>0.86699999999999999</v>
      </c>
      <c r="K10" s="82"/>
    </row>
    <row r="11" spans="1:13" x14ac:dyDescent="0.35">
      <c r="A11" s="64" t="s">
        <v>61</v>
      </c>
      <c r="B11" s="205">
        <v>18.571000000000002</v>
      </c>
      <c r="C11" s="205"/>
      <c r="D11" s="205"/>
      <c r="E11" s="205"/>
      <c r="F11" s="205">
        <v>15.989000000000001</v>
      </c>
      <c r="G11" s="205"/>
      <c r="H11" s="205">
        <v>15.989000000000001</v>
      </c>
      <c r="I11" s="205">
        <v>3.7719999999999998</v>
      </c>
      <c r="J11" s="205">
        <v>4.0000000000000001E-3</v>
      </c>
      <c r="K11" s="82"/>
    </row>
    <row r="12" spans="1:13" x14ac:dyDescent="0.35">
      <c r="A12" s="64" t="s">
        <v>76</v>
      </c>
      <c r="B12" s="205"/>
      <c r="C12" s="205"/>
      <c r="D12" s="205"/>
      <c r="E12" s="205"/>
      <c r="F12" s="205">
        <v>14.448</v>
      </c>
      <c r="G12" s="205"/>
      <c r="H12" s="205">
        <v>14.448</v>
      </c>
      <c r="I12" s="205">
        <v>0</v>
      </c>
      <c r="J12" s="205"/>
      <c r="K12" s="82"/>
    </row>
    <row r="13" spans="1:13" x14ac:dyDescent="0.35">
      <c r="A13" s="64" t="s">
        <v>80</v>
      </c>
      <c r="B13" s="205"/>
      <c r="C13" s="205">
        <v>62.966000000000001</v>
      </c>
      <c r="D13" s="205"/>
      <c r="E13" s="205">
        <v>4.3529999999999998</v>
      </c>
      <c r="F13" s="205">
        <v>45.805</v>
      </c>
      <c r="G13" s="205"/>
      <c r="H13" s="205">
        <v>13.654999999999999</v>
      </c>
      <c r="I13" s="205">
        <v>275.71100000000001</v>
      </c>
      <c r="J13" s="205">
        <v>65.382000000000005</v>
      </c>
      <c r="K13" s="82"/>
    </row>
    <row r="14" spans="1:13" x14ac:dyDescent="0.35">
      <c r="A14" s="64" t="s">
        <v>2</v>
      </c>
      <c r="B14" s="205"/>
      <c r="C14" s="205">
        <v>23.736999999999998</v>
      </c>
      <c r="D14" s="205"/>
      <c r="E14" s="205">
        <v>11.747</v>
      </c>
      <c r="F14" s="205">
        <v>0.1</v>
      </c>
      <c r="G14" s="205"/>
      <c r="H14" s="205">
        <v>12.862</v>
      </c>
      <c r="I14" s="205">
        <v>6.52</v>
      </c>
      <c r="J14" s="205">
        <v>24.738</v>
      </c>
      <c r="K14" s="82"/>
    </row>
    <row r="15" spans="1:13" x14ac:dyDescent="0.35">
      <c r="A15" s="64" t="s">
        <v>253</v>
      </c>
      <c r="B15" s="205">
        <v>0.17599999999999999</v>
      </c>
      <c r="C15" s="205">
        <v>1.7629999999999999</v>
      </c>
      <c r="D15" s="205">
        <v>0.73799999999999999</v>
      </c>
      <c r="E15" s="205">
        <v>0.74299999999999999</v>
      </c>
      <c r="F15" s="205">
        <v>9.2219999999999995</v>
      </c>
      <c r="G15" s="205"/>
      <c r="H15" s="205">
        <v>12.791</v>
      </c>
      <c r="I15" s="205">
        <v>0.26</v>
      </c>
      <c r="J15" s="205">
        <v>1.119</v>
      </c>
      <c r="K15" s="82"/>
    </row>
    <row r="16" spans="1:13" x14ac:dyDescent="0.35">
      <c r="A16" s="64" t="s">
        <v>145</v>
      </c>
      <c r="B16" s="205">
        <v>12.457000000000001</v>
      </c>
      <c r="C16" s="205">
        <v>6.8000000000000005E-2</v>
      </c>
      <c r="D16" s="205"/>
      <c r="E16" s="205">
        <v>0</v>
      </c>
      <c r="F16" s="205"/>
      <c r="G16" s="205"/>
      <c r="H16" s="205">
        <v>10.276</v>
      </c>
      <c r="I16" s="205">
        <v>18.413</v>
      </c>
      <c r="J16" s="205">
        <v>0.40300000000000002</v>
      </c>
      <c r="K16" s="82"/>
    </row>
    <row r="17" spans="1:11" x14ac:dyDescent="0.35">
      <c r="A17" s="64" t="s">
        <v>23</v>
      </c>
      <c r="B17" s="205"/>
      <c r="C17" s="205">
        <v>1.4E-2</v>
      </c>
      <c r="D17" s="205"/>
      <c r="E17" s="205"/>
      <c r="F17" s="205">
        <v>8.2530000000000001</v>
      </c>
      <c r="G17" s="205"/>
      <c r="H17" s="205">
        <v>8.2530000000000001</v>
      </c>
      <c r="I17" s="205">
        <v>6.3739999999999997</v>
      </c>
      <c r="J17" s="205">
        <v>0.495</v>
      </c>
      <c r="K17" s="82"/>
    </row>
    <row r="18" spans="1:11" x14ac:dyDescent="0.35">
      <c r="A18" s="64" t="s">
        <v>125</v>
      </c>
      <c r="B18" s="205"/>
      <c r="C18" s="205"/>
      <c r="D18" s="205"/>
      <c r="E18" s="205"/>
      <c r="F18" s="205">
        <v>6.29</v>
      </c>
      <c r="G18" s="205"/>
      <c r="H18" s="205">
        <v>7.3079999999999998</v>
      </c>
      <c r="I18" s="205">
        <v>6.4989999999999997</v>
      </c>
      <c r="J18" s="205"/>
      <c r="K18" s="82"/>
    </row>
    <row r="19" spans="1:11" x14ac:dyDescent="0.35">
      <c r="A19" s="64" t="s">
        <v>33</v>
      </c>
      <c r="B19" s="205">
        <v>13.074999999999999</v>
      </c>
      <c r="C19" s="205">
        <v>2.1819999999999999</v>
      </c>
      <c r="D19" s="205"/>
      <c r="E19" s="205"/>
      <c r="F19" s="205"/>
      <c r="G19" s="205"/>
      <c r="H19" s="205">
        <v>6.7270000000000003</v>
      </c>
      <c r="I19" s="205">
        <v>2.415</v>
      </c>
      <c r="J19" s="205">
        <v>2.4569999999999999</v>
      </c>
      <c r="K19" s="82"/>
    </row>
    <row r="20" spans="1:11" x14ac:dyDescent="0.35">
      <c r="A20" s="64" t="s">
        <v>152</v>
      </c>
      <c r="B20" s="205"/>
      <c r="C20" s="205"/>
      <c r="D20" s="205"/>
      <c r="E20" s="205"/>
      <c r="F20" s="205">
        <v>4.6349999999999998</v>
      </c>
      <c r="G20" s="205"/>
      <c r="H20" s="205">
        <v>4.6349999999999998</v>
      </c>
      <c r="I20" s="205"/>
      <c r="J20" s="205"/>
      <c r="K20" s="82"/>
    </row>
    <row r="21" spans="1:11" x14ac:dyDescent="0.35">
      <c r="A21" s="64" t="s">
        <v>75</v>
      </c>
      <c r="B21" s="205"/>
      <c r="C21" s="205">
        <v>0.17299999999999999</v>
      </c>
      <c r="D21" s="205"/>
      <c r="E21" s="205"/>
      <c r="F21" s="205">
        <v>2.1920000000000002</v>
      </c>
      <c r="G21" s="205"/>
      <c r="H21" s="205">
        <v>2.9569999999999999</v>
      </c>
      <c r="I21" s="205">
        <v>0.34100000000000003</v>
      </c>
      <c r="J21" s="205">
        <v>2.6749999999999998</v>
      </c>
      <c r="K21" s="82"/>
    </row>
    <row r="22" spans="1:11" x14ac:dyDescent="0.35">
      <c r="A22" s="64" t="s">
        <v>37</v>
      </c>
      <c r="B22" s="205"/>
      <c r="C22" s="205">
        <v>13.019</v>
      </c>
      <c r="D22" s="205"/>
      <c r="E22" s="205"/>
      <c r="F22" s="205">
        <v>2.899</v>
      </c>
      <c r="G22" s="205"/>
      <c r="H22" s="205">
        <v>2.899</v>
      </c>
      <c r="I22" s="205">
        <v>51.853999999999999</v>
      </c>
      <c r="J22" s="205">
        <v>14.738</v>
      </c>
      <c r="K22" s="82"/>
    </row>
    <row r="23" spans="1:11" x14ac:dyDescent="0.35">
      <c r="A23" s="64" t="s">
        <v>21</v>
      </c>
      <c r="B23" s="205"/>
      <c r="C23" s="205">
        <v>7.0000000000000001E-3</v>
      </c>
      <c r="D23" s="205"/>
      <c r="E23" s="205"/>
      <c r="F23" s="205">
        <v>0</v>
      </c>
      <c r="G23" s="205"/>
      <c r="H23" s="205">
        <v>2.4380000000000002</v>
      </c>
      <c r="I23" s="205">
        <v>44.381</v>
      </c>
      <c r="J23" s="205">
        <v>21.32</v>
      </c>
      <c r="K23" s="82"/>
    </row>
    <row r="24" spans="1:11" x14ac:dyDescent="0.35">
      <c r="A24" s="64" t="s">
        <v>74</v>
      </c>
      <c r="B24" s="205">
        <v>5.3999999999999999E-2</v>
      </c>
      <c r="C24" s="205"/>
      <c r="D24" s="205"/>
      <c r="E24" s="205"/>
      <c r="F24" s="205">
        <v>1.095</v>
      </c>
      <c r="G24" s="205"/>
      <c r="H24" s="205">
        <v>1.9810000000000001</v>
      </c>
      <c r="I24" s="205">
        <v>1.6E-2</v>
      </c>
      <c r="J24" s="205"/>
      <c r="K24" s="82"/>
    </row>
    <row r="25" spans="1:11" x14ac:dyDescent="0.35">
      <c r="A25" s="64" t="s">
        <v>10</v>
      </c>
      <c r="B25" s="205"/>
      <c r="C25" s="205">
        <v>0.29699999999999999</v>
      </c>
      <c r="D25" s="205"/>
      <c r="E25" s="205"/>
      <c r="F25" s="205">
        <v>1.909</v>
      </c>
      <c r="G25" s="205"/>
      <c r="H25" s="205">
        <v>1.909</v>
      </c>
      <c r="I25" s="205">
        <v>8.4760000000000009</v>
      </c>
      <c r="J25" s="205">
        <v>0.29699999999999999</v>
      </c>
      <c r="K25" s="82"/>
    </row>
    <row r="26" spans="1:11" x14ac:dyDescent="0.35">
      <c r="A26" s="64" t="s">
        <v>242</v>
      </c>
      <c r="B26" s="205">
        <v>0</v>
      </c>
      <c r="C26" s="205">
        <v>1.3959999999999999</v>
      </c>
      <c r="D26" s="205"/>
      <c r="E26" s="205">
        <v>0.112</v>
      </c>
      <c r="F26" s="205">
        <v>1.252</v>
      </c>
      <c r="G26" s="205"/>
      <c r="H26" s="205">
        <v>1.8080000000000001</v>
      </c>
      <c r="I26" s="205">
        <v>0.33300000000000002</v>
      </c>
      <c r="J26" s="205">
        <v>6.2249999999999996</v>
      </c>
      <c r="K26" s="82"/>
    </row>
    <row r="27" spans="1:11" x14ac:dyDescent="0.35">
      <c r="A27" s="64" t="s">
        <v>19</v>
      </c>
      <c r="B27" s="205"/>
      <c r="C27" s="205">
        <v>0</v>
      </c>
      <c r="D27" s="205"/>
      <c r="E27" s="205"/>
      <c r="F27" s="205"/>
      <c r="G27" s="205"/>
      <c r="H27" s="205">
        <v>1.3140000000000001</v>
      </c>
      <c r="I27" s="205">
        <v>0</v>
      </c>
      <c r="J27" s="205">
        <v>2.9000000000000001E-2</v>
      </c>
      <c r="K27" s="82"/>
    </row>
    <row r="28" spans="1:11" x14ac:dyDescent="0.35">
      <c r="A28" s="64" t="s">
        <v>122</v>
      </c>
      <c r="B28" s="205"/>
      <c r="C28" s="205">
        <v>5.0000000000000001E-3</v>
      </c>
      <c r="D28" s="205"/>
      <c r="E28" s="205">
        <v>0.13100000000000001</v>
      </c>
      <c r="F28" s="205">
        <v>1.135</v>
      </c>
      <c r="G28" s="205"/>
      <c r="H28" s="205">
        <v>1.2689999999999999</v>
      </c>
      <c r="I28" s="205">
        <v>1E-3</v>
      </c>
      <c r="J28" s="205">
        <v>4.3999999999999997E-2</v>
      </c>
      <c r="K28" s="82"/>
    </row>
    <row r="29" spans="1:11" x14ac:dyDescent="0.35">
      <c r="A29" s="64" t="s">
        <v>127</v>
      </c>
      <c r="B29" s="205">
        <v>8.4000000000000005E-2</v>
      </c>
      <c r="C29" s="205"/>
      <c r="D29" s="205"/>
      <c r="E29" s="205">
        <v>1.4E-2</v>
      </c>
      <c r="F29" s="205">
        <v>0.70599999999999996</v>
      </c>
      <c r="G29" s="205"/>
      <c r="H29" s="205">
        <v>1.143</v>
      </c>
      <c r="I29" s="205"/>
      <c r="J29" s="205"/>
      <c r="K29" s="82"/>
    </row>
    <row r="30" spans="1:11" x14ac:dyDescent="0.35">
      <c r="A30" s="64" t="s">
        <v>40</v>
      </c>
      <c r="B30" s="205">
        <v>0.04</v>
      </c>
      <c r="C30" s="205"/>
      <c r="D30" s="205"/>
      <c r="E30" s="205"/>
      <c r="F30" s="205">
        <v>0.81299999999999994</v>
      </c>
      <c r="G30" s="205"/>
      <c r="H30" s="205">
        <v>1.1160000000000001</v>
      </c>
      <c r="I30" s="205">
        <v>0.02</v>
      </c>
      <c r="J30" s="205"/>
      <c r="K30" s="82"/>
    </row>
    <row r="31" spans="1:11" x14ac:dyDescent="0.35">
      <c r="A31" s="64" t="s">
        <v>106</v>
      </c>
      <c r="B31" s="205">
        <v>2E-3</v>
      </c>
      <c r="C31" s="205"/>
      <c r="D31" s="205"/>
      <c r="E31" s="205"/>
      <c r="F31" s="205">
        <v>1.002</v>
      </c>
      <c r="G31" s="205"/>
      <c r="H31" s="205">
        <v>1.0029999999999999</v>
      </c>
      <c r="I31" s="205">
        <v>0.48599999999999999</v>
      </c>
      <c r="J31" s="205"/>
      <c r="K31" s="82"/>
    </row>
    <row r="32" spans="1:11" x14ac:dyDescent="0.35">
      <c r="A32" s="64" t="s">
        <v>64</v>
      </c>
      <c r="B32" s="205">
        <v>6.3419999999999996</v>
      </c>
      <c r="C32" s="205">
        <v>58.107999999999997</v>
      </c>
      <c r="D32" s="205"/>
      <c r="E32" s="205"/>
      <c r="F32" s="205">
        <v>0.60499999999999998</v>
      </c>
      <c r="G32" s="205"/>
      <c r="H32" s="205">
        <v>0.96099999999999997</v>
      </c>
      <c r="I32" s="205">
        <v>16.23</v>
      </c>
      <c r="J32" s="205">
        <v>58.134999999999998</v>
      </c>
      <c r="K32" s="82"/>
    </row>
    <row r="33" spans="1:11" x14ac:dyDescent="0.35">
      <c r="A33" s="64" t="s">
        <v>87</v>
      </c>
      <c r="B33" s="205"/>
      <c r="C33" s="205"/>
      <c r="D33" s="205"/>
      <c r="E33" s="205"/>
      <c r="F33" s="205"/>
      <c r="G33" s="205"/>
      <c r="H33" s="205">
        <v>0.92900000000000005</v>
      </c>
      <c r="I33" s="205">
        <v>0.5</v>
      </c>
      <c r="J33" s="205">
        <v>0</v>
      </c>
      <c r="K33" s="82"/>
    </row>
    <row r="34" spans="1:11" x14ac:dyDescent="0.35">
      <c r="A34" s="64" t="s">
        <v>224</v>
      </c>
      <c r="B34" s="205"/>
      <c r="C34" s="205">
        <v>3.5000000000000003E-2</v>
      </c>
      <c r="D34" s="205"/>
      <c r="E34" s="205"/>
      <c r="F34" s="205">
        <v>0.83599999999999997</v>
      </c>
      <c r="G34" s="205"/>
      <c r="H34" s="205">
        <v>0.83699999999999997</v>
      </c>
      <c r="I34" s="205">
        <v>1.5149999999999999</v>
      </c>
      <c r="J34" s="205">
        <v>4.1000000000000002E-2</v>
      </c>
      <c r="K34" s="82"/>
    </row>
    <row r="35" spans="1:11" x14ac:dyDescent="0.35">
      <c r="A35" s="64" t="s">
        <v>209</v>
      </c>
      <c r="B35" s="205">
        <v>5.0000000000000001E-3</v>
      </c>
      <c r="C35" s="205">
        <v>0.126</v>
      </c>
      <c r="D35" s="205">
        <v>0.109</v>
      </c>
      <c r="E35" s="205">
        <v>5.7000000000000002E-2</v>
      </c>
      <c r="F35" s="205">
        <v>0.63600000000000001</v>
      </c>
      <c r="G35" s="205"/>
      <c r="H35" s="205">
        <v>0.76300000000000001</v>
      </c>
      <c r="I35" s="205">
        <v>0.61199999999999999</v>
      </c>
      <c r="J35" s="205">
        <v>6.5000000000000002E-2</v>
      </c>
      <c r="K35" s="82"/>
    </row>
    <row r="36" spans="1:11" x14ac:dyDescent="0.35">
      <c r="A36" s="64" t="s">
        <v>175</v>
      </c>
      <c r="B36" s="205">
        <v>0</v>
      </c>
      <c r="C36" s="205">
        <v>0.34799999999999998</v>
      </c>
      <c r="D36" s="205"/>
      <c r="E36" s="205">
        <v>0.154</v>
      </c>
      <c r="F36" s="205">
        <v>0.35699999999999998</v>
      </c>
      <c r="G36" s="205"/>
      <c r="H36" s="205">
        <v>0.61299999999999999</v>
      </c>
      <c r="I36" s="205">
        <v>2.1890000000000001</v>
      </c>
      <c r="J36" s="205">
        <v>0.89900000000000002</v>
      </c>
      <c r="K36" s="82"/>
    </row>
    <row r="37" spans="1:11" x14ac:dyDescent="0.35">
      <c r="A37" s="64" t="s">
        <v>172</v>
      </c>
      <c r="B37" s="205"/>
      <c r="C37" s="205">
        <v>0.02</v>
      </c>
      <c r="D37" s="205"/>
      <c r="E37" s="205">
        <v>1.2E-2</v>
      </c>
      <c r="F37" s="205">
        <v>2.3E-2</v>
      </c>
      <c r="G37" s="205"/>
      <c r="H37" s="205">
        <v>0.58399999999999996</v>
      </c>
      <c r="I37" s="205">
        <v>0.30399999999999999</v>
      </c>
      <c r="J37" s="205">
        <v>0.874</v>
      </c>
      <c r="K37" s="82"/>
    </row>
    <row r="38" spans="1:11" x14ac:dyDescent="0.35">
      <c r="A38" s="64" t="s">
        <v>20</v>
      </c>
      <c r="B38" s="205"/>
      <c r="C38" s="205">
        <v>11.331</v>
      </c>
      <c r="D38" s="205"/>
      <c r="E38" s="205"/>
      <c r="F38" s="205"/>
      <c r="G38" s="205"/>
      <c r="H38" s="205">
        <v>0.51900000000000002</v>
      </c>
      <c r="I38" s="205">
        <v>16.03</v>
      </c>
      <c r="J38" s="205">
        <v>11.401999999999999</v>
      </c>
      <c r="K38" s="82"/>
    </row>
    <row r="39" spans="1:11" x14ac:dyDescent="0.35">
      <c r="A39" s="64" t="s">
        <v>123</v>
      </c>
      <c r="B39" s="205">
        <v>0</v>
      </c>
      <c r="C39" s="205">
        <v>51.896999999999998</v>
      </c>
      <c r="D39" s="205"/>
      <c r="E39" s="205">
        <v>0.314</v>
      </c>
      <c r="F39" s="205">
        <v>0.153</v>
      </c>
      <c r="G39" s="205"/>
      <c r="H39" s="205">
        <v>0.47299999999999998</v>
      </c>
      <c r="I39" s="205">
        <v>1.2969999999999999</v>
      </c>
      <c r="J39" s="205">
        <v>52.018000000000001</v>
      </c>
      <c r="K39" s="82"/>
    </row>
    <row r="40" spans="1:11" x14ac:dyDescent="0.35">
      <c r="A40" s="64" t="s">
        <v>130</v>
      </c>
      <c r="B40" s="205"/>
      <c r="C40" s="205">
        <v>0.02</v>
      </c>
      <c r="D40" s="205"/>
      <c r="E40" s="205">
        <v>0.35299999999999998</v>
      </c>
      <c r="F40" s="205">
        <v>1.2999999999999999E-2</v>
      </c>
      <c r="G40" s="205"/>
      <c r="H40" s="205">
        <v>0.45500000000000002</v>
      </c>
      <c r="I40" s="205">
        <v>0.72599999999999998</v>
      </c>
      <c r="J40" s="205">
        <v>0.126</v>
      </c>
      <c r="K40" s="82"/>
    </row>
    <row r="41" spans="1:11" x14ac:dyDescent="0.35">
      <c r="A41" s="64" t="s">
        <v>200</v>
      </c>
      <c r="B41" s="205"/>
      <c r="C41" s="205">
        <v>0.38100000000000001</v>
      </c>
      <c r="D41" s="205"/>
      <c r="E41" s="205">
        <v>0.24</v>
      </c>
      <c r="F41" s="205">
        <v>7.0000000000000001E-3</v>
      </c>
      <c r="G41" s="205"/>
      <c r="H41" s="205">
        <v>0.312</v>
      </c>
      <c r="I41" s="205">
        <v>0.55100000000000005</v>
      </c>
      <c r="J41" s="205">
        <v>0.59699999999999998</v>
      </c>
      <c r="K41" s="82"/>
    </row>
    <row r="42" spans="1:11" x14ac:dyDescent="0.35">
      <c r="A42" s="64" t="s">
        <v>213</v>
      </c>
      <c r="B42" s="205"/>
      <c r="C42" s="205"/>
      <c r="D42" s="205"/>
      <c r="E42" s="205"/>
      <c r="F42" s="205">
        <v>0.28299999999999997</v>
      </c>
      <c r="G42" s="205"/>
      <c r="H42" s="205">
        <v>0.28299999999999997</v>
      </c>
      <c r="I42" s="205">
        <v>0</v>
      </c>
      <c r="J42" s="205">
        <v>0.57999999999999996</v>
      </c>
      <c r="K42" s="82"/>
    </row>
    <row r="43" spans="1:11" x14ac:dyDescent="0.35">
      <c r="A43" s="64" t="s">
        <v>133</v>
      </c>
      <c r="B43" s="205"/>
      <c r="C43" s="205">
        <v>1.9039999999999999</v>
      </c>
      <c r="D43" s="205"/>
      <c r="E43" s="205">
        <v>1.4E-2</v>
      </c>
      <c r="F43" s="205">
        <v>4.4999999999999998E-2</v>
      </c>
      <c r="G43" s="205"/>
      <c r="H43" s="205">
        <v>0.23799999999999999</v>
      </c>
      <c r="I43" s="205">
        <v>2.3620000000000001</v>
      </c>
      <c r="J43" s="205">
        <v>1.92</v>
      </c>
      <c r="K43" s="82"/>
    </row>
    <row r="44" spans="1:11" x14ac:dyDescent="0.35">
      <c r="A44" s="64" t="s">
        <v>202</v>
      </c>
      <c r="B44" s="205"/>
      <c r="C44" s="205">
        <v>2E-3</v>
      </c>
      <c r="D44" s="205"/>
      <c r="E44" s="205">
        <v>2E-3</v>
      </c>
      <c r="F44" s="205">
        <v>0.23200000000000001</v>
      </c>
      <c r="G44" s="205"/>
      <c r="H44" s="205">
        <v>0.23499999999999999</v>
      </c>
      <c r="I44" s="205">
        <v>2.1999999999999999E-2</v>
      </c>
      <c r="J44" s="205">
        <v>0.05</v>
      </c>
      <c r="K44" s="82"/>
    </row>
    <row r="45" spans="1:11" x14ac:dyDescent="0.35">
      <c r="A45" s="64" t="s">
        <v>205</v>
      </c>
      <c r="B45" s="205"/>
      <c r="C45" s="205"/>
      <c r="D45" s="205"/>
      <c r="E45" s="205">
        <v>0.188</v>
      </c>
      <c r="F45" s="205">
        <v>5.1999999999999998E-2</v>
      </c>
      <c r="G45" s="205"/>
      <c r="H45" s="205">
        <v>0.23200000000000001</v>
      </c>
      <c r="I45" s="205">
        <v>0.10100000000000001</v>
      </c>
      <c r="J45" s="205">
        <v>7.8E-2</v>
      </c>
      <c r="K45" s="82"/>
    </row>
    <row r="46" spans="1:11" x14ac:dyDescent="0.35">
      <c r="A46" s="64" t="s">
        <v>39</v>
      </c>
      <c r="B46" s="205"/>
      <c r="C46" s="205">
        <v>6.4000000000000001E-2</v>
      </c>
      <c r="D46" s="205"/>
      <c r="E46" s="205">
        <v>1.4E-2</v>
      </c>
      <c r="F46" s="205">
        <v>0.29299999999999998</v>
      </c>
      <c r="G46" s="205"/>
      <c r="H46" s="205">
        <v>0.224</v>
      </c>
      <c r="I46" s="205"/>
      <c r="J46" s="205">
        <v>6.4000000000000001E-2</v>
      </c>
      <c r="K46" s="82"/>
    </row>
    <row r="47" spans="1:11" x14ac:dyDescent="0.35">
      <c r="A47" s="64" t="s">
        <v>204</v>
      </c>
      <c r="B47" s="205"/>
      <c r="C47" s="205">
        <v>1.2999999999999999E-2</v>
      </c>
      <c r="D47" s="205"/>
      <c r="E47" s="205">
        <v>0.127</v>
      </c>
      <c r="F47" s="205">
        <v>7.2999999999999995E-2</v>
      </c>
      <c r="G47" s="205"/>
      <c r="H47" s="205">
        <v>0.21299999999999999</v>
      </c>
      <c r="I47" s="205">
        <v>0.152</v>
      </c>
      <c r="J47" s="205">
        <v>0.121</v>
      </c>
      <c r="K47" s="82"/>
    </row>
    <row r="48" spans="1:11" x14ac:dyDescent="0.35">
      <c r="A48" s="64" t="s">
        <v>103</v>
      </c>
      <c r="B48" s="205"/>
      <c r="C48" s="205">
        <v>2E-3</v>
      </c>
      <c r="D48" s="205"/>
      <c r="E48" s="205">
        <v>0.19600000000000001</v>
      </c>
      <c r="F48" s="205">
        <v>1.4999999999999999E-2</v>
      </c>
      <c r="G48" s="205"/>
      <c r="H48" s="205">
        <v>0.21099999999999999</v>
      </c>
      <c r="I48" s="205">
        <v>0.11700000000000001</v>
      </c>
      <c r="J48" s="205">
        <v>0.81100000000000005</v>
      </c>
      <c r="K48" s="82"/>
    </row>
    <row r="49" spans="1:11" x14ac:dyDescent="0.35">
      <c r="A49" s="64" t="s">
        <v>132</v>
      </c>
      <c r="B49" s="205"/>
      <c r="C49" s="205"/>
      <c r="D49" s="205"/>
      <c r="E49" s="205"/>
      <c r="F49" s="205"/>
      <c r="G49" s="205"/>
      <c r="H49" s="205">
        <v>0.20599999999999999</v>
      </c>
      <c r="I49" s="205">
        <v>0.124</v>
      </c>
      <c r="J49" s="205">
        <v>0.13100000000000001</v>
      </c>
      <c r="K49" s="82"/>
    </row>
    <row r="50" spans="1:11" x14ac:dyDescent="0.35">
      <c r="A50" s="64" t="s">
        <v>211</v>
      </c>
      <c r="B50" s="205">
        <v>0</v>
      </c>
      <c r="C50" s="205">
        <v>1.27</v>
      </c>
      <c r="D50" s="205"/>
      <c r="E50" s="205">
        <v>0.159</v>
      </c>
      <c r="F50" s="205"/>
      <c r="G50" s="205"/>
      <c r="H50" s="205">
        <v>0.183</v>
      </c>
      <c r="I50" s="205">
        <v>0.34</v>
      </c>
      <c r="J50" s="205">
        <v>1.3879999999999999</v>
      </c>
      <c r="K50" s="82"/>
    </row>
    <row r="51" spans="1:11" x14ac:dyDescent="0.35">
      <c r="A51" s="64" t="s">
        <v>108</v>
      </c>
      <c r="B51" s="205"/>
      <c r="C51" s="205">
        <v>51.048000000000002</v>
      </c>
      <c r="D51" s="205"/>
      <c r="E51" s="205">
        <v>0.18</v>
      </c>
      <c r="F51" s="205"/>
      <c r="G51" s="205"/>
      <c r="H51" s="205">
        <v>0.18</v>
      </c>
      <c r="I51" s="205">
        <v>1.6E-2</v>
      </c>
      <c r="J51" s="205">
        <v>51.081000000000003</v>
      </c>
      <c r="K51" s="82"/>
    </row>
    <row r="52" spans="1:11" x14ac:dyDescent="0.35">
      <c r="A52" s="64" t="s">
        <v>189</v>
      </c>
      <c r="B52" s="205"/>
      <c r="C52" s="205">
        <v>8.5540000000000003</v>
      </c>
      <c r="D52" s="205"/>
      <c r="E52" s="205">
        <v>3.0000000000000001E-3</v>
      </c>
      <c r="F52" s="205">
        <v>3.5999999999999997E-2</v>
      </c>
      <c r="G52" s="205"/>
      <c r="H52" s="205">
        <v>0.16400000000000001</v>
      </c>
      <c r="I52" s="205">
        <v>0.50800000000000001</v>
      </c>
      <c r="J52" s="205">
        <v>12.763</v>
      </c>
      <c r="K52" s="82"/>
    </row>
    <row r="53" spans="1:11" x14ac:dyDescent="0.35">
      <c r="A53" s="64" t="s">
        <v>219</v>
      </c>
      <c r="B53" s="205"/>
      <c r="C53" s="205">
        <v>13.835000000000001</v>
      </c>
      <c r="D53" s="205"/>
      <c r="E53" s="205"/>
      <c r="F53" s="205"/>
      <c r="G53" s="205"/>
      <c r="H53" s="205">
        <v>0.15</v>
      </c>
      <c r="I53" s="205">
        <v>8.5999999999999993E-2</v>
      </c>
      <c r="J53" s="205">
        <v>13.835000000000001</v>
      </c>
      <c r="K53" s="82"/>
    </row>
    <row r="54" spans="1:11" x14ac:dyDescent="0.35">
      <c r="A54" s="64" t="s">
        <v>195</v>
      </c>
      <c r="B54" s="205"/>
      <c r="C54" s="205">
        <v>0.48499999999999999</v>
      </c>
      <c r="D54" s="205"/>
      <c r="E54" s="205">
        <v>5.6000000000000001E-2</v>
      </c>
      <c r="F54" s="205"/>
      <c r="G54" s="205"/>
      <c r="H54" s="205">
        <v>0.124</v>
      </c>
      <c r="I54" s="205">
        <v>1.093</v>
      </c>
      <c r="J54" s="205">
        <v>0.61599999999999999</v>
      </c>
      <c r="K54" s="82"/>
    </row>
    <row r="55" spans="1:11" x14ac:dyDescent="0.35">
      <c r="A55" s="64" t="s">
        <v>99</v>
      </c>
      <c r="B55" s="205"/>
      <c r="C55" s="205"/>
      <c r="D55" s="205"/>
      <c r="E55" s="205"/>
      <c r="F55" s="205">
        <v>0.11700000000000001</v>
      </c>
      <c r="G55" s="205"/>
      <c r="H55" s="205">
        <v>0.11700000000000001</v>
      </c>
      <c r="I55" s="205">
        <v>0.51900000000000002</v>
      </c>
      <c r="J55" s="205">
        <v>0.495</v>
      </c>
      <c r="K55" s="82"/>
    </row>
    <row r="56" spans="1:11" x14ac:dyDescent="0.35">
      <c r="A56" s="64" t="s">
        <v>206</v>
      </c>
      <c r="B56" s="205"/>
      <c r="C56" s="205">
        <v>4.2999999999999997E-2</v>
      </c>
      <c r="D56" s="205"/>
      <c r="E56" s="205"/>
      <c r="F56" s="205">
        <v>7.9000000000000001E-2</v>
      </c>
      <c r="G56" s="205"/>
      <c r="H56" s="205">
        <v>0.114</v>
      </c>
      <c r="I56" s="205">
        <v>3.1E-2</v>
      </c>
      <c r="J56" s="205">
        <v>0.27800000000000002</v>
      </c>
      <c r="K56" s="82"/>
    </row>
    <row r="57" spans="1:11" x14ac:dyDescent="0.35">
      <c r="A57" s="64" t="s">
        <v>238</v>
      </c>
      <c r="B57" s="205"/>
      <c r="C57" s="205">
        <v>0.129</v>
      </c>
      <c r="D57" s="205"/>
      <c r="E57" s="205"/>
      <c r="F57" s="205">
        <v>0.10299999999999999</v>
      </c>
      <c r="G57" s="205"/>
      <c r="H57" s="205">
        <v>0.11</v>
      </c>
      <c r="I57" s="205">
        <v>0.29399999999999998</v>
      </c>
      <c r="J57" s="205">
        <v>0.16500000000000001</v>
      </c>
      <c r="K57" s="82"/>
    </row>
    <row r="58" spans="1:11" x14ac:dyDescent="0.35">
      <c r="A58" s="64" t="s">
        <v>250</v>
      </c>
      <c r="B58" s="205"/>
      <c r="C58" s="205">
        <v>0.69399999999999995</v>
      </c>
      <c r="D58" s="205"/>
      <c r="E58" s="205">
        <v>9.7000000000000003E-2</v>
      </c>
      <c r="F58" s="205">
        <v>4.0000000000000001E-3</v>
      </c>
      <c r="G58" s="205"/>
      <c r="H58" s="205">
        <v>0.106</v>
      </c>
      <c r="I58" s="205">
        <v>13.375</v>
      </c>
      <c r="J58" s="205">
        <v>0.87</v>
      </c>
      <c r="K58" s="82"/>
    </row>
    <row r="59" spans="1:11" x14ac:dyDescent="0.35">
      <c r="A59" s="64" t="s">
        <v>255</v>
      </c>
      <c r="B59" s="205"/>
      <c r="C59" s="205">
        <v>3.0000000000000001E-3</v>
      </c>
      <c r="D59" s="205"/>
      <c r="E59" s="205"/>
      <c r="F59" s="205">
        <v>1E-3</v>
      </c>
      <c r="G59" s="205"/>
      <c r="H59" s="205">
        <v>0.105</v>
      </c>
      <c r="I59" s="205">
        <v>2.5999999999999999E-2</v>
      </c>
      <c r="J59" s="205">
        <v>7.0999999999999994E-2</v>
      </c>
      <c r="K59" s="82"/>
    </row>
    <row r="60" spans="1:11" x14ac:dyDescent="0.35">
      <c r="A60" s="64" t="s">
        <v>170</v>
      </c>
      <c r="B60" s="205"/>
      <c r="C60" s="205"/>
      <c r="D60" s="205"/>
      <c r="E60" s="205"/>
      <c r="F60" s="205">
        <v>9.8000000000000004E-2</v>
      </c>
      <c r="G60" s="205"/>
      <c r="H60" s="205">
        <v>9.8000000000000004E-2</v>
      </c>
      <c r="I60" s="205">
        <v>2.3450000000000002</v>
      </c>
      <c r="J60" s="205">
        <v>0.129</v>
      </c>
      <c r="K60" s="82"/>
    </row>
    <row r="61" spans="1:11" x14ac:dyDescent="0.35">
      <c r="A61" s="64" t="s">
        <v>256</v>
      </c>
      <c r="B61" s="205"/>
      <c r="C61" s="205">
        <v>2E-3</v>
      </c>
      <c r="D61" s="205"/>
      <c r="E61" s="205">
        <v>3.9E-2</v>
      </c>
      <c r="F61" s="205">
        <v>4.2000000000000003E-2</v>
      </c>
      <c r="G61" s="205"/>
      <c r="H61" s="205">
        <v>9.4E-2</v>
      </c>
      <c r="I61" s="205">
        <v>1.6240000000000001</v>
      </c>
      <c r="J61" s="205">
        <v>7.1999999999999995E-2</v>
      </c>
      <c r="K61" s="82"/>
    </row>
    <row r="62" spans="1:11" x14ac:dyDescent="0.35">
      <c r="A62" s="64" t="s">
        <v>142</v>
      </c>
      <c r="B62" s="205"/>
      <c r="C62" s="205">
        <v>4.2000000000000003E-2</v>
      </c>
      <c r="D62" s="205"/>
      <c r="E62" s="205">
        <v>5.0000000000000001E-3</v>
      </c>
      <c r="F62" s="205">
        <v>4.0000000000000001E-3</v>
      </c>
      <c r="G62" s="205"/>
      <c r="H62" s="205">
        <v>8.5999999999999993E-2</v>
      </c>
      <c r="I62" s="205">
        <v>0.1</v>
      </c>
      <c r="J62" s="205">
        <v>0.20699999999999999</v>
      </c>
      <c r="K62" s="82"/>
    </row>
    <row r="63" spans="1:11" x14ac:dyDescent="0.35">
      <c r="A63" s="64" t="s">
        <v>143</v>
      </c>
      <c r="B63" s="205"/>
      <c r="C63" s="205">
        <v>1.341</v>
      </c>
      <c r="D63" s="205">
        <v>8.0000000000000002E-3</v>
      </c>
      <c r="E63" s="205"/>
      <c r="F63" s="205">
        <v>7.9000000000000001E-2</v>
      </c>
      <c r="G63" s="205"/>
      <c r="H63" s="205">
        <v>8.4000000000000005E-2</v>
      </c>
      <c r="I63" s="205">
        <v>0.88600000000000001</v>
      </c>
      <c r="J63" s="205">
        <v>2.927</v>
      </c>
      <c r="K63" s="82"/>
    </row>
    <row r="64" spans="1:11" x14ac:dyDescent="0.35">
      <c r="A64" s="64" t="s">
        <v>201</v>
      </c>
      <c r="B64" s="205"/>
      <c r="C64" s="205">
        <v>0.221</v>
      </c>
      <c r="D64" s="205"/>
      <c r="E64" s="205">
        <v>4.4999999999999998E-2</v>
      </c>
      <c r="F64" s="205"/>
      <c r="G64" s="205"/>
      <c r="H64" s="205">
        <v>7.0999999999999994E-2</v>
      </c>
      <c r="I64" s="205">
        <v>0.85199999999999998</v>
      </c>
      <c r="J64" s="205">
        <v>0.34499999999999997</v>
      </c>
      <c r="K64" s="82"/>
    </row>
    <row r="65" spans="1:11" x14ac:dyDescent="0.35">
      <c r="A65" s="64" t="s">
        <v>160</v>
      </c>
      <c r="B65" s="205"/>
      <c r="C65" s="205">
        <v>2.5569999999999999</v>
      </c>
      <c r="D65" s="205"/>
      <c r="E65" s="205"/>
      <c r="F65" s="205">
        <v>1.2E-2</v>
      </c>
      <c r="G65" s="205"/>
      <c r="H65" s="205">
        <v>6.9000000000000006E-2</v>
      </c>
      <c r="I65" s="205">
        <v>0.36799999999999999</v>
      </c>
      <c r="J65" s="205">
        <v>3.4020000000000001</v>
      </c>
      <c r="K65" s="82"/>
    </row>
    <row r="66" spans="1:11" x14ac:dyDescent="0.35">
      <c r="A66" s="64" t="s">
        <v>230</v>
      </c>
      <c r="B66" s="205"/>
      <c r="C66" s="205">
        <v>5.0000000000000001E-3</v>
      </c>
      <c r="D66" s="205"/>
      <c r="E66" s="205"/>
      <c r="F66" s="205">
        <v>5.8000000000000003E-2</v>
      </c>
      <c r="G66" s="205"/>
      <c r="H66" s="205">
        <v>5.8999999999999997E-2</v>
      </c>
      <c r="I66" s="205">
        <v>6.5000000000000002E-2</v>
      </c>
      <c r="J66" s="205">
        <v>4.5999999999999999E-2</v>
      </c>
      <c r="K66" s="82"/>
    </row>
    <row r="67" spans="1:11" x14ac:dyDescent="0.35">
      <c r="A67" s="64" t="s">
        <v>184</v>
      </c>
      <c r="B67" s="205"/>
      <c r="C67" s="205">
        <v>23.975000000000001</v>
      </c>
      <c r="D67" s="205"/>
      <c r="E67" s="205"/>
      <c r="F67" s="205"/>
      <c r="G67" s="205"/>
      <c r="H67" s="205">
        <v>5.8000000000000003E-2</v>
      </c>
      <c r="I67" s="205">
        <v>2.0339999999999998</v>
      </c>
      <c r="J67" s="205">
        <v>26.977</v>
      </c>
      <c r="K67" s="82"/>
    </row>
    <row r="68" spans="1:11" x14ac:dyDescent="0.35">
      <c r="A68" s="64" t="s">
        <v>144</v>
      </c>
      <c r="B68" s="205"/>
      <c r="C68" s="205">
        <v>8.9999999999999993E-3</v>
      </c>
      <c r="D68" s="205"/>
      <c r="E68" s="205"/>
      <c r="F68" s="205">
        <v>4.5999999999999999E-2</v>
      </c>
      <c r="G68" s="205"/>
      <c r="H68" s="205">
        <v>5.6000000000000001E-2</v>
      </c>
      <c r="I68" s="205">
        <v>2.8000000000000001E-2</v>
      </c>
      <c r="J68" s="205">
        <v>3.5000000000000003E-2</v>
      </c>
      <c r="K68" s="82"/>
    </row>
    <row r="69" spans="1:11" x14ac:dyDescent="0.35">
      <c r="A69" s="64" t="s">
        <v>121</v>
      </c>
      <c r="B69" s="205"/>
      <c r="C69" s="205"/>
      <c r="D69" s="205"/>
      <c r="E69" s="205">
        <v>4.2000000000000003E-2</v>
      </c>
      <c r="F69" s="205">
        <v>7.0000000000000001E-3</v>
      </c>
      <c r="G69" s="205"/>
      <c r="H69" s="205">
        <v>5.5E-2</v>
      </c>
      <c r="I69" s="205"/>
      <c r="J69" s="205">
        <v>0.52</v>
      </c>
      <c r="K69" s="82"/>
    </row>
    <row r="70" spans="1:11" x14ac:dyDescent="0.35">
      <c r="A70" s="64" t="s">
        <v>59</v>
      </c>
      <c r="B70" s="205"/>
      <c r="C70" s="205">
        <v>0.23699999999999999</v>
      </c>
      <c r="D70" s="205"/>
      <c r="E70" s="205">
        <v>4.1000000000000002E-2</v>
      </c>
      <c r="F70" s="205">
        <v>1.0999999999999999E-2</v>
      </c>
      <c r="G70" s="205"/>
      <c r="H70" s="205">
        <v>5.1999999999999998E-2</v>
      </c>
      <c r="I70" s="205">
        <v>0.47</v>
      </c>
      <c r="J70" s="205">
        <v>0.23899999999999999</v>
      </c>
      <c r="K70" s="82"/>
    </row>
    <row r="71" spans="1:11" x14ac:dyDescent="0.35">
      <c r="A71" s="64" t="s">
        <v>188</v>
      </c>
      <c r="B71" s="205"/>
      <c r="C71" s="205">
        <v>1E-3</v>
      </c>
      <c r="D71" s="205"/>
      <c r="E71" s="205"/>
      <c r="F71" s="205">
        <v>0.05</v>
      </c>
      <c r="G71" s="205"/>
      <c r="H71" s="205">
        <v>0.05</v>
      </c>
      <c r="I71" s="205">
        <v>1.2E-2</v>
      </c>
      <c r="J71" s="205">
        <v>0.17299999999999999</v>
      </c>
      <c r="K71" s="82"/>
    </row>
    <row r="72" spans="1:11" x14ac:dyDescent="0.35">
      <c r="A72" s="64" t="s">
        <v>128</v>
      </c>
      <c r="B72" s="205"/>
      <c r="C72" s="205">
        <v>0.01</v>
      </c>
      <c r="D72" s="205"/>
      <c r="E72" s="205">
        <v>1.4999999999999999E-2</v>
      </c>
      <c r="F72" s="205"/>
      <c r="G72" s="205"/>
      <c r="H72" s="205">
        <v>4.7E-2</v>
      </c>
      <c r="I72" s="205">
        <v>8.0000000000000002E-3</v>
      </c>
      <c r="J72" s="205">
        <v>0.01</v>
      </c>
      <c r="K72" s="82"/>
    </row>
    <row r="73" spans="1:11" x14ac:dyDescent="0.35">
      <c r="A73" s="64" t="s">
        <v>171</v>
      </c>
      <c r="B73" s="205"/>
      <c r="C73" s="205">
        <v>0.11700000000000001</v>
      </c>
      <c r="D73" s="205"/>
      <c r="E73" s="205">
        <v>8.9999999999999993E-3</v>
      </c>
      <c r="F73" s="205">
        <v>7.0000000000000001E-3</v>
      </c>
      <c r="G73" s="205"/>
      <c r="H73" s="205">
        <v>3.9E-2</v>
      </c>
      <c r="I73" s="205">
        <v>0.53100000000000003</v>
      </c>
      <c r="J73" s="205">
        <v>0.45700000000000002</v>
      </c>
      <c r="K73" s="82"/>
    </row>
    <row r="74" spans="1:11" x14ac:dyDescent="0.35">
      <c r="A74" s="64" t="s">
        <v>235</v>
      </c>
      <c r="B74" s="205">
        <v>2E-3</v>
      </c>
      <c r="C74" s="205">
        <v>0.13</v>
      </c>
      <c r="D74" s="205"/>
      <c r="E74" s="205"/>
      <c r="F74" s="205">
        <v>5.0000000000000001E-3</v>
      </c>
      <c r="G74" s="205"/>
      <c r="H74" s="205">
        <v>3.9E-2</v>
      </c>
      <c r="I74" s="205">
        <v>0.157</v>
      </c>
      <c r="J74" s="205">
        <v>0.14299999999999999</v>
      </c>
      <c r="K74" s="82"/>
    </row>
    <row r="75" spans="1:11" x14ac:dyDescent="0.35">
      <c r="A75" s="64" t="s">
        <v>196</v>
      </c>
      <c r="B75" s="205"/>
      <c r="C75" s="205">
        <v>1.07</v>
      </c>
      <c r="D75" s="205"/>
      <c r="E75" s="205">
        <v>3.2000000000000001E-2</v>
      </c>
      <c r="F75" s="205">
        <v>0</v>
      </c>
      <c r="G75" s="205"/>
      <c r="H75" s="205">
        <v>3.3000000000000002E-2</v>
      </c>
      <c r="I75" s="205">
        <v>0.753</v>
      </c>
      <c r="J75" s="205">
        <v>1.2969999999999999</v>
      </c>
      <c r="K75" s="82"/>
    </row>
    <row r="76" spans="1:11" x14ac:dyDescent="0.35">
      <c r="A76" s="64" t="s">
        <v>114</v>
      </c>
      <c r="B76" s="205"/>
      <c r="C76" s="205"/>
      <c r="D76" s="205"/>
      <c r="E76" s="205">
        <v>0.02</v>
      </c>
      <c r="F76" s="205">
        <v>1.2E-2</v>
      </c>
      <c r="G76" s="205"/>
      <c r="H76" s="205">
        <v>3.2000000000000001E-2</v>
      </c>
      <c r="I76" s="205">
        <v>0.27500000000000002</v>
      </c>
      <c r="J76" s="205">
        <v>0.14000000000000001</v>
      </c>
      <c r="K76" s="82"/>
    </row>
    <row r="77" spans="1:11" x14ac:dyDescent="0.35">
      <c r="A77" s="64" t="s">
        <v>117</v>
      </c>
      <c r="B77" s="205"/>
      <c r="C77" s="205">
        <v>3.1E-2</v>
      </c>
      <c r="D77" s="205"/>
      <c r="E77" s="205">
        <v>0.03</v>
      </c>
      <c r="F77" s="205">
        <v>1E-3</v>
      </c>
      <c r="G77" s="205"/>
      <c r="H77" s="205">
        <v>3.1E-2</v>
      </c>
      <c r="I77" s="205">
        <v>0.23699999999999999</v>
      </c>
      <c r="J77" s="205">
        <v>0.46500000000000002</v>
      </c>
      <c r="K77" s="82"/>
    </row>
    <row r="78" spans="1:11" x14ac:dyDescent="0.35">
      <c r="A78" s="64" t="s">
        <v>229</v>
      </c>
      <c r="B78" s="205"/>
      <c r="C78" s="205">
        <v>1.9E-2</v>
      </c>
      <c r="D78" s="205"/>
      <c r="E78" s="205"/>
      <c r="F78" s="205">
        <v>2.7E-2</v>
      </c>
      <c r="G78" s="205"/>
      <c r="H78" s="205">
        <v>2.7E-2</v>
      </c>
      <c r="I78" s="205">
        <v>0.42</v>
      </c>
      <c r="J78" s="205">
        <v>5.5709999999999997</v>
      </c>
      <c r="K78" s="82"/>
    </row>
    <row r="79" spans="1:11" x14ac:dyDescent="0.35">
      <c r="A79" s="64" t="s">
        <v>105</v>
      </c>
      <c r="B79" s="205">
        <v>0</v>
      </c>
      <c r="C79" s="205">
        <v>0.76100000000000001</v>
      </c>
      <c r="D79" s="205"/>
      <c r="E79" s="205"/>
      <c r="F79" s="205">
        <v>2.5000000000000001E-2</v>
      </c>
      <c r="G79" s="205"/>
      <c r="H79" s="205">
        <v>2.5999999999999999E-2</v>
      </c>
      <c r="I79" s="205">
        <v>0.85699999999999998</v>
      </c>
      <c r="J79" s="205">
        <v>1.147</v>
      </c>
      <c r="K79" s="82"/>
    </row>
    <row r="80" spans="1:11" x14ac:dyDescent="0.35">
      <c r="A80" s="64" t="s">
        <v>89</v>
      </c>
      <c r="B80" s="205"/>
      <c r="C80" s="205"/>
      <c r="D80" s="205"/>
      <c r="E80" s="205"/>
      <c r="F80" s="205">
        <v>2.5999999999999999E-2</v>
      </c>
      <c r="G80" s="205"/>
      <c r="H80" s="205">
        <v>2.5999999999999999E-2</v>
      </c>
      <c r="I80" s="205">
        <v>1E-3</v>
      </c>
      <c r="J80" s="205">
        <v>1.2999999999999999E-2</v>
      </c>
      <c r="K80" s="82"/>
    </row>
    <row r="81" spans="1:11" x14ac:dyDescent="0.35">
      <c r="A81" s="64" t="s">
        <v>180</v>
      </c>
      <c r="B81" s="205"/>
      <c r="C81" s="205">
        <v>5.3999999999999999E-2</v>
      </c>
      <c r="D81" s="205"/>
      <c r="E81" s="205"/>
      <c r="F81" s="205">
        <v>0.01</v>
      </c>
      <c r="G81" s="205"/>
      <c r="H81" s="205">
        <v>2.4E-2</v>
      </c>
      <c r="I81" s="205">
        <v>0.879</v>
      </c>
      <c r="J81" s="205">
        <v>0.313</v>
      </c>
      <c r="K81" s="82"/>
    </row>
    <row r="82" spans="1:11" x14ac:dyDescent="0.35">
      <c r="A82" s="64" t="s">
        <v>12</v>
      </c>
      <c r="B82" s="205"/>
      <c r="C82" s="205">
        <v>0.01</v>
      </c>
      <c r="D82" s="205"/>
      <c r="E82" s="205"/>
      <c r="F82" s="205"/>
      <c r="G82" s="205"/>
      <c r="H82" s="205">
        <v>2.1999999999999999E-2</v>
      </c>
      <c r="I82" s="205">
        <v>8.4969999999999999</v>
      </c>
      <c r="J82" s="205">
        <v>0.01</v>
      </c>
      <c r="K82" s="82"/>
    </row>
    <row r="83" spans="1:11" x14ac:dyDescent="0.35">
      <c r="A83" s="64" t="s">
        <v>97</v>
      </c>
      <c r="B83" s="205">
        <v>0</v>
      </c>
      <c r="C83" s="205"/>
      <c r="D83" s="205"/>
      <c r="E83" s="205">
        <v>6.0000000000000001E-3</v>
      </c>
      <c r="F83" s="205">
        <v>0.157</v>
      </c>
      <c r="G83" s="205"/>
      <c r="H83" s="205">
        <v>2.1000000000000001E-2</v>
      </c>
      <c r="I83" s="205">
        <v>0</v>
      </c>
      <c r="J83" s="205"/>
      <c r="K83" s="82"/>
    </row>
    <row r="84" spans="1:11" x14ac:dyDescent="0.35">
      <c r="A84" s="64" t="s">
        <v>252</v>
      </c>
      <c r="B84" s="205"/>
      <c r="C84" s="205">
        <v>5.5E-2</v>
      </c>
      <c r="D84" s="205"/>
      <c r="E84" s="205"/>
      <c r="F84" s="205">
        <v>0.02</v>
      </c>
      <c r="G84" s="205"/>
      <c r="H84" s="205">
        <v>0.02</v>
      </c>
      <c r="I84" s="205">
        <v>0.214</v>
      </c>
      <c r="J84" s="205">
        <v>0.222</v>
      </c>
      <c r="K84" s="82"/>
    </row>
    <row r="85" spans="1:11" x14ac:dyDescent="0.35">
      <c r="A85" s="64" t="s">
        <v>237</v>
      </c>
      <c r="B85" s="205"/>
      <c r="C85" s="205">
        <v>3.0000000000000001E-3</v>
      </c>
      <c r="D85" s="205"/>
      <c r="E85" s="205">
        <v>0</v>
      </c>
      <c r="F85" s="205">
        <v>1.7999999999999999E-2</v>
      </c>
      <c r="G85" s="205"/>
      <c r="H85" s="205">
        <v>1.9E-2</v>
      </c>
      <c r="I85" s="205">
        <v>0.14000000000000001</v>
      </c>
      <c r="J85" s="205">
        <v>1.9E-2</v>
      </c>
      <c r="K85" s="82"/>
    </row>
    <row r="86" spans="1:11" x14ac:dyDescent="0.35">
      <c r="A86" s="64" t="s">
        <v>147</v>
      </c>
      <c r="B86" s="205"/>
      <c r="C86" s="205">
        <v>4.0000000000000001E-3</v>
      </c>
      <c r="D86" s="205"/>
      <c r="E86" s="205"/>
      <c r="F86" s="205">
        <v>1.7000000000000001E-2</v>
      </c>
      <c r="G86" s="205"/>
      <c r="H86" s="205">
        <v>1.7000000000000001E-2</v>
      </c>
      <c r="I86" s="205">
        <v>3.5000000000000003E-2</v>
      </c>
      <c r="J86" s="205">
        <v>0.09</v>
      </c>
      <c r="K86" s="82"/>
    </row>
    <row r="87" spans="1:11" x14ac:dyDescent="0.35">
      <c r="A87" s="64" t="s">
        <v>107</v>
      </c>
      <c r="B87" s="205">
        <v>0</v>
      </c>
      <c r="C87" s="205">
        <v>0.115</v>
      </c>
      <c r="D87" s="205"/>
      <c r="E87" s="205">
        <v>3.0000000000000001E-3</v>
      </c>
      <c r="F87" s="205">
        <v>1.0999999999999999E-2</v>
      </c>
      <c r="G87" s="205"/>
      <c r="H87" s="205">
        <v>1.4999999999999999E-2</v>
      </c>
      <c r="I87" s="205">
        <v>1.2E-2</v>
      </c>
      <c r="J87" s="205">
        <v>0.378</v>
      </c>
      <c r="K87" s="82"/>
    </row>
    <row r="88" spans="1:11" x14ac:dyDescent="0.35">
      <c r="A88" s="64" t="s">
        <v>236</v>
      </c>
      <c r="B88" s="205"/>
      <c r="C88" s="205">
        <v>0</v>
      </c>
      <c r="D88" s="205"/>
      <c r="E88" s="205"/>
      <c r="F88" s="205">
        <v>1E-3</v>
      </c>
      <c r="G88" s="205"/>
      <c r="H88" s="205">
        <v>1.4999999999999999E-2</v>
      </c>
      <c r="I88" s="205">
        <v>5.1999999999999998E-2</v>
      </c>
      <c r="J88" s="205">
        <v>1.7999999999999999E-2</v>
      </c>
      <c r="K88" s="82"/>
    </row>
    <row r="89" spans="1:11" x14ac:dyDescent="0.35">
      <c r="A89" s="64" t="s">
        <v>210</v>
      </c>
      <c r="B89" s="205">
        <v>0</v>
      </c>
      <c r="C89" s="205">
        <v>5.5E-2</v>
      </c>
      <c r="D89" s="205"/>
      <c r="E89" s="205">
        <v>3.0000000000000001E-3</v>
      </c>
      <c r="F89" s="205">
        <v>0.01</v>
      </c>
      <c r="G89" s="205"/>
      <c r="H89" s="205">
        <v>1.2999999999999999E-2</v>
      </c>
      <c r="I89" s="205">
        <v>0.40500000000000003</v>
      </c>
      <c r="J89" s="205">
        <v>5.7000000000000002E-2</v>
      </c>
      <c r="K89" s="82"/>
    </row>
    <row r="90" spans="1:11" x14ac:dyDescent="0.35">
      <c r="A90" s="64" t="s">
        <v>36</v>
      </c>
      <c r="B90" s="205"/>
      <c r="C90" s="205">
        <v>0.57599999999999996</v>
      </c>
      <c r="D90" s="205"/>
      <c r="E90" s="205"/>
      <c r="F90" s="205">
        <v>1.2E-2</v>
      </c>
      <c r="G90" s="205"/>
      <c r="H90" s="205">
        <v>1.2E-2</v>
      </c>
      <c r="I90" s="205">
        <v>0.35299999999999998</v>
      </c>
      <c r="J90" s="205">
        <v>0.58199999999999996</v>
      </c>
      <c r="K90" s="82"/>
    </row>
    <row r="91" spans="1:11" x14ac:dyDescent="0.35">
      <c r="A91" s="64" t="s">
        <v>198</v>
      </c>
      <c r="B91" s="205"/>
      <c r="C91" s="205">
        <v>3.0000000000000001E-3</v>
      </c>
      <c r="D91" s="205"/>
      <c r="E91" s="205">
        <v>0</v>
      </c>
      <c r="F91" s="205"/>
      <c r="G91" s="205"/>
      <c r="H91" s="205">
        <v>1.2E-2</v>
      </c>
      <c r="I91" s="205">
        <v>0.63700000000000001</v>
      </c>
      <c r="J91" s="205">
        <v>0.11600000000000001</v>
      </c>
      <c r="K91" s="82"/>
    </row>
    <row r="92" spans="1:11" x14ac:dyDescent="0.35">
      <c r="A92" s="64" t="s">
        <v>251</v>
      </c>
      <c r="B92" s="205"/>
      <c r="C92" s="205">
        <v>2.4E-2</v>
      </c>
      <c r="D92" s="205"/>
      <c r="E92" s="205">
        <v>5.0000000000000001E-3</v>
      </c>
      <c r="F92" s="205">
        <v>4.0000000000000001E-3</v>
      </c>
      <c r="G92" s="205"/>
      <c r="H92" s="205">
        <v>8.9999999999999993E-3</v>
      </c>
      <c r="I92" s="205">
        <v>3.5999999999999997E-2</v>
      </c>
      <c r="J92" s="205">
        <v>1.048</v>
      </c>
      <c r="K92" s="82"/>
    </row>
    <row r="93" spans="1:11" x14ac:dyDescent="0.35">
      <c r="A93" s="64" t="s">
        <v>216</v>
      </c>
      <c r="B93" s="205"/>
      <c r="C93" s="205">
        <v>0.49</v>
      </c>
      <c r="D93" s="205"/>
      <c r="E93" s="205">
        <v>1E-3</v>
      </c>
      <c r="F93" s="205">
        <v>3.0000000000000001E-3</v>
      </c>
      <c r="G93" s="205"/>
      <c r="H93" s="205">
        <v>8.9999999999999993E-3</v>
      </c>
      <c r="I93" s="205">
        <v>0.56999999999999995</v>
      </c>
      <c r="J93" s="205">
        <v>0.70399999999999996</v>
      </c>
      <c r="K93" s="82"/>
    </row>
    <row r="94" spans="1:11" x14ac:dyDescent="0.35">
      <c r="A94" s="64" t="s">
        <v>150</v>
      </c>
      <c r="B94" s="205"/>
      <c r="C94" s="205">
        <v>5.0000000000000001E-3</v>
      </c>
      <c r="D94" s="205"/>
      <c r="E94" s="205"/>
      <c r="F94" s="205">
        <v>8.9999999999999993E-3</v>
      </c>
      <c r="G94" s="205"/>
      <c r="H94" s="205">
        <v>8.9999999999999993E-3</v>
      </c>
      <c r="I94" s="205">
        <v>4.1000000000000002E-2</v>
      </c>
      <c r="J94" s="205">
        <v>9.7000000000000003E-2</v>
      </c>
      <c r="K94" s="82"/>
    </row>
    <row r="95" spans="1:11" x14ac:dyDescent="0.35">
      <c r="A95" s="64" t="s">
        <v>120</v>
      </c>
      <c r="B95" s="205"/>
      <c r="C95" s="205">
        <v>8.9999999999999993E-3</v>
      </c>
      <c r="D95" s="205"/>
      <c r="E95" s="205">
        <v>5.0000000000000001E-3</v>
      </c>
      <c r="F95" s="205">
        <v>4.0000000000000001E-3</v>
      </c>
      <c r="G95" s="205"/>
      <c r="H95" s="205">
        <v>8.9999999999999993E-3</v>
      </c>
      <c r="I95" s="205">
        <v>5.3999999999999999E-2</v>
      </c>
      <c r="J95" s="205">
        <v>6.4000000000000001E-2</v>
      </c>
      <c r="K95" s="82"/>
    </row>
    <row r="96" spans="1:11" x14ac:dyDescent="0.35">
      <c r="A96" s="64" t="s">
        <v>134</v>
      </c>
      <c r="B96" s="205"/>
      <c r="C96" s="205">
        <v>0.23799999999999999</v>
      </c>
      <c r="D96" s="205"/>
      <c r="E96" s="205"/>
      <c r="F96" s="205"/>
      <c r="G96" s="205"/>
      <c r="H96" s="205">
        <v>8.0000000000000002E-3</v>
      </c>
      <c r="I96" s="205">
        <v>0.13800000000000001</v>
      </c>
      <c r="J96" s="205">
        <v>0.28999999999999998</v>
      </c>
      <c r="K96" s="82"/>
    </row>
    <row r="97" spans="1:11" x14ac:dyDescent="0.35">
      <c r="A97" s="64" t="s">
        <v>174</v>
      </c>
      <c r="B97" s="205"/>
      <c r="C97" s="205">
        <v>2E-3</v>
      </c>
      <c r="D97" s="205"/>
      <c r="E97" s="205"/>
      <c r="F97" s="205">
        <v>2E-3</v>
      </c>
      <c r="G97" s="205"/>
      <c r="H97" s="205">
        <v>7.0000000000000001E-3</v>
      </c>
      <c r="I97" s="205">
        <v>0.17199999999999999</v>
      </c>
      <c r="J97" s="205">
        <v>0.39900000000000002</v>
      </c>
      <c r="K97" s="82"/>
    </row>
    <row r="98" spans="1:11" x14ac:dyDescent="0.35">
      <c r="A98" s="64" t="s">
        <v>119</v>
      </c>
      <c r="B98" s="205"/>
      <c r="C98" s="205"/>
      <c r="D98" s="205"/>
      <c r="E98" s="205"/>
      <c r="F98" s="205">
        <v>7.0000000000000001E-3</v>
      </c>
      <c r="G98" s="205"/>
      <c r="H98" s="205">
        <v>7.0000000000000001E-3</v>
      </c>
      <c r="I98" s="205"/>
      <c r="J98" s="205">
        <v>0.36599999999999999</v>
      </c>
      <c r="K98" s="82"/>
    </row>
    <row r="99" spans="1:11" x14ac:dyDescent="0.35">
      <c r="A99" s="64" t="s">
        <v>173</v>
      </c>
      <c r="B99" s="205"/>
      <c r="C99" s="205">
        <v>3.0000000000000001E-3</v>
      </c>
      <c r="D99" s="205"/>
      <c r="E99" s="205"/>
      <c r="F99" s="205">
        <v>2E-3</v>
      </c>
      <c r="G99" s="205"/>
      <c r="H99" s="205">
        <v>6.0000000000000001E-3</v>
      </c>
      <c r="I99" s="205">
        <v>9.1999999999999998E-2</v>
      </c>
      <c r="J99" s="205">
        <v>4.0000000000000001E-3</v>
      </c>
      <c r="K99" s="82"/>
    </row>
    <row r="100" spans="1:11" x14ac:dyDescent="0.35">
      <c r="A100" s="64" t="s">
        <v>157</v>
      </c>
      <c r="B100" s="205"/>
      <c r="C100" s="205">
        <v>123.352</v>
      </c>
      <c r="D100" s="205"/>
      <c r="E100" s="205"/>
      <c r="F100" s="205">
        <v>5.0000000000000001E-3</v>
      </c>
      <c r="G100" s="205"/>
      <c r="H100" s="205">
        <v>5.0000000000000001E-3</v>
      </c>
      <c r="I100" s="205">
        <v>3.3000000000000002E-2</v>
      </c>
      <c r="J100" s="205">
        <v>123.383</v>
      </c>
      <c r="K100" s="82"/>
    </row>
    <row r="101" spans="1:11" x14ac:dyDescent="0.35">
      <c r="A101" s="64" t="s">
        <v>135</v>
      </c>
      <c r="B101" s="205"/>
      <c r="C101" s="205">
        <v>0.22900000000000001</v>
      </c>
      <c r="D101" s="205"/>
      <c r="E101" s="205"/>
      <c r="F101" s="205">
        <v>5.0000000000000001E-3</v>
      </c>
      <c r="G101" s="205"/>
      <c r="H101" s="205">
        <v>5.0000000000000001E-3</v>
      </c>
      <c r="I101" s="205">
        <v>9.1999999999999998E-2</v>
      </c>
      <c r="J101" s="205">
        <v>0.41699999999999998</v>
      </c>
      <c r="K101" s="82"/>
    </row>
    <row r="102" spans="1:11" x14ac:dyDescent="0.35">
      <c r="A102" s="64" t="s">
        <v>234</v>
      </c>
      <c r="B102" s="205"/>
      <c r="C102" s="205"/>
      <c r="D102" s="205"/>
      <c r="E102" s="205"/>
      <c r="F102" s="205"/>
      <c r="G102" s="205"/>
      <c r="H102" s="205">
        <v>5.0000000000000001E-3</v>
      </c>
      <c r="I102" s="205">
        <v>2.7E-2</v>
      </c>
      <c r="J102" s="205">
        <v>6.0000000000000001E-3</v>
      </c>
      <c r="K102" s="82"/>
    </row>
    <row r="103" spans="1:11" x14ac:dyDescent="0.35">
      <c r="A103" s="64" t="s">
        <v>227</v>
      </c>
      <c r="B103" s="205"/>
      <c r="C103" s="205"/>
      <c r="D103" s="205"/>
      <c r="E103" s="205">
        <v>4.0000000000000001E-3</v>
      </c>
      <c r="F103" s="205"/>
      <c r="G103" s="205"/>
      <c r="H103" s="205">
        <v>4.0000000000000001E-3</v>
      </c>
      <c r="I103" s="205"/>
      <c r="J103" s="205">
        <v>1.6E-2</v>
      </c>
      <c r="K103" s="82"/>
    </row>
    <row r="104" spans="1:11" x14ac:dyDescent="0.35">
      <c r="A104" s="64" t="s">
        <v>243</v>
      </c>
      <c r="B104" s="205"/>
      <c r="C104" s="205"/>
      <c r="D104" s="205"/>
      <c r="E104" s="205"/>
      <c r="F104" s="205"/>
      <c r="G104" s="205"/>
      <c r="H104" s="205">
        <v>4.0000000000000001E-3</v>
      </c>
      <c r="I104" s="205">
        <v>3.5999999999999997E-2</v>
      </c>
      <c r="J104" s="205">
        <v>8.9999999999999993E-3</v>
      </c>
      <c r="K104" s="82"/>
    </row>
    <row r="105" spans="1:11" x14ac:dyDescent="0.35">
      <c r="A105" s="64" t="s">
        <v>44</v>
      </c>
      <c r="B105" s="205"/>
      <c r="C105" s="205"/>
      <c r="D105" s="205"/>
      <c r="E105" s="205"/>
      <c r="F105" s="205">
        <v>4.0000000000000001E-3</v>
      </c>
      <c r="G105" s="205"/>
      <c r="H105" s="205">
        <v>4.0000000000000001E-3</v>
      </c>
      <c r="I105" s="205">
        <v>1E-3</v>
      </c>
      <c r="J105" s="205"/>
      <c r="K105" s="82"/>
    </row>
    <row r="106" spans="1:11" x14ac:dyDescent="0.35">
      <c r="A106" s="64" t="s">
        <v>163</v>
      </c>
      <c r="B106" s="205"/>
      <c r="C106" s="205">
        <v>0.72299999999999998</v>
      </c>
      <c r="D106" s="205"/>
      <c r="E106" s="205">
        <v>3.0000000000000001E-3</v>
      </c>
      <c r="F106" s="205"/>
      <c r="G106" s="205"/>
      <c r="H106" s="205">
        <v>3.0000000000000001E-3</v>
      </c>
      <c r="I106" s="205">
        <v>0.16700000000000001</v>
      </c>
      <c r="J106" s="205">
        <v>0.72599999999999998</v>
      </c>
      <c r="K106" s="82"/>
    </row>
    <row r="107" spans="1:11" x14ac:dyDescent="0.35">
      <c r="A107" s="64" t="s">
        <v>93</v>
      </c>
      <c r="B107" s="205"/>
      <c r="C107" s="205"/>
      <c r="D107" s="205"/>
      <c r="E107" s="205"/>
      <c r="F107" s="205">
        <v>2E-3</v>
      </c>
      <c r="G107" s="205"/>
      <c r="H107" s="205">
        <v>2E-3</v>
      </c>
      <c r="I107" s="205"/>
      <c r="J107" s="205"/>
      <c r="K107" s="82"/>
    </row>
    <row r="108" spans="1:11" x14ac:dyDescent="0.35">
      <c r="A108" s="64" t="s">
        <v>254</v>
      </c>
      <c r="B108" s="205"/>
      <c r="C108" s="205"/>
      <c r="D108" s="205"/>
      <c r="E108" s="205"/>
      <c r="F108" s="205">
        <v>0</v>
      </c>
      <c r="G108" s="205"/>
      <c r="H108" s="205">
        <v>2E-3</v>
      </c>
      <c r="I108" s="205">
        <v>4.9000000000000002E-2</v>
      </c>
      <c r="J108" s="205"/>
      <c r="K108" s="82"/>
    </row>
    <row r="109" spans="1:11" x14ac:dyDescent="0.35">
      <c r="A109" s="64" t="s">
        <v>79</v>
      </c>
      <c r="B109" s="205"/>
      <c r="C109" s="205"/>
      <c r="D109" s="205"/>
      <c r="E109" s="205"/>
      <c r="F109" s="205"/>
      <c r="G109" s="205"/>
      <c r="H109" s="205">
        <v>2E-3</v>
      </c>
      <c r="I109" s="205"/>
      <c r="J109" s="205"/>
      <c r="K109" s="82"/>
    </row>
    <row r="110" spans="1:11" x14ac:dyDescent="0.35">
      <c r="A110" s="64" t="s">
        <v>131</v>
      </c>
      <c r="B110" s="205"/>
      <c r="C110" s="205"/>
      <c r="D110" s="205"/>
      <c r="E110" s="205"/>
      <c r="F110" s="205"/>
      <c r="G110" s="205"/>
      <c r="H110" s="205">
        <v>2E-3</v>
      </c>
      <c r="I110" s="205"/>
      <c r="J110" s="205"/>
      <c r="K110" s="82"/>
    </row>
    <row r="111" spans="1:11" x14ac:dyDescent="0.35">
      <c r="A111" s="64" t="s">
        <v>220</v>
      </c>
      <c r="B111" s="205"/>
      <c r="C111" s="205">
        <v>2.4380000000000002</v>
      </c>
      <c r="D111" s="205">
        <v>0.27</v>
      </c>
      <c r="E111" s="205"/>
      <c r="F111" s="205">
        <v>1E-3</v>
      </c>
      <c r="G111" s="205"/>
      <c r="H111" s="205">
        <v>1E-3</v>
      </c>
      <c r="I111" s="205">
        <v>3.61</v>
      </c>
      <c r="J111" s="205">
        <v>2.823</v>
      </c>
      <c r="K111" s="82"/>
    </row>
    <row r="112" spans="1:11" x14ac:dyDescent="0.35">
      <c r="A112" s="64" t="s">
        <v>232</v>
      </c>
      <c r="B112" s="205"/>
      <c r="C112" s="205">
        <v>0.01</v>
      </c>
      <c r="D112" s="205">
        <v>8.0000000000000002E-3</v>
      </c>
      <c r="E112" s="205"/>
      <c r="F112" s="205">
        <v>1E-3</v>
      </c>
      <c r="G112" s="205"/>
      <c r="H112" s="205">
        <v>1E-3</v>
      </c>
      <c r="I112" s="205">
        <v>5.1999999999999998E-2</v>
      </c>
      <c r="J112" s="205">
        <v>8.9999999999999993E-3</v>
      </c>
      <c r="K112" s="82"/>
    </row>
    <row r="113" spans="1:11" x14ac:dyDescent="0.35">
      <c r="A113" s="64" t="s">
        <v>239</v>
      </c>
      <c r="B113" s="205">
        <v>0.01</v>
      </c>
      <c r="C113" s="205"/>
      <c r="D113" s="205"/>
      <c r="E113" s="205"/>
      <c r="F113" s="205"/>
      <c r="G113" s="205"/>
      <c r="H113" s="205">
        <v>1E-3</v>
      </c>
      <c r="I113" s="205">
        <v>4.0000000000000001E-3</v>
      </c>
      <c r="J113" s="205">
        <v>3.0000000000000001E-3</v>
      </c>
      <c r="K113" s="82"/>
    </row>
    <row r="114" spans="1:11" x14ac:dyDescent="0.35">
      <c r="A114" s="64" t="s">
        <v>137</v>
      </c>
      <c r="B114" s="205"/>
      <c r="C114" s="205"/>
      <c r="D114" s="205"/>
      <c r="E114" s="205"/>
      <c r="F114" s="205"/>
      <c r="G114" s="205"/>
      <c r="H114" s="205">
        <v>1E-3</v>
      </c>
      <c r="I114" s="205"/>
      <c r="J114" s="205">
        <v>1E-3</v>
      </c>
      <c r="K114" s="82"/>
    </row>
    <row r="115" spans="1:11" x14ac:dyDescent="0.35">
      <c r="A115" s="64" t="s">
        <v>260</v>
      </c>
      <c r="B115" s="205"/>
      <c r="C115" s="205"/>
      <c r="D115" s="205"/>
      <c r="E115" s="205"/>
      <c r="F115" s="205"/>
      <c r="G115" s="205"/>
      <c r="H115" s="205">
        <v>1E-3</v>
      </c>
      <c r="I115" s="205">
        <v>803.28899999999999</v>
      </c>
      <c r="J115" s="205"/>
      <c r="K115" s="82"/>
    </row>
    <row r="116" spans="1:11" x14ac:dyDescent="0.35">
      <c r="A116" s="64" t="s">
        <v>81</v>
      </c>
      <c r="B116" s="205"/>
      <c r="C116" s="205">
        <v>24.713000000000001</v>
      </c>
      <c r="D116" s="205"/>
      <c r="E116" s="205">
        <v>0</v>
      </c>
      <c r="F116" s="205"/>
      <c r="G116" s="205"/>
      <c r="H116" s="205">
        <v>0</v>
      </c>
      <c r="I116" s="205"/>
      <c r="J116" s="205">
        <v>24.922999999999998</v>
      </c>
      <c r="K116" s="82"/>
    </row>
    <row r="117" spans="1:11" x14ac:dyDescent="0.35">
      <c r="A117" s="64" t="s">
        <v>215</v>
      </c>
      <c r="B117" s="205"/>
      <c r="C117" s="205">
        <v>19.023</v>
      </c>
      <c r="D117" s="205"/>
      <c r="E117" s="205"/>
      <c r="F117" s="205">
        <v>0</v>
      </c>
      <c r="G117" s="205"/>
      <c r="H117" s="205">
        <v>0</v>
      </c>
      <c r="I117" s="205">
        <v>66.525999999999996</v>
      </c>
      <c r="J117" s="205">
        <v>19.045999999999999</v>
      </c>
      <c r="K117" s="82"/>
    </row>
    <row r="118" spans="1:11" x14ac:dyDescent="0.35">
      <c r="A118" s="64" t="s">
        <v>26</v>
      </c>
      <c r="B118" s="205"/>
      <c r="C118" s="205">
        <v>7.4550000000000001</v>
      </c>
      <c r="D118" s="205"/>
      <c r="E118" s="205"/>
      <c r="F118" s="205"/>
      <c r="G118" s="205"/>
      <c r="H118" s="205">
        <v>0</v>
      </c>
      <c r="I118" s="205">
        <v>10.47</v>
      </c>
      <c r="J118" s="205">
        <v>7.484</v>
      </c>
      <c r="K118" s="82"/>
    </row>
    <row r="119" spans="1:11" x14ac:dyDescent="0.35">
      <c r="A119" s="64" t="s">
        <v>104</v>
      </c>
      <c r="B119" s="205"/>
      <c r="C119" s="205"/>
      <c r="D119" s="205"/>
      <c r="E119" s="205"/>
      <c r="F119" s="205">
        <v>0</v>
      </c>
      <c r="G119" s="205"/>
      <c r="H119" s="205">
        <v>0</v>
      </c>
      <c r="I119" s="205">
        <v>2.7789999999999999</v>
      </c>
      <c r="J119" s="205">
        <v>0.94699999999999995</v>
      </c>
      <c r="K119" s="82"/>
    </row>
    <row r="120" spans="1:11" x14ac:dyDescent="0.35">
      <c r="A120" s="64" t="s">
        <v>92</v>
      </c>
      <c r="B120" s="205"/>
      <c r="C120" s="205">
        <v>0.46600000000000003</v>
      </c>
      <c r="D120" s="205"/>
      <c r="E120" s="205"/>
      <c r="F120" s="205"/>
      <c r="G120" s="205"/>
      <c r="H120" s="205">
        <v>0</v>
      </c>
      <c r="I120" s="205"/>
      <c r="J120" s="205">
        <v>0.46600000000000003</v>
      </c>
      <c r="K120" s="82"/>
    </row>
    <row r="121" spans="1:11" x14ac:dyDescent="0.35">
      <c r="A121" s="64" t="s">
        <v>35</v>
      </c>
      <c r="B121" s="205"/>
      <c r="C121" s="205">
        <v>2.1000000000000001E-2</v>
      </c>
      <c r="D121" s="205"/>
      <c r="E121" s="205"/>
      <c r="F121" s="205"/>
      <c r="G121" s="205"/>
      <c r="H121" s="205">
        <v>0</v>
      </c>
      <c r="I121" s="205">
        <v>30.388000000000002</v>
      </c>
      <c r="J121" s="205">
        <v>7.1999999999999995E-2</v>
      </c>
      <c r="K121" s="82"/>
    </row>
    <row r="122" spans="1:11" x14ac:dyDescent="0.35">
      <c r="A122" s="64" t="s">
        <v>233</v>
      </c>
      <c r="B122" s="205"/>
      <c r="C122" s="205">
        <v>3.0000000000000001E-3</v>
      </c>
      <c r="D122" s="205"/>
      <c r="E122" s="205">
        <v>0</v>
      </c>
      <c r="F122" s="205"/>
      <c r="G122" s="205"/>
      <c r="H122" s="205">
        <v>0</v>
      </c>
      <c r="I122" s="205">
        <v>1.0999999999999999E-2</v>
      </c>
      <c r="J122" s="205">
        <v>3.5999999999999997E-2</v>
      </c>
      <c r="K122" s="82"/>
    </row>
    <row r="123" spans="1:11" x14ac:dyDescent="0.35">
      <c r="A123" s="64" t="s">
        <v>22</v>
      </c>
      <c r="B123" s="205"/>
      <c r="C123" s="205">
        <v>8.9999999999999993E-3</v>
      </c>
      <c r="D123" s="205"/>
      <c r="E123" s="205"/>
      <c r="F123" s="205"/>
      <c r="G123" s="205"/>
      <c r="H123" s="205">
        <v>0</v>
      </c>
      <c r="I123" s="205"/>
      <c r="J123" s="205">
        <v>1.6E-2</v>
      </c>
      <c r="K123" s="82"/>
    </row>
    <row r="124" spans="1:11" x14ac:dyDescent="0.35">
      <c r="A124" s="64" t="s">
        <v>27</v>
      </c>
      <c r="B124" s="205"/>
      <c r="C124" s="205">
        <v>7.0000000000000001E-3</v>
      </c>
      <c r="D124" s="205"/>
      <c r="E124" s="205"/>
      <c r="F124" s="205"/>
      <c r="G124" s="205"/>
      <c r="H124" s="205">
        <v>0</v>
      </c>
      <c r="I124" s="205">
        <v>3.0000000000000001E-3</v>
      </c>
      <c r="J124" s="205">
        <v>8.0000000000000002E-3</v>
      </c>
      <c r="K124" s="82"/>
    </row>
    <row r="125" spans="1:11" x14ac:dyDescent="0.35">
      <c r="A125" s="64" t="s">
        <v>31</v>
      </c>
      <c r="B125" s="205"/>
      <c r="C125" s="205">
        <v>5.0000000000000001E-3</v>
      </c>
      <c r="D125" s="205"/>
      <c r="E125" s="205"/>
      <c r="F125" s="205"/>
      <c r="G125" s="205"/>
      <c r="H125" s="205">
        <v>0</v>
      </c>
      <c r="I125" s="205">
        <v>1.0999999999999999E-2</v>
      </c>
      <c r="J125" s="205">
        <v>5.0000000000000001E-3</v>
      </c>
      <c r="K125" s="82"/>
    </row>
    <row r="126" spans="1:11" x14ac:dyDescent="0.35">
      <c r="A126" s="64" t="s">
        <v>149</v>
      </c>
      <c r="B126" s="205"/>
      <c r="C126" s="205"/>
      <c r="D126" s="205"/>
      <c r="E126" s="205"/>
      <c r="F126" s="205">
        <v>0</v>
      </c>
      <c r="G126" s="205"/>
      <c r="H126" s="205">
        <v>0</v>
      </c>
      <c r="I126" s="205">
        <v>2.6120000000000001</v>
      </c>
      <c r="J126" s="205">
        <v>4.0000000000000001E-3</v>
      </c>
      <c r="K126" s="82"/>
    </row>
    <row r="127" spans="1:11" x14ac:dyDescent="0.35">
      <c r="A127" s="64" t="s">
        <v>124</v>
      </c>
      <c r="B127" s="205"/>
      <c r="C127" s="205"/>
      <c r="D127" s="205"/>
      <c r="E127" s="205"/>
      <c r="F127" s="205">
        <v>0</v>
      </c>
      <c r="G127" s="205"/>
      <c r="H127" s="205">
        <v>0</v>
      </c>
      <c r="I127" s="205">
        <v>0</v>
      </c>
      <c r="J127" s="205">
        <v>0</v>
      </c>
      <c r="K127" s="82"/>
    </row>
    <row r="128" spans="1:11" x14ac:dyDescent="0.35">
      <c r="A128" s="64" t="s">
        <v>118</v>
      </c>
      <c r="B128" s="205"/>
      <c r="C128" s="205"/>
      <c r="D128" s="205"/>
      <c r="E128" s="205"/>
      <c r="F128" s="205">
        <v>0</v>
      </c>
      <c r="G128" s="205"/>
      <c r="H128" s="205">
        <v>0</v>
      </c>
      <c r="I128" s="205"/>
      <c r="J128" s="205"/>
      <c r="K128" s="82"/>
    </row>
    <row r="129" spans="1:11" x14ac:dyDescent="0.35">
      <c r="A129" s="64" t="s">
        <v>14</v>
      </c>
      <c r="B129" s="205"/>
      <c r="C129" s="205"/>
      <c r="D129" s="205"/>
      <c r="E129" s="205"/>
      <c r="F129" s="205"/>
      <c r="G129" s="205"/>
      <c r="H129" s="205">
        <v>0</v>
      </c>
      <c r="I129" s="205">
        <v>0.158</v>
      </c>
      <c r="J129" s="205"/>
      <c r="K129" s="82"/>
    </row>
    <row r="130" spans="1:11" x14ac:dyDescent="0.35">
      <c r="A130" s="64" t="s">
        <v>71</v>
      </c>
      <c r="B130" s="205">
        <v>1.0269999999999999</v>
      </c>
      <c r="C130" s="205"/>
      <c r="D130" s="205"/>
      <c r="E130" s="205"/>
      <c r="F130" s="205"/>
      <c r="G130" s="205"/>
      <c r="H130" s="205">
        <v>0</v>
      </c>
      <c r="I130" s="205">
        <v>4.0000000000000001E-3</v>
      </c>
      <c r="J130" s="205"/>
      <c r="K130" s="82"/>
    </row>
    <row r="131" spans="1:11" x14ac:dyDescent="0.35">
      <c r="A131" s="64" t="s">
        <v>138</v>
      </c>
      <c r="B131" s="205">
        <v>0</v>
      </c>
      <c r="C131" s="205"/>
      <c r="D131" s="205"/>
      <c r="E131" s="205"/>
      <c r="F131" s="205"/>
      <c r="G131" s="205"/>
      <c r="H131" s="205">
        <v>0</v>
      </c>
      <c r="I131" s="205">
        <v>3.0000000000000001E-3</v>
      </c>
      <c r="J131" s="205"/>
      <c r="K131" s="82"/>
    </row>
    <row r="132" spans="1:11" x14ac:dyDescent="0.35">
      <c r="A132" s="64" t="s">
        <v>67</v>
      </c>
      <c r="B132" s="205">
        <v>0.56999999999999995</v>
      </c>
      <c r="C132" s="205"/>
      <c r="D132" s="205"/>
      <c r="E132" s="205"/>
      <c r="F132" s="205"/>
      <c r="G132" s="205"/>
      <c r="H132" s="205">
        <v>0</v>
      </c>
      <c r="I132" s="205">
        <v>2E-3</v>
      </c>
      <c r="J132" s="205"/>
      <c r="K132" s="82"/>
    </row>
    <row r="133" spans="1:11" x14ac:dyDescent="0.35">
      <c r="A133" s="64" t="s">
        <v>218</v>
      </c>
      <c r="B133" s="205"/>
      <c r="C133" s="205">
        <v>92.399000000000001</v>
      </c>
      <c r="D133" s="205"/>
      <c r="E133" s="205"/>
      <c r="F133" s="205"/>
      <c r="G133" s="205"/>
      <c r="H133" s="205"/>
      <c r="I133" s="205">
        <v>0.98899999999999999</v>
      </c>
      <c r="J133" s="205">
        <v>92.433999999999997</v>
      </c>
      <c r="K133" s="82"/>
    </row>
    <row r="134" spans="1:11" x14ac:dyDescent="0.35">
      <c r="A134" s="64" t="s">
        <v>129</v>
      </c>
      <c r="B134" s="205"/>
      <c r="C134" s="205">
        <v>70.703999999999994</v>
      </c>
      <c r="D134" s="205"/>
      <c r="E134" s="205"/>
      <c r="F134" s="205"/>
      <c r="G134" s="205"/>
      <c r="H134" s="205"/>
      <c r="I134" s="205">
        <v>0.16900000000000001</v>
      </c>
      <c r="J134" s="205">
        <v>70.908000000000001</v>
      </c>
      <c r="K134" s="82"/>
    </row>
    <row r="135" spans="1:11" x14ac:dyDescent="0.35">
      <c r="A135" s="64" t="s">
        <v>109</v>
      </c>
      <c r="B135" s="205"/>
      <c r="C135" s="205">
        <v>44.01</v>
      </c>
      <c r="D135" s="205"/>
      <c r="E135" s="205"/>
      <c r="F135" s="205"/>
      <c r="G135" s="205"/>
      <c r="H135" s="205"/>
      <c r="I135" s="205"/>
      <c r="J135" s="205">
        <v>44.125</v>
      </c>
      <c r="K135" s="82"/>
    </row>
    <row r="136" spans="1:11" x14ac:dyDescent="0.35">
      <c r="A136" s="64" t="s">
        <v>62</v>
      </c>
      <c r="B136" s="205"/>
      <c r="C136" s="205">
        <v>33.085000000000001</v>
      </c>
      <c r="D136" s="205"/>
      <c r="E136" s="205"/>
      <c r="F136" s="205"/>
      <c r="G136" s="205"/>
      <c r="H136" s="205"/>
      <c r="I136" s="205"/>
      <c r="J136" s="205">
        <v>33.085000000000001</v>
      </c>
      <c r="K136" s="82"/>
    </row>
    <row r="137" spans="1:11" x14ac:dyDescent="0.35">
      <c r="A137" s="64" t="s">
        <v>197</v>
      </c>
      <c r="B137" s="205"/>
      <c r="C137" s="205">
        <v>10.788</v>
      </c>
      <c r="D137" s="205"/>
      <c r="E137" s="205"/>
      <c r="F137" s="205"/>
      <c r="G137" s="205"/>
      <c r="H137" s="205"/>
      <c r="I137" s="205">
        <v>0.49099999999999999</v>
      </c>
      <c r="J137" s="205">
        <v>11.162000000000001</v>
      </c>
      <c r="K137" s="82"/>
    </row>
    <row r="138" spans="1:11" x14ac:dyDescent="0.35">
      <c r="A138" s="64" t="s">
        <v>146</v>
      </c>
      <c r="B138" s="205"/>
      <c r="C138" s="205">
        <v>11.074999999999999</v>
      </c>
      <c r="D138" s="205"/>
      <c r="E138" s="205"/>
      <c r="F138" s="205"/>
      <c r="G138" s="205"/>
      <c r="H138" s="205"/>
      <c r="I138" s="205">
        <v>5.8999999999999997E-2</v>
      </c>
      <c r="J138" s="205">
        <v>11.093</v>
      </c>
      <c r="K138" s="82"/>
    </row>
    <row r="139" spans="1:11" x14ac:dyDescent="0.35">
      <c r="A139" s="64" t="s">
        <v>0</v>
      </c>
      <c r="B139" s="205"/>
      <c r="C139" s="205">
        <v>0.40300000000000002</v>
      </c>
      <c r="D139" s="205"/>
      <c r="E139" s="205"/>
      <c r="F139" s="205"/>
      <c r="G139" s="205"/>
      <c r="H139" s="205"/>
      <c r="I139" s="205">
        <v>186.494</v>
      </c>
      <c r="J139" s="205">
        <v>8.83</v>
      </c>
      <c r="K139" s="82"/>
    </row>
    <row r="140" spans="1:11" x14ac:dyDescent="0.35">
      <c r="A140" s="64" t="s">
        <v>98</v>
      </c>
      <c r="B140" s="205"/>
      <c r="C140" s="205">
        <v>6.8929999999999998</v>
      </c>
      <c r="D140" s="205"/>
      <c r="E140" s="205"/>
      <c r="F140" s="205"/>
      <c r="G140" s="205"/>
      <c r="H140" s="205"/>
      <c r="I140" s="205"/>
      <c r="J140" s="205">
        <v>6.9050000000000002</v>
      </c>
      <c r="K140" s="82"/>
    </row>
    <row r="141" spans="1:11" x14ac:dyDescent="0.35">
      <c r="A141" s="64" t="s">
        <v>217</v>
      </c>
      <c r="B141" s="205"/>
      <c r="C141" s="205">
        <v>5.6980000000000004</v>
      </c>
      <c r="D141" s="205"/>
      <c r="E141" s="205"/>
      <c r="F141" s="205"/>
      <c r="G141" s="205"/>
      <c r="H141" s="205"/>
      <c r="I141" s="205">
        <v>1.026</v>
      </c>
      <c r="J141" s="205">
        <v>5.6980000000000004</v>
      </c>
      <c r="K141" s="82"/>
    </row>
    <row r="142" spans="1:11" x14ac:dyDescent="0.35">
      <c r="A142" s="64" t="s">
        <v>168</v>
      </c>
      <c r="B142" s="205"/>
      <c r="C142" s="205">
        <v>2.1779999999999999</v>
      </c>
      <c r="D142" s="205"/>
      <c r="E142" s="205"/>
      <c r="F142" s="205"/>
      <c r="G142" s="205"/>
      <c r="H142" s="205"/>
      <c r="I142" s="205">
        <v>1.1619999999999999</v>
      </c>
      <c r="J142" s="205">
        <v>2.6909999999999998</v>
      </c>
      <c r="K142" s="82"/>
    </row>
    <row r="143" spans="1:11" x14ac:dyDescent="0.35">
      <c r="A143" s="64" t="s">
        <v>228</v>
      </c>
      <c r="B143" s="205"/>
      <c r="C143" s="205">
        <v>1.67</v>
      </c>
      <c r="D143" s="205"/>
      <c r="E143" s="205"/>
      <c r="F143" s="205"/>
      <c r="G143" s="205"/>
      <c r="H143" s="205"/>
      <c r="I143" s="205">
        <v>3.4000000000000002E-2</v>
      </c>
      <c r="J143" s="205">
        <v>1.708</v>
      </c>
      <c r="K143" s="82"/>
    </row>
    <row r="144" spans="1:11" x14ac:dyDescent="0.35">
      <c r="A144" s="64" t="s">
        <v>4</v>
      </c>
      <c r="B144" s="205"/>
      <c r="C144" s="205">
        <v>1.661</v>
      </c>
      <c r="D144" s="205"/>
      <c r="E144" s="205"/>
      <c r="F144" s="205"/>
      <c r="G144" s="205"/>
      <c r="H144" s="205"/>
      <c r="I144" s="205">
        <v>0.98299999999999998</v>
      </c>
      <c r="J144" s="205">
        <v>1.661</v>
      </c>
      <c r="K144" s="82"/>
    </row>
    <row r="145" spans="1:11" x14ac:dyDescent="0.35">
      <c r="A145" s="64" t="s">
        <v>110</v>
      </c>
      <c r="B145" s="205"/>
      <c r="C145" s="205"/>
      <c r="D145" s="205"/>
      <c r="E145" s="205"/>
      <c r="F145" s="205"/>
      <c r="G145" s="205"/>
      <c r="H145" s="205"/>
      <c r="I145" s="205">
        <v>5.2999999999999999E-2</v>
      </c>
      <c r="J145" s="205">
        <v>1.5069999999999999</v>
      </c>
      <c r="K145" s="82"/>
    </row>
    <row r="146" spans="1:11" x14ac:dyDescent="0.35">
      <c r="A146" s="64" t="s">
        <v>222</v>
      </c>
      <c r="B146" s="205"/>
      <c r="C146" s="205">
        <v>1.1919999999999999</v>
      </c>
      <c r="D146" s="205"/>
      <c r="E146" s="205"/>
      <c r="F146" s="205"/>
      <c r="G146" s="205"/>
      <c r="H146" s="205"/>
      <c r="I146" s="205">
        <v>1.792</v>
      </c>
      <c r="J146" s="205">
        <v>1.254</v>
      </c>
      <c r="K146" s="82"/>
    </row>
    <row r="147" spans="1:11" x14ac:dyDescent="0.35">
      <c r="A147" s="64" t="s">
        <v>214</v>
      </c>
      <c r="B147" s="205"/>
      <c r="C147" s="205">
        <v>2.1999999999999999E-2</v>
      </c>
      <c r="D147" s="205"/>
      <c r="E147" s="205"/>
      <c r="F147" s="205"/>
      <c r="G147" s="205"/>
      <c r="H147" s="205"/>
      <c r="I147" s="205">
        <v>1.1000000000000001</v>
      </c>
      <c r="J147" s="205">
        <v>1.026</v>
      </c>
      <c r="K147" s="82"/>
    </row>
    <row r="148" spans="1:11" x14ac:dyDescent="0.35">
      <c r="A148" s="64" t="s">
        <v>83</v>
      </c>
      <c r="B148" s="205"/>
      <c r="C148" s="205">
        <v>0.55300000000000005</v>
      </c>
      <c r="D148" s="205"/>
      <c r="E148" s="205"/>
      <c r="F148" s="205"/>
      <c r="G148" s="205"/>
      <c r="H148" s="205"/>
      <c r="I148" s="205"/>
      <c r="J148" s="205">
        <v>0.55300000000000005</v>
      </c>
      <c r="K148" s="82"/>
    </row>
    <row r="149" spans="1:11" x14ac:dyDescent="0.35">
      <c r="A149" s="64" t="s">
        <v>182</v>
      </c>
      <c r="B149" s="205"/>
      <c r="C149" s="205">
        <v>0.49099999999999999</v>
      </c>
      <c r="D149" s="205"/>
      <c r="E149" s="205"/>
      <c r="F149" s="205"/>
      <c r="G149" s="205"/>
      <c r="H149" s="205"/>
      <c r="I149" s="205"/>
      <c r="J149" s="205">
        <v>0.50600000000000001</v>
      </c>
      <c r="K149" s="82"/>
    </row>
    <row r="150" spans="1:11" x14ac:dyDescent="0.35">
      <c r="A150" s="64" t="s">
        <v>221</v>
      </c>
      <c r="B150" s="205"/>
      <c r="C150" s="205">
        <v>2.7E-2</v>
      </c>
      <c r="D150" s="205"/>
      <c r="E150" s="205"/>
      <c r="F150" s="205"/>
      <c r="G150" s="205"/>
      <c r="H150" s="205"/>
      <c r="I150" s="205">
        <v>8.0000000000000002E-3</v>
      </c>
      <c r="J150" s="205">
        <v>0.46600000000000003</v>
      </c>
      <c r="K150" s="82"/>
    </row>
    <row r="151" spans="1:11" x14ac:dyDescent="0.35">
      <c r="A151" s="64" t="s">
        <v>50</v>
      </c>
      <c r="B151" s="205">
        <v>2.8170000000000002</v>
      </c>
      <c r="C151" s="205">
        <v>9.1999999999999998E-2</v>
      </c>
      <c r="D151" s="205"/>
      <c r="E151" s="205"/>
      <c r="F151" s="205"/>
      <c r="G151" s="205"/>
      <c r="H151" s="205"/>
      <c r="I151" s="205">
        <v>0.999</v>
      </c>
      <c r="J151" s="205">
        <v>0.45</v>
      </c>
      <c r="K151" s="82"/>
    </row>
    <row r="152" spans="1:11" x14ac:dyDescent="0.35">
      <c r="A152" s="64" t="s">
        <v>95</v>
      </c>
      <c r="B152" s="205"/>
      <c r="C152" s="205">
        <v>0.41899999999999998</v>
      </c>
      <c r="D152" s="205"/>
      <c r="E152" s="205"/>
      <c r="F152" s="205"/>
      <c r="G152" s="205"/>
      <c r="H152" s="205"/>
      <c r="I152" s="205">
        <v>0</v>
      </c>
      <c r="J152" s="205">
        <v>0.41899999999999998</v>
      </c>
      <c r="K152" s="82"/>
    </row>
    <row r="153" spans="1:11" x14ac:dyDescent="0.35">
      <c r="A153" s="64" t="s">
        <v>66</v>
      </c>
      <c r="B153" s="205">
        <v>4.0529999999999999</v>
      </c>
      <c r="C153" s="205">
        <v>0.112</v>
      </c>
      <c r="D153" s="205"/>
      <c r="E153" s="205"/>
      <c r="F153" s="205"/>
      <c r="G153" s="205"/>
      <c r="H153" s="205"/>
      <c r="I153" s="205">
        <v>3.4470000000000001</v>
      </c>
      <c r="J153" s="205">
        <v>0.20699999999999999</v>
      </c>
      <c r="K153" s="82"/>
    </row>
    <row r="154" spans="1:11" x14ac:dyDescent="0.35">
      <c r="A154" s="64" t="s">
        <v>169</v>
      </c>
      <c r="B154" s="205"/>
      <c r="C154" s="205"/>
      <c r="D154" s="205"/>
      <c r="E154" s="205"/>
      <c r="F154" s="205"/>
      <c r="G154" s="205"/>
      <c r="H154" s="205"/>
      <c r="I154" s="205">
        <v>0.28699999999999998</v>
      </c>
      <c r="J154" s="205">
        <v>0.19500000000000001</v>
      </c>
      <c r="K154" s="82"/>
    </row>
    <row r="155" spans="1:11" x14ac:dyDescent="0.35">
      <c r="A155" s="64" t="s">
        <v>194</v>
      </c>
      <c r="B155" s="205"/>
      <c r="C155" s="205">
        <v>2E-3</v>
      </c>
      <c r="D155" s="205"/>
      <c r="E155" s="205"/>
      <c r="F155" s="205"/>
      <c r="G155" s="205"/>
      <c r="H155" s="205"/>
      <c r="I155" s="205">
        <v>0.45300000000000001</v>
      </c>
      <c r="J155" s="205">
        <v>0.17599999999999999</v>
      </c>
      <c r="K155" s="82"/>
    </row>
    <row r="156" spans="1:11" x14ac:dyDescent="0.35">
      <c r="A156" s="64" t="s">
        <v>3</v>
      </c>
      <c r="B156" s="205"/>
      <c r="C156" s="205">
        <v>0.17100000000000001</v>
      </c>
      <c r="D156" s="205"/>
      <c r="E156" s="205"/>
      <c r="F156" s="205"/>
      <c r="G156" s="205"/>
      <c r="H156" s="205"/>
      <c r="I156" s="205">
        <v>1.1719999999999999</v>
      </c>
      <c r="J156" s="205">
        <v>0.17100000000000001</v>
      </c>
      <c r="K156" s="82"/>
    </row>
    <row r="157" spans="1:11" x14ac:dyDescent="0.35">
      <c r="A157" s="64" t="s">
        <v>136</v>
      </c>
      <c r="B157" s="205"/>
      <c r="C157" s="205">
        <v>0.04</v>
      </c>
      <c r="D157" s="205"/>
      <c r="E157" s="205"/>
      <c r="F157" s="205"/>
      <c r="G157" s="205"/>
      <c r="H157" s="205"/>
      <c r="I157" s="205">
        <v>0.106</v>
      </c>
      <c r="J157" s="205">
        <v>0.16700000000000001</v>
      </c>
      <c r="K157" s="82"/>
    </row>
    <row r="158" spans="1:11" x14ac:dyDescent="0.35">
      <c r="A158" s="64" t="s">
        <v>203</v>
      </c>
      <c r="B158" s="205"/>
      <c r="C158" s="205">
        <v>3.0000000000000001E-3</v>
      </c>
      <c r="D158" s="205"/>
      <c r="E158" s="205"/>
      <c r="F158" s="205"/>
      <c r="G158" s="205"/>
      <c r="H158" s="205"/>
      <c r="I158" s="205">
        <v>0.27900000000000003</v>
      </c>
      <c r="J158" s="205">
        <v>0.156</v>
      </c>
      <c r="K158" s="82"/>
    </row>
    <row r="159" spans="1:11" x14ac:dyDescent="0.35">
      <c r="A159" s="64" t="s">
        <v>223</v>
      </c>
      <c r="B159" s="205"/>
      <c r="C159" s="205"/>
      <c r="D159" s="205"/>
      <c r="E159" s="205"/>
      <c r="F159" s="205"/>
      <c r="G159" s="205"/>
      <c r="H159" s="205"/>
      <c r="I159" s="205">
        <v>2.8730000000000002</v>
      </c>
      <c r="J159" s="205">
        <v>0.14299999999999999</v>
      </c>
      <c r="K159" s="82"/>
    </row>
    <row r="160" spans="1:11" x14ac:dyDescent="0.35">
      <c r="A160" s="64" t="s">
        <v>155</v>
      </c>
      <c r="B160" s="205"/>
      <c r="C160" s="205">
        <v>0.13800000000000001</v>
      </c>
      <c r="D160" s="205"/>
      <c r="E160" s="205"/>
      <c r="F160" s="205"/>
      <c r="G160" s="205"/>
      <c r="H160" s="205"/>
      <c r="I160" s="205"/>
      <c r="J160" s="205">
        <v>0.13800000000000001</v>
      </c>
      <c r="K160" s="82"/>
    </row>
    <row r="161" spans="1:11" x14ac:dyDescent="0.35">
      <c r="A161" s="64" t="s">
        <v>159</v>
      </c>
      <c r="B161" s="205"/>
      <c r="C161" s="205"/>
      <c r="D161" s="205"/>
      <c r="E161" s="205"/>
      <c r="F161" s="205"/>
      <c r="G161" s="205"/>
      <c r="H161" s="205"/>
      <c r="I161" s="205">
        <v>8.3000000000000004E-2</v>
      </c>
      <c r="J161" s="205">
        <v>0.127</v>
      </c>
      <c r="K161" s="82"/>
    </row>
    <row r="162" spans="1:11" x14ac:dyDescent="0.35">
      <c r="A162" s="64" t="s">
        <v>113</v>
      </c>
      <c r="B162" s="205"/>
      <c r="C162" s="205"/>
      <c r="D162" s="205"/>
      <c r="E162" s="205"/>
      <c r="F162" s="205"/>
      <c r="G162" s="205"/>
      <c r="H162" s="205"/>
      <c r="I162" s="205"/>
      <c r="J162" s="205">
        <v>9.7000000000000003E-2</v>
      </c>
      <c r="K162" s="82"/>
    </row>
    <row r="163" spans="1:11" x14ac:dyDescent="0.35">
      <c r="A163" s="64" t="s">
        <v>225</v>
      </c>
      <c r="B163" s="205"/>
      <c r="C163" s="205">
        <v>7.8E-2</v>
      </c>
      <c r="D163" s="205"/>
      <c r="E163" s="205"/>
      <c r="F163" s="205"/>
      <c r="G163" s="205"/>
      <c r="H163" s="205"/>
      <c r="I163" s="205"/>
      <c r="J163" s="205">
        <v>0.09</v>
      </c>
      <c r="K163" s="82"/>
    </row>
    <row r="164" spans="1:11" x14ac:dyDescent="0.35">
      <c r="A164" s="64" t="s">
        <v>183</v>
      </c>
      <c r="B164" s="205"/>
      <c r="C164" s="205">
        <v>8.5999999999999993E-2</v>
      </c>
      <c r="D164" s="205"/>
      <c r="E164" s="205"/>
      <c r="F164" s="205"/>
      <c r="G164" s="205"/>
      <c r="H164" s="205"/>
      <c r="I164" s="205"/>
      <c r="J164" s="205">
        <v>8.5999999999999993E-2</v>
      </c>
      <c r="K164" s="82"/>
    </row>
    <row r="165" spans="1:11" x14ac:dyDescent="0.35">
      <c r="A165" s="64" t="s">
        <v>212</v>
      </c>
      <c r="B165" s="205"/>
      <c r="C165" s="205"/>
      <c r="D165" s="205"/>
      <c r="E165" s="205"/>
      <c r="F165" s="205"/>
      <c r="G165" s="205"/>
      <c r="H165" s="205"/>
      <c r="I165" s="205">
        <v>0.25700000000000001</v>
      </c>
      <c r="J165" s="205">
        <v>8.5000000000000006E-2</v>
      </c>
      <c r="K165" s="82"/>
    </row>
    <row r="166" spans="1:11" x14ac:dyDescent="0.35">
      <c r="A166" s="64" t="s">
        <v>148</v>
      </c>
      <c r="B166" s="205"/>
      <c r="C166" s="205"/>
      <c r="D166" s="205"/>
      <c r="E166" s="205"/>
      <c r="F166" s="205"/>
      <c r="G166" s="205"/>
      <c r="H166" s="205"/>
      <c r="I166" s="205">
        <v>0.33600000000000002</v>
      </c>
      <c r="J166" s="205">
        <v>7.2999999999999995E-2</v>
      </c>
      <c r="K166" s="82"/>
    </row>
    <row r="167" spans="1:11" x14ac:dyDescent="0.35">
      <c r="A167" s="64" t="s">
        <v>7</v>
      </c>
      <c r="B167" s="205"/>
      <c r="C167" s="205">
        <v>6.9000000000000006E-2</v>
      </c>
      <c r="D167" s="205"/>
      <c r="E167" s="205"/>
      <c r="F167" s="205"/>
      <c r="G167" s="205"/>
      <c r="H167" s="205"/>
      <c r="I167" s="205"/>
      <c r="J167" s="205">
        <v>6.9000000000000006E-2</v>
      </c>
      <c r="K167" s="82"/>
    </row>
    <row r="168" spans="1:11" x14ac:dyDescent="0.35">
      <c r="A168" s="64" t="s">
        <v>181</v>
      </c>
      <c r="B168" s="205"/>
      <c r="C168" s="205">
        <v>3.5999999999999997E-2</v>
      </c>
      <c r="D168" s="205"/>
      <c r="E168" s="205"/>
      <c r="F168" s="205"/>
      <c r="G168" s="205"/>
      <c r="H168" s="205"/>
      <c r="I168" s="205">
        <v>3.5000000000000003E-2</v>
      </c>
      <c r="J168" s="205">
        <v>6.6000000000000003E-2</v>
      </c>
      <c r="K168" s="82"/>
    </row>
    <row r="169" spans="1:11" x14ac:dyDescent="0.35">
      <c r="A169" s="64" t="s">
        <v>116</v>
      </c>
      <c r="B169" s="205"/>
      <c r="C169" s="205">
        <v>2.9000000000000001E-2</v>
      </c>
      <c r="D169" s="205"/>
      <c r="E169" s="205"/>
      <c r="F169" s="205"/>
      <c r="G169" s="205"/>
      <c r="H169" s="205"/>
      <c r="I169" s="205">
        <v>0.19</v>
      </c>
      <c r="J169" s="205">
        <v>6.2E-2</v>
      </c>
      <c r="K169" s="82"/>
    </row>
    <row r="170" spans="1:11" x14ac:dyDescent="0.35">
      <c r="A170" s="64" t="s">
        <v>6</v>
      </c>
      <c r="B170" s="205"/>
      <c r="C170" s="205"/>
      <c r="D170" s="205"/>
      <c r="E170" s="205"/>
      <c r="F170" s="205"/>
      <c r="G170" s="205"/>
      <c r="H170" s="205"/>
      <c r="I170" s="205"/>
      <c r="J170" s="205">
        <v>0.06</v>
      </c>
      <c r="K170" s="82"/>
    </row>
    <row r="171" spans="1:11" x14ac:dyDescent="0.35">
      <c r="A171" s="64" t="s">
        <v>240</v>
      </c>
      <c r="B171" s="205"/>
      <c r="C171" s="205">
        <v>6.0000000000000001E-3</v>
      </c>
      <c r="D171" s="205"/>
      <c r="E171" s="205"/>
      <c r="F171" s="205"/>
      <c r="G171" s="205"/>
      <c r="H171" s="205"/>
      <c r="I171" s="205">
        <v>2.754</v>
      </c>
      <c r="J171" s="205">
        <v>5.6000000000000001E-2</v>
      </c>
      <c r="K171" s="82"/>
    </row>
    <row r="172" spans="1:11" x14ac:dyDescent="0.35">
      <c r="A172" s="64" t="s">
        <v>5</v>
      </c>
      <c r="B172" s="205"/>
      <c r="C172" s="205">
        <v>2.5999999999999999E-2</v>
      </c>
      <c r="D172" s="205"/>
      <c r="E172" s="205"/>
      <c r="F172" s="205"/>
      <c r="G172" s="205"/>
      <c r="H172" s="205"/>
      <c r="I172" s="205">
        <v>0</v>
      </c>
      <c r="J172" s="205">
        <v>5.0999999999999997E-2</v>
      </c>
      <c r="K172" s="82"/>
    </row>
    <row r="173" spans="1:11" x14ac:dyDescent="0.35">
      <c r="A173" s="64" t="s">
        <v>185</v>
      </c>
      <c r="B173" s="205"/>
      <c r="C173" s="205">
        <v>0.01</v>
      </c>
      <c r="D173" s="205"/>
      <c r="E173" s="205"/>
      <c r="F173" s="205"/>
      <c r="G173" s="205"/>
      <c r="H173" s="205"/>
      <c r="I173" s="205">
        <v>8.5000000000000006E-2</v>
      </c>
      <c r="J173" s="205">
        <v>4.5999999999999999E-2</v>
      </c>
      <c r="K173" s="82"/>
    </row>
    <row r="174" spans="1:11" x14ac:dyDescent="0.35">
      <c r="A174" s="64" t="s">
        <v>30</v>
      </c>
      <c r="B174" s="205"/>
      <c r="C174" s="205">
        <v>2.9000000000000001E-2</v>
      </c>
      <c r="D174" s="205"/>
      <c r="E174" s="205"/>
      <c r="F174" s="205"/>
      <c r="G174" s="205"/>
      <c r="H174" s="205"/>
      <c r="I174" s="205">
        <v>0</v>
      </c>
      <c r="J174" s="205">
        <v>3.5999999999999997E-2</v>
      </c>
      <c r="K174" s="82"/>
    </row>
    <row r="175" spans="1:11" x14ac:dyDescent="0.35">
      <c r="A175" s="64" t="s">
        <v>34</v>
      </c>
      <c r="B175" s="205"/>
      <c r="C175" s="205">
        <v>1.4999999999999999E-2</v>
      </c>
      <c r="D175" s="205"/>
      <c r="E175" s="205"/>
      <c r="F175" s="205"/>
      <c r="G175" s="205"/>
      <c r="H175" s="205"/>
      <c r="I175" s="205"/>
      <c r="J175" s="205">
        <v>3.1E-2</v>
      </c>
      <c r="K175" s="82"/>
    </row>
    <row r="176" spans="1:11" x14ac:dyDescent="0.35">
      <c r="A176" s="64" t="s">
        <v>187</v>
      </c>
      <c r="B176" s="205"/>
      <c r="C176" s="205"/>
      <c r="D176" s="205"/>
      <c r="E176" s="205"/>
      <c r="F176" s="205"/>
      <c r="G176" s="205"/>
      <c r="H176" s="205"/>
      <c r="I176" s="205">
        <v>0.33500000000000002</v>
      </c>
      <c r="J176" s="205">
        <v>2.5000000000000001E-2</v>
      </c>
      <c r="K176" s="82"/>
    </row>
    <row r="177" spans="1:11" x14ac:dyDescent="0.35">
      <c r="A177" s="64" t="s">
        <v>16</v>
      </c>
      <c r="B177" s="205"/>
      <c r="C177" s="205"/>
      <c r="D177" s="205"/>
      <c r="E177" s="205"/>
      <c r="F177" s="205"/>
      <c r="G177" s="205"/>
      <c r="H177" s="205"/>
      <c r="I177" s="205">
        <v>0</v>
      </c>
      <c r="J177" s="205">
        <v>1.7999999999999999E-2</v>
      </c>
      <c r="K177" s="82"/>
    </row>
    <row r="178" spans="1:11" x14ac:dyDescent="0.35">
      <c r="A178" s="64" t="s">
        <v>199</v>
      </c>
      <c r="B178" s="205"/>
      <c r="C178" s="205">
        <v>4.0000000000000001E-3</v>
      </c>
      <c r="D178" s="205"/>
      <c r="E178" s="205"/>
      <c r="F178" s="205"/>
      <c r="G178" s="205"/>
      <c r="H178" s="205"/>
      <c r="I178" s="205">
        <v>1.2999999999999999E-2</v>
      </c>
      <c r="J178" s="205">
        <v>1.6E-2</v>
      </c>
      <c r="K178" s="82"/>
    </row>
    <row r="179" spans="1:11" x14ac:dyDescent="0.35">
      <c r="A179" s="64" t="s">
        <v>32</v>
      </c>
      <c r="B179" s="205"/>
      <c r="C179" s="205"/>
      <c r="D179" s="205"/>
      <c r="E179" s="205"/>
      <c r="F179" s="205"/>
      <c r="G179" s="205"/>
      <c r="H179" s="205"/>
      <c r="I179" s="205">
        <v>0.185</v>
      </c>
      <c r="J179" s="205">
        <v>1.4999999999999999E-2</v>
      </c>
      <c r="K179" s="82"/>
    </row>
    <row r="180" spans="1:11" x14ac:dyDescent="0.35">
      <c r="A180" s="64" t="s">
        <v>96</v>
      </c>
      <c r="B180" s="205"/>
      <c r="C180" s="205"/>
      <c r="D180" s="205"/>
      <c r="E180" s="205"/>
      <c r="F180" s="205"/>
      <c r="G180" s="205"/>
      <c r="H180" s="205"/>
      <c r="I180" s="205">
        <v>1E-3</v>
      </c>
      <c r="J180" s="205">
        <v>1.4999999999999999E-2</v>
      </c>
      <c r="K180" s="82"/>
    </row>
    <row r="181" spans="1:11" x14ac:dyDescent="0.35">
      <c r="A181" s="64" t="s">
        <v>45</v>
      </c>
      <c r="B181" s="205"/>
      <c r="C181" s="205">
        <v>1.0999999999999999E-2</v>
      </c>
      <c r="D181" s="205"/>
      <c r="E181" s="205"/>
      <c r="F181" s="205"/>
      <c r="G181" s="205"/>
      <c r="H181" s="205"/>
      <c r="I181" s="205"/>
      <c r="J181" s="205">
        <v>1.2E-2</v>
      </c>
      <c r="K181" s="82"/>
    </row>
    <row r="182" spans="1:11" x14ac:dyDescent="0.35">
      <c r="A182" s="64" t="s">
        <v>190</v>
      </c>
      <c r="B182" s="205"/>
      <c r="C182" s="205"/>
      <c r="D182" s="205"/>
      <c r="E182" s="205"/>
      <c r="F182" s="205"/>
      <c r="G182" s="205"/>
      <c r="H182" s="205"/>
      <c r="I182" s="205">
        <v>1.8360000000000001</v>
      </c>
      <c r="J182" s="205">
        <v>0.01</v>
      </c>
      <c r="K182" s="82"/>
    </row>
    <row r="183" spans="1:11" x14ac:dyDescent="0.35">
      <c r="A183" s="64" t="s">
        <v>82</v>
      </c>
      <c r="B183" s="205"/>
      <c r="C183" s="205"/>
      <c r="D183" s="205"/>
      <c r="E183" s="205"/>
      <c r="F183" s="205"/>
      <c r="G183" s="205"/>
      <c r="H183" s="205"/>
      <c r="I183" s="205"/>
      <c r="J183" s="205">
        <v>0.01</v>
      </c>
      <c r="K183" s="82"/>
    </row>
    <row r="184" spans="1:11" x14ac:dyDescent="0.35">
      <c r="A184" s="64" t="s">
        <v>18</v>
      </c>
      <c r="B184" s="205"/>
      <c r="C184" s="205"/>
      <c r="D184" s="205"/>
      <c r="E184" s="205"/>
      <c r="F184" s="205"/>
      <c r="G184" s="205"/>
      <c r="H184" s="205"/>
      <c r="I184" s="205"/>
      <c r="J184" s="205">
        <v>8.9999999999999993E-3</v>
      </c>
      <c r="K184" s="82"/>
    </row>
    <row r="185" spans="1:11" x14ac:dyDescent="0.35">
      <c r="A185" s="64" t="s">
        <v>25</v>
      </c>
      <c r="B185" s="205"/>
      <c r="C185" s="205">
        <v>0</v>
      </c>
      <c r="D185" s="205"/>
      <c r="E185" s="205"/>
      <c r="F185" s="205"/>
      <c r="G185" s="205"/>
      <c r="H185" s="205"/>
      <c r="I185" s="205"/>
      <c r="J185" s="205">
        <v>8.0000000000000002E-3</v>
      </c>
      <c r="K185" s="82"/>
    </row>
    <row r="186" spans="1:11" x14ac:dyDescent="0.35">
      <c r="A186" s="64" t="s">
        <v>241</v>
      </c>
      <c r="B186" s="205"/>
      <c r="C186" s="205"/>
      <c r="D186" s="205"/>
      <c r="E186" s="205"/>
      <c r="F186" s="205"/>
      <c r="G186" s="205"/>
      <c r="H186" s="205"/>
      <c r="I186" s="205">
        <v>2E-3</v>
      </c>
      <c r="J186" s="205">
        <v>7.0000000000000001E-3</v>
      </c>
      <c r="K186" s="82"/>
    </row>
    <row r="187" spans="1:11" x14ac:dyDescent="0.35">
      <c r="A187" s="64" t="s">
        <v>165</v>
      </c>
      <c r="B187" s="205"/>
      <c r="C187" s="205"/>
      <c r="D187" s="205"/>
      <c r="E187" s="205"/>
      <c r="F187" s="205"/>
      <c r="G187" s="205"/>
      <c r="H187" s="205"/>
      <c r="I187" s="205">
        <v>0</v>
      </c>
      <c r="J187" s="205">
        <v>7.0000000000000001E-3</v>
      </c>
      <c r="K187" s="82"/>
    </row>
    <row r="188" spans="1:11" x14ac:dyDescent="0.35">
      <c r="A188" s="64" t="s">
        <v>101</v>
      </c>
      <c r="B188" s="205"/>
      <c r="C188" s="205"/>
      <c r="D188" s="205"/>
      <c r="E188" s="205"/>
      <c r="F188" s="205"/>
      <c r="G188" s="205"/>
      <c r="H188" s="205"/>
      <c r="I188" s="205"/>
      <c r="J188" s="205">
        <v>6.0000000000000001E-3</v>
      </c>
      <c r="K188" s="82"/>
    </row>
    <row r="189" spans="1:11" x14ac:dyDescent="0.35">
      <c r="A189" s="64" t="s">
        <v>73</v>
      </c>
      <c r="B189" s="205"/>
      <c r="C189" s="205">
        <v>5.0000000000000001E-3</v>
      </c>
      <c r="D189" s="205"/>
      <c r="E189" s="205"/>
      <c r="F189" s="205"/>
      <c r="G189" s="205"/>
      <c r="H189" s="205"/>
      <c r="I189" s="205"/>
      <c r="J189" s="205">
        <v>5.0000000000000001E-3</v>
      </c>
      <c r="K189" s="82"/>
    </row>
    <row r="190" spans="1:11" x14ac:dyDescent="0.35">
      <c r="A190" s="64" t="s">
        <v>207</v>
      </c>
      <c r="B190" s="205"/>
      <c r="C190" s="205"/>
      <c r="D190" s="205"/>
      <c r="E190" s="205"/>
      <c r="F190" s="205"/>
      <c r="G190" s="205"/>
      <c r="H190" s="205"/>
      <c r="I190" s="205">
        <v>2.7E-2</v>
      </c>
      <c r="J190" s="205">
        <v>5.0000000000000001E-3</v>
      </c>
      <c r="K190" s="82"/>
    </row>
    <row r="191" spans="1:11" x14ac:dyDescent="0.35">
      <c r="A191" s="64" t="s">
        <v>28</v>
      </c>
      <c r="B191" s="205"/>
      <c r="C191" s="205"/>
      <c r="D191" s="205"/>
      <c r="E191" s="205"/>
      <c r="F191" s="205"/>
      <c r="G191" s="205"/>
      <c r="H191" s="205"/>
      <c r="I191" s="205">
        <v>0</v>
      </c>
      <c r="J191" s="205">
        <v>5.0000000000000001E-3</v>
      </c>
      <c r="K191" s="82"/>
    </row>
    <row r="192" spans="1:11" x14ac:dyDescent="0.35">
      <c r="A192" s="64" t="s">
        <v>94</v>
      </c>
      <c r="B192" s="205"/>
      <c r="C192" s="205">
        <v>4.0000000000000001E-3</v>
      </c>
      <c r="D192" s="205"/>
      <c r="E192" s="205"/>
      <c r="F192" s="205"/>
      <c r="G192" s="205"/>
      <c r="H192" s="205"/>
      <c r="I192" s="205">
        <v>9.4E-2</v>
      </c>
      <c r="J192" s="205">
        <v>4.0000000000000001E-3</v>
      </c>
      <c r="K192" s="82"/>
    </row>
    <row r="193" spans="1:11" x14ac:dyDescent="0.35">
      <c r="A193" s="64" t="s">
        <v>8</v>
      </c>
      <c r="B193" s="205"/>
      <c r="C193" s="205"/>
      <c r="D193" s="205"/>
      <c r="E193" s="205"/>
      <c r="F193" s="205"/>
      <c r="G193" s="205"/>
      <c r="H193" s="205"/>
      <c r="I193" s="205">
        <v>0.55400000000000005</v>
      </c>
      <c r="J193" s="205">
        <v>4.0000000000000001E-3</v>
      </c>
      <c r="K193" s="82"/>
    </row>
    <row r="194" spans="1:11" x14ac:dyDescent="0.35">
      <c r="A194" s="64" t="s">
        <v>102</v>
      </c>
      <c r="B194" s="205"/>
      <c r="C194" s="205"/>
      <c r="D194" s="205"/>
      <c r="E194" s="205"/>
      <c r="F194" s="205"/>
      <c r="G194" s="205"/>
      <c r="H194" s="205"/>
      <c r="I194" s="205"/>
      <c r="J194" s="205">
        <v>4.0000000000000001E-3</v>
      </c>
      <c r="K194" s="82"/>
    </row>
    <row r="195" spans="1:11" x14ac:dyDescent="0.35">
      <c r="A195" s="64" t="s">
        <v>24</v>
      </c>
      <c r="B195" s="205"/>
      <c r="C195" s="205">
        <v>3.0000000000000001E-3</v>
      </c>
      <c r="D195" s="205"/>
      <c r="E195" s="205"/>
      <c r="F195" s="205"/>
      <c r="G195" s="205"/>
      <c r="H195" s="205"/>
      <c r="I195" s="205">
        <v>0.87</v>
      </c>
      <c r="J195" s="205">
        <v>3.0000000000000001E-3</v>
      </c>
      <c r="K195" s="82"/>
    </row>
    <row r="196" spans="1:11" x14ac:dyDescent="0.35">
      <c r="A196" s="64" t="s">
        <v>51</v>
      </c>
      <c r="B196" s="205">
        <v>2E-3</v>
      </c>
      <c r="C196" s="205"/>
      <c r="D196" s="205"/>
      <c r="E196" s="205"/>
      <c r="F196" s="205"/>
      <c r="G196" s="205"/>
      <c r="H196" s="205"/>
      <c r="I196" s="205">
        <v>2.137</v>
      </c>
      <c r="J196" s="205">
        <v>3.0000000000000001E-3</v>
      </c>
      <c r="K196" s="82"/>
    </row>
    <row r="197" spans="1:11" x14ac:dyDescent="0.35">
      <c r="A197" s="64" t="s">
        <v>162</v>
      </c>
      <c r="B197" s="205"/>
      <c r="C197" s="205"/>
      <c r="D197" s="205"/>
      <c r="E197" s="205"/>
      <c r="F197" s="205"/>
      <c r="G197" s="205"/>
      <c r="H197" s="205"/>
      <c r="I197" s="205">
        <v>3.0000000000000001E-3</v>
      </c>
      <c r="J197" s="205">
        <v>3.0000000000000001E-3</v>
      </c>
      <c r="K197" s="82"/>
    </row>
    <row r="198" spans="1:11" x14ac:dyDescent="0.35">
      <c r="A198" s="64" t="s">
        <v>193</v>
      </c>
      <c r="B198" s="205"/>
      <c r="C198" s="205"/>
      <c r="D198" s="205"/>
      <c r="E198" s="205"/>
      <c r="F198" s="205"/>
      <c r="G198" s="205"/>
      <c r="H198" s="205"/>
      <c r="I198" s="205">
        <v>0.01</v>
      </c>
      <c r="J198" s="205">
        <v>2E-3</v>
      </c>
      <c r="K198" s="82"/>
    </row>
    <row r="199" spans="1:11" x14ac:dyDescent="0.35">
      <c r="A199" s="64" t="s">
        <v>244</v>
      </c>
      <c r="B199" s="205"/>
      <c r="C199" s="205"/>
      <c r="D199" s="205"/>
      <c r="E199" s="205"/>
      <c r="F199" s="205"/>
      <c r="G199" s="205"/>
      <c r="H199" s="205"/>
      <c r="I199" s="205"/>
      <c r="J199" s="205">
        <v>2E-3</v>
      </c>
      <c r="K199" s="82"/>
    </row>
    <row r="200" spans="1:11" x14ac:dyDescent="0.35">
      <c r="A200" s="64" t="s">
        <v>176</v>
      </c>
      <c r="B200" s="205"/>
      <c r="C200" s="205">
        <v>1E-3</v>
      </c>
      <c r="D200" s="205"/>
      <c r="E200" s="205"/>
      <c r="F200" s="205"/>
      <c r="G200" s="205"/>
      <c r="H200" s="205"/>
      <c r="I200" s="205"/>
      <c r="J200" s="205">
        <v>1E-3</v>
      </c>
      <c r="K200" s="82"/>
    </row>
    <row r="201" spans="1:11" x14ac:dyDescent="0.35">
      <c r="A201" s="64" t="s">
        <v>88</v>
      </c>
      <c r="B201" s="205"/>
      <c r="C201" s="205">
        <v>0</v>
      </c>
      <c r="D201" s="205"/>
      <c r="E201" s="205"/>
      <c r="F201" s="205"/>
      <c r="G201" s="205"/>
      <c r="H201" s="205"/>
      <c r="I201" s="205">
        <v>2.9000000000000001E-2</v>
      </c>
      <c r="J201" s="205">
        <v>1E-3</v>
      </c>
      <c r="K201" s="82"/>
    </row>
    <row r="202" spans="1:11" x14ac:dyDescent="0.35">
      <c r="A202" s="64" t="s">
        <v>246</v>
      </c>
      <c r="B202" s="205"/>
      <c r="C202" s="205"/>
      <c r="D202" s="205"/>
      <c r="E202" s="205"/>
      <c r="F202" s="205"/>
      <c r="G202" s="205"/>
      <c r="H202" s="205"/>
      <c r="I202" s="205">
        <v>0.42899999999999999</v>
      </c>
      <c r="J202" s="205">
        <v>1E-3</v>
      </c>
      <c r="K202" s="82"/>
    </row>
    <row r="203" spans="1:11" x14ac:dyDescent="0.35">
      <c r="A203" s="64" t="s">
        <v>192</v>
      </c>
      <c r="B203" s="205"/>
      <c r="C203" s="205"/>
      <c r="D203" s="205"/>
      <c r="E203" s="205"/>
      <c r="F203" s="205"/>
      <c r="G203" s="205"/>
      <c r="H203" s="205"/>
      <c r="I203" s="205">
        <v>0.01</v>
      </c>
      <c r="J203" s="205">
        <v>1E-3</v>
      </c>
      <c r="K203" s="82"/>
    </row>
    <row r="204" spans="1:11" x14ac:dyDescent="0.35">
      <c r="A204" s="64" t="s">
        <v>156</v>
      </c>
      <c r="B204" s="205"/>
      <c r="C204" s="205"/>
      <c r="D204" s="205"/>
      <c r="E204" s="205"/>
      <c r="F204" s="205"/>
      <c r="G204" s="205"/>
      <c r="H204" s="205"/>
      <c r="I204" s="205"/>
      <c r="J204" s="205">
        <v>1E-3</v>
      </c>
      <c r="K204" s="82"/>
    </row>
    <row r="205" spans="1:11" x14ac:dyDescent="0.35">
      <c r="A205" s="64" t="s">
        <v>231</v>
      </c>
      <c r="B205" s="205">
        <v>0</v>
      </c>
      <c r="C205" s="205">
        <v>1E-3</v>
      </c>
      <c r="D205" s="205">
        <v>0</v>
      </c>
      <c r="E205" s="205"/>
      <c r="F205" s="205"/>
      <c r="G205" s="205"/>
      <c r="H205" s="205"/>
      <c r="I205" s="205">
        <v>5.7000000000000002E-2</v>
      </c>
      <c r="J205" s="205">
        <v>0</v>
      </c>
      <c r="K205" s="82"/>
    </row>
    <row r="206" spans="1:11" x14ac:dyDescent="0.35">
      <c r="A206" s="64" t="s">
        <v>247</v>
      </c>
      <c r="B206" s="205"/>
      <c r="C206" s="205"/>
      <c r="D206" s="205"/>
      <c r="E206" s="205"/>
      <c r="F206" s="205"/>
      <c r="G206" s="205"/>
      <c r="H206" s="205"/>
      <c r="I206" s="205">
        <v>0.108</v>
      </c>
      <c r="J206" s="205">
        <v>0</v>
      </c>
      <c r="K206" s="82"/>
    </row>
    <row r="207" spans="1:11" x14ac:dyDescent="0.35">
      <c r="A207" s="64" t="s">
        <v>56</v>
      </c>
      <c r="B207" s="205"/>
      <c r="C207" s="205"/>
      <c r="D207" s="205"/>
      <c r="E207" s="205"/>
      <c r="F207" s="205"/>
      <c r="G207" s="205"/>
      <c r="H207" s="205"/>
      <c r="I207" s="205"/>
      <c r="J207" s="205">
        <v>0</v>
      </c>
      <c r="K207" s="82"/>
    </row>
    <row r="208" spans="1:11" x14ac:dyDescent="0.35">
      <c r="A208" s="64" t="s">
        <v>139</v>
      </c>
      <c r="B208" s="205"/>
      <c r="C208" s="205"/>
      <c r="D208" s="205"/>
      <c r="E208" s="205"/>
      <c r="F208" s="205"/>
      <c r="G208" s="205"/>
      <c r="H208" s="205"/>
      <c r="I208" s="205"/>
      <c r="J208" s="205">
        <v>0</v>
      </c>
      <c r="K208" s="82"/>
    </row>
    <row r="209" spans="1:11" x14ac:dyDescent="0.35">
      <c r="A209" s="64" t="s">
        <v>72</v>
      </c>
      <c r="B209" s="205">
        <v>1.641</v>
      </c>
      <c r="C209" s="205"/>
      <c r="D209" s="205"/>
      <c r="E209" s="205"/>
      <c r="F209" s="205"/>
      <c r="G209" s="205"/>
      <c r="H209" s="205"/>
      <c r="I209" s="205">
        <v>19.632000000000001</v>
      </c>
      <c r="J209" s="205"/>
      <c r="K209" s="82"/>
    </row>
    <row r="210" spans="1:11" x14ac:dyDescent="0.35">
      <c r="A210" s="64" t="s">
        <v>49</v>
      </c>
      <c r="B210" s="205">
        <v>0.49</v>
      </c>
      <c r="C210" s="205"/>
      <c r="D210" s="205"/>
      <c r="E210" s="205"/>
      <c r="F210" s="205"/>
      <c r="G210" s="205"/>
      <c r="H210" s="205"/>
      <c r="I210" s="205">
        <v>3.8210000000000002</v>
      </c>
      <c r="J210" s="205"/>
      <c r="K210" s="82"/>
    </row>
    <row r="211" spans="1:11" x14ac:dyDescent="0.35">
      <c r="A211" s="64" t="s">
        <v>42</v>
      </c>
      <c r="B211" s="205"/>
      <c r="C211" s="205"/>
      <c r="D211" s="205"/>
      <c r="E211" s="205"/>
      <c r="F211" s="205"/>
      <c r="G211" s="205"/>
      <c r="H211" s="205"/>
      <c r="I211" s="205">
        <v>3.25</v>
      </c>
      <c r="J211" s="205"/>
      <c r="K211" s="82"/>
    </row>
    <row r="212" spans="1:11" x14ac:dyDescent="0.35">
      <c r="A212" s="64" t="s">
        <v>60</v>
      </c>
      <c r="B212" s="205"/>
      <c r="C212" s="205"/>
      <c r="D212" s="205"/>
      <c r="E212" s="205"/>
      <c r="F212" s="205"/>
      <c r="G212" s="205"/>
      <c r="H212" s="205"/>
      <c r="I212" s="205">
        <v>0.72699999999999998</v>
      </c>
      <c r="J212" s="205"/>
      <c r="K212" s="82"/>
    </row>
    <row r="213" spans="1:11" x14ac:dyDescent="0.35">
      <c r="A213" s="64" t="s">
        <v>77</v>
      </c>
      <c r="B213" s="205"/>
      <c r="C213" s="205"/>
      <c r="D213" s="205"/>
      <c r="E213" s="205"/>
      <c r="F213" s="205"/>
      <c r="G213" s="205"/>
      <c r="H213" s="205"/>
      <c r="I213" s="205">
        <v>0.29899999999999999</v>
      </c>
      <c r="J213" s="205"/>
      <c r="K213" s="82"/>
    </row>
    <row r="214" spans="1:11" x14ac:dyDescent="0.35">
      <c r="A214" s="64" t="s">
        <v>48</v>
      </c>
      <c r="B214" s="205"/>
      <c r="C214" s="205"/>
      <c r="D214" s="205"/>
      <c r="E214" s="205"/>
      <c r="F214" s="205"/>
      <c r="G214" s="205"/>
      <c r="H214" s="205"/>
      <c r="I214" s="205">
        <v>0.255</v>
      </c>
      <c r="J214" s="205"/>
      <c r="K214" s="82"/>
    </row>
    <row r="215" spans="1:11" x14ac:dyDescent="0.35">
      <c r="A215" s="64" t="s">
        <v>153</v>
      </c>
      <c r="B215" s="205"/>
      <c r="C215" s="205"/>
      <c r="D215" s="205"/>
      <c r="E215" s="205"/>
      <c r="F215" s="205"/>
      <c r="G215" s="205"/>
      <c r="H215" s="205"/>
      <c r="I215" s="205">
        <v>8.8999999999999996E-2</v>
      </c>
      <c r="J215" s="205"/>
      <c r="K215" s="82"/>
    </row>
    <row r="216" spans="1:11" x14ac:dyDescent="0.35">
      <c r="A216" s="64" t="s">
        <v>179</v>
      </c>
      <c r="B216" s="205"/>
      <c r="C216" s="205"/>
      <c r="D216" s="205"/>
      <c r="E216" s="205"/>
      <c r="F216" s="205"/>
      <c r="G216" s="205"/>
      <c r="H216" s="205"/>
      <c r="I216" s="205">
        <v>4.2999999999999997E-2</v>
      </c>
      <c r="J216" s="205"/>
      <c r="K216" s="82"/>
    </row>
    <row r="217" spans="1:11" x14ac:dyDescent="0.35">
      <c r="A217" s="64" t="s">
        <v>208</v>
      </c>
      <c r="B217" s="205"/>
      <c r="C217" s="205"/>
      <c r="D217" s="205"/>
      <c r="E217" s="205"/>
      <c r="F217" s="205"/>
      <c r="G217" s="205"/>
      <c r="H217" s="205"/>
      <c r="I217" s="205">
        <v>8.9999999999999993E-3</v>
      </c>
      <c r="J217" s="205"/>
      <c r="K217" s="82"/>
    </row>
    <row r="218" spans="1:11" x14ac:dyDescent="0.35">
      <c r="A218" s="64" t="s">
        <v>63</v>
      </c>
      <c r="B218" s="205"/>
      <c r="C218" s="205"/>
      <c r="D218" s="205"/>
      <c r="E218" s="205"/>
      <c r="F218" s="205"/>
      <c r="G218" s="205"/>
      <c r="H218" s="205"/>
      <c r="I218" s="205">
        <v>7.0000000000000001E-3</v>
      </c>
      <c r="J218" s="205"/>
      <c r="K218" s="82"/>
    </row>
    <row r="219" spans="1:11" x14ac:dyDescent="0.35">
      <c r="A219" s="64" t="s">
        <v>226</v>
      </c>
      <c r="B219" s="205"/>
      <c r="C219" s="205"/>
      <c r="D219" s="205"/>
      <c r="E219" s="205"/>
      <c r="F219" s="205"/>
      <c r="G219" s="205"/>
      <c r="H219" s="205"/>
      <c r="I219" s="205">
        <v>4.0000000000000001E-3</v>
      </c>
      <c r="J219" s="205"/>
      <c r="K219" s="82"/>
    </row>
    <row r="220" spans="1:11" x14ac:dyDescent="0.35">
      <c r="A220" s="64" t="s">
        <v>90</v>
      </c>
      <c r="B220" s="205"/>
      <c r="C220" s="205"/>
      <c r="D220" s="205"/>
      <c r="E220" s="205"/>
      <c r="F220" s="205"/>
      <c r="G220" s="205"/>
      <c r="H220" s="205"/>
      <c r="I220" s="205">
        <v>3.0000000000000001E-3</v>
      </c>
      <c r="J220" s="205"/>
      <c r="K220" s="82"/>
    </row>
    <row r="221" spans="1:11" x14ac:dyDescent="0.35">
      <c r="A221" s="64" t="s">
        <v>177</v>
      </c>
      <c r="B221" s="205"/>
      <c r="C221" s="205"/>
      <c r="D221" s="205"/>
      <c r="E221" s="205"/>
      <c r="F221" s="205"/>
      <c r="G221" s="205"/>
      <c r="H221" s="205"/>
      <c r="I221" s="205">
        <v>3.0000000000000001E-3</v>
      </c>
      <c r="J221" s="205"/>
      <c r="K221" s="82"/>
    </row>
    <row r="222" spans="1:11" x14ac:dyDescent="0.35">
      <c r="A222" s="64" t="s">
        <v>58</v>
      </c>
      <c r="B222" s="205"/>
      <c r="C222" s="205"/>
      <c r="D222" s="205"/>
      <c r="E222" s="205"/>
      <c r="F222" s="205"/>
      <c r="G222" s="205"/>
      <c r="H222" s="205"/>
      <c r="I222" s="205">
        <v>0</v>
      </c>
      <c r="J222" s="205"/>
      <c r="K222" s="82"/>
    </row>
    <row r="223" spans="1:11" x14ac:dyDescent="0.35">
      <c r="A223" s="64" t="s">
        <v>141</v>
      </c>
      <c r="B223" s="205"/>
      <c r="C223" s="205"/>
      <c r="D223" s="205"/>
      <c r="E223" s="205"/>
      <c r="F223" s="205"/>
      <c r="G223" s="205"/>
      <c r="H223" s="205"/>
      <c r="I223" s="205">
        <v>0</v>
      </c>
      <c r="J223" s="205"/>
      <c r="K223" s="82"/>
    </row>
    <row r="224" spans="1:11" x14ac:dyDescent="0.35">
      <c r="A224" s="64" t="s">
        <v>245</v>
      </c>
      <c r="B224" s="205"/>
      <c r="C224" s="205"/>
      <c r="D224" s="205"/>
      <c r="E224" s="205"/>
      <c r="F224" s="205"/>
      <c r="G224" s="205"/>
      <c r="H224" s="205"/>
      <c r="I224" s="205">
        <v>0</v>
      </c>
      <c r="J224" s="205"/>
      <c r="K224" s="82"/>
    </row>
    <row r="225" spans="1:11" x14ac:dyDescent="0.35">
      <c r="A225" s="64" t="s">
        <v>248</v>
      </c>
      <c r="B225" s="205"/>
      <c r="C225" s="205"/>
      <c r="D225" s="205"/>
      <c r="E225" s="205"/>
      <c r="F225" s="205"/>
      <c r="G225" s="205"/>
      <c r="H225" s="205"/>
      <c r="I225" s="205">
        <v>0</v>
      </c>
      <c r="J225" s="205"/>
      <c r="K225" s="82"/>
    </row>
    <row r="226" spans="1:11" x14ac:dyDescent="0.35">
      <c r="A226" s="146" t="s">
        <v>70</v>
      </c>
      <c r="B226" s="251">
        <v>630.51099999999997</v>
      </c>
      <c r="C226" s="251"/>
      <c r="D226" s="251"/>
      <c r="E226" s="251"/>
      <c r="F226" s="251"/>
      <c r="G226" s="251"/>
      <c r="H226" s="251"/>
      <c r="I226" s="251"/>
      <c r="J226" s="251"/>
      <c r="K226" s="82"/>
    </row>
  </sheetData>
  <sortState xmlns:xlrd2="http://schemas.microsoft.com/office/spreadsheetml/2017/richdata2" ref="A3:J226">
    <sortCondition descending="1" ref="F3:F226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="80" zoomScaleNormal="80" workbookViewId="0">
      <selection activeCell="K1" sqref="K1:L1"/>
    </sheetView>
  </sheetViews>
  <sheetFormatPr defaultColWidth="9.1796875" defaultRowHeight="15.5" x14ac:dyDescent="0.35"/>
  <cols>
    <col min="1" max="1" width="26.63281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90625" style="1" customWidth="1"/>
    <col min="7" max="9" width="12.453125" style="1" customWidth="1"/>
    <col min="10" max="16384" width="9.1796875" style="1"/>
  </cols>
  <sheetData>
    <row r="1" spans="1:16" x14ac:dyDescent="0.35">
      <c r="A1" s="18" t="s">
        <v>632</v>
      </c>
      <c r="K1" s="366" t="s">
        <v>315</v>
      </c>
      <c r="L1" s="366"/>
    </row>
    <row r="2" spans="1:16" x14ac:dyDescent="0.35">
      <c r="A2" s="388" t="s">
        <v>324</v>
      </c>
      <c r="B2" s="392">
        <v>44682</v>
      </c>
      <c r="C2" s="392"/>
      <c r="D2" s="392">
        <v>45017</v>
      </c>
      <c r="E2" s="392"/>
      <c r="F2" s="392">
        <v>45047</v>
      </c>
      <c r="G2" s="392"/>
      <c r="H2" s="390" t="s">
        <v>295</v>
      </c>
      <c r="I2" s="390" t="s">
        <v>566</v>
      </c>
    </row>
    <row r="3" spans="1:16" x14ac:dyDescent="0.35">
      <c r="A3" s="389"/>
      <c r="B3" s="72" t="s">
        <v>589</v>
      </c>
      <c r="C3" s="72" t="s">
        <v>297</v>
      </c>
      <c r="D3" s="72" t="s">
        <v>589</v>
      </c>
      <c r="E3" s="72" t="s">
        <v>297</v>
      </c>
      <c r="F3" s="72" t="s">
        <v>589</v>
      </c>
      <c r="G3" s="72" t="s">
        <v>297</v>
      </c>
      <c r="H3" s="391"/>
      <c r="I3" s="391"/>
    </row>
    <row r="4" spans="1:16" x14ac:dyDescent="0.35">
      <c r="A4" s="229" t="s">
        <v>322</v>
      </c>
      <c r="B4" s="202">
        <v>3887.3620000000001</v>
      </c>
      <c r="C4" s="296">
        <f t="shared" ref="C4:C13" si="0">(B4/$B$13)*100</f>
        <v>43.593452597291993</v>
      </c>
      <c r="D4" s="202">
        <v>4118.0200000000004</v>
      </c>
      <c r="E4" s="296">
        <f t="shared" ref="E4:E13" si="1">(D4/$D$13)*100</f>
        <v>34.225252262487629</v>
      </c>
      <c r="F4" s="202">
        <v>4776.5370000000003</v>
      </c>
      <c r="G4" s="312">
        <f>(F4/$F$13)*100</f>
        <v>47.179513671038521</v>
      </c>
      <c r="H4" s="296">
        <f t="shared" ref="H4:H13" si="2">((F4/D4)-1)*100</f>
        <v>15.991107376846148</v>
      </c>
      <c r="I4" s="313">
        <f t="shared" ref="I4:I13" si="3">((F4/B4)-1)*100</f>
        <v>22.873480782083067</v>
      </c>
    </row>
    <row r="5" spans="1:16" x14ac:dyDescent="0.35">
      <c r="A5" s="132" t="s">
        <v>321</v>
      </c>
      <c r="B5" s="205">
        <v>1540.06</v>
      </c>
      <c r="C5" s="108">
        <f t="shared" si="0"/>
        <v>17.270460689533287</v>
      </c>
      <c r="D5" s="205">
        <v>1801.627</v>
      </c>
      <c r="E5" s="108">
        <f t="shared" si="1"/>
        <v>14.973491764952282</v>
      </c>
      <c r="F5" s="205">
        <v>2254.3719999999998</v>
      </c>
      <c r="G5" s="189">
        <f>(F5/$F$13)*100</f>
        <v>22.267214635541695</v>
      </c>
      <c r="H5" s="108">
        <f t="shared" si="2"/>
        <v>25.129785466137001</v>
      </c>
      <c r="I5" s="190">
        <f t="shared" si="3"/>
        <v>46.382089009519099</v>
      </c>
    </row>
    <row r="6" spans="1:16" x14ac:dyDescent="0.35">
      <c r="A6" s="132" t="s">
        <v>320</v>
      </c>
      <c r="B6" s="205">
        <v>1630.3910000000001</v>
      </c>
      <c r="C6" s="108">
        <f t="shared" si="0"/>
        <v>18.28344588786727</v>
      </c>
      <c r="D6" s="205">
        <v>2615.7689999999998</v>
      </c>
      <c r="E6" s="108">
        <f t="shared" si="1"/>
        <v>21.739902643842186</v>
      </c>
      <c r="F6" s="205">
        <v>1449.576</v>
      </c>
      <c r="G6" s="189">
        <f t="shared" ref="G6:G13" si="4">(F6/$F$13)*100</f>
        <v>14.317965234899118</v>
      </c>
      <c r="H6" s="108">
        <f t="shared" si="2"/>
        <v>-44.583179936760466</v>
      </c>
      <c r="I6" s="190">
        <f t="shared" si="3"/>
        <v>-11.090284477772517</v>
      </c>
    </row>
    <row r="7" spans="1:16" x14ac:dyDescent="0.35">
      <c r="A7" s="132" t="s">
        <v>319</v>
      </c>
      <c r="B7" s="205">
        <v>837.36800000000005</v>
      </c>
      <c r="C7" s="108">
        <f t="shared" si="0"/>
        <v>9.3903686393212666</v>
      </c>
      <c r="D7" s="205">
        <v>779.55700000000002</v>
      </c>
      <c r="E7" s="108">
        <f t="shared" si="1"/>
        <v>6.4789716849330672</v>
      </c>
      <c r="F7" s="205">
        <v>1377.261</v>
      </c>
      <c r="G7" s="189">
        <f t="shared" si="4"/>
        <v>13.603684882601804</v>
      </c>
      <c r="H7" s="108">
        <f t="shared" si="2"/>
        <v>76.672263862680978</v>
      </c>
      <c r="I7" s="190">
        <f t="shared" si="3"/>
        <v>64.474997850407448</v>
      </c>
    </row>
    <row r="8" spans="1:16" x14ac:dyDescent="0.35">
      <c r="A8" s="132" t="s">
        <v>318</v>
      </c>
      <c r="B8" s="205">
        <v>671.86699999999996</v>
      </c>
      <c r="C8" s="108">
        <f t="shared" si="0"/>
        <v>7.5344159397001818</v>
      </c>
      <c r="D8" s="205">
        <v>112.554</v>
      </c>
      <c r="E8" s="108">
        <f t="shared" si="1"/>
        <v>0.93544690000340758</v>
      </c>
      <c r="F8" s="205">
        <v>99.641000000000005</v>
      </c>
      <c r="G8" s="189">
        <f t="shared" si="4"/>
        <v>0.98418873792790651</v>
      </c>
      <c r="H8" s="108">
        <f t="shared" si="2"/>
        <v>-11.472715318869165</v>
      </c>
      <c r="I8" s="190">
        <f t="shared" si="3"/>
        <v>-85.169535041905604</v>
      </c>
      <c r="L8" s="25"/>
    </row>
    <row r="9" spans="1:16" x14ac:dyDescent="0.35">
      <c r="A9" s="132" t="s">
        <v>796</v>
      </c>
      <c r="B9" s="205">
        <v>645.03200000000004</v>
      </c>
      <c r="C9" s="108">
        <f t="shared" si="0"/>
        <v>7.233484279502771</v>
      </c>
      <c r="D9" s="205">
        <v>98.549000000000007</v>
      </c>
      <c r="E9" s="108">
        <f t="shared" si="1"/>
        <v>0.8190500253072821</v>
      </c>
      <c r="F9" s="205">
        <v>80.588999999999999</v>
      </c>
      <c r="G9" s="189">
        <f t="shared" si="4"/>
        <v>0.79600552183209783</v>
      </c>
      <c r="H9" s="108">
        <f t="shared" si="2"/>
        <v>-18.224436574698888</v>
      </c>
      <c r="I9" s="190">
        <f t="shared" si="3"/>
        <v>-87.506201242729048</v>
      </c>
    </row>
    <row r="10" spans="1:16" x14ac:dyDescent="0.35">
      <c r="A10" s="132" t="s">
        <v>317</v>
      </c>
      <c r="B10" s="205">
        <v>10.475</v>
      </c>
      <c r="C10" s="108">
        <f t="shared" si="0"/>
        <v>0.11746819976030881</v>
      </c>
      <c r="D10" s="205">
        <v>402.512</v>
      </c>
      <c r="E10" s="108">
        <f t="shared" si="1"/>
        <v>3.345315160848763</v>
      </c>
      <c r="F10" s="205">
        <v>77.346999999999994</v>
      </c>
      <c r="G10" s="189">
        <f t="shared" si="4"/>
        <v>0.76398316267911581</v>
      </c>
      <c r="H10" s="108">
        <f t="shared" si="2"/>
        <v>-80.783926938824195</v>
      </c>
      <c r="I10" s="190">
        <f t="shared" si="3"/>
        <v>638.39618138424817</v>
      </c>
      <c r="J10" s="25"/>
      <c r="K10" s="25"/>
      <c r="L10" s="25"/>
      <c r="M10" s="25"/>
      <c r="N10" s="25"/>
      <c r="O10" s="25"/>
      <c r="P10" s="25"/>
    </row>
    <row r="11" spans="1:16" x14ac:dyDescent="0.35">
      <c r="A11" s="132" t="s">
        <v>798</v>
      </c>
      <c r="B11" s="205">
        <v>41.805999999999997</v>
      </c>
      <c r="C11" s="108">
        <f t="shared" si="0"/>
        <v>0.46881866913407827</v>
      </c>
      <c r="D11" s="205">
        <v>51.518999999999998</v>
      </c>
      <c r="E11" s="108">
        <f t="shared" si="1"/>
        <v>0.42817926365367343</v>
      </c>
      <c r="F11" s="205">
        <v>58.54</v>
      </c>
      <c r="G11" s="189">
        <f t="shared" si="4"/>
        <v>0.57821989661183293</v>
      </c>
      <c r="H11" s="108">
        <f t="shared" si="2"/>
        <v>13.627981909586762</v>
      </c>
      <c r="I11" s="190">
        <f t="shared" si="3"/>
        <v>40.027747213318676</v>
      </c>
      <c r="J11" s="25"/>
      <c r="K11" s="25"/>
      <c r="L11" s="25"/>
      <c r="M11" s="25"/>
      <c r="N11" s="25"/>
      <c r="O11" s="25"/>
      <c r="P11" s="25"/>
    </row>
    <row r="12" spans="1:16" s="4" customFormat="1" x14ac:dyDescent="0.35">
      <c r="A12" s="132" t="s">
        <v>797</v>
      </c>
      <c r="B12" s="205">
        <v>0.28399999999999997</v>
      </c>
      <c r="C12" s="108">
        <f t="shared" si="0"/>
        <v>3.1848180173677998E-3</v>
      </c>
      <c r="D12" s="205">
        <v>1.4470000000000001</v>
      </c>
      <c r="E12" s="108">
        <f t="shared" si="1"/>
        <v>1.2026153351324084E-2</v>
      </c>
      <c r="F12" s="205">
        <v>1.351</v>
      </c>
      <c r="G12" s="189">
        <f t="shared" si="4"/>
        <v>1.3344295871585006E-2</v>
      </c>
      <c r="H12" s="108">
        <f t="shared" si="2"/>
        <v>-6.6344160331720854</v>
      </c>
      <c r="I12" s="190">
        <f t="shared" si="3"/>
        <v>375.7042253521127</v>
      </c>
    </row>
    <row r="13" spans="1:16" s="4" customFormat="1" x14ac:dyDescent="0.35">
      <c r="A13" s="249" t="s">
        <v>292</v>
      </c>
      <c r="B13" s="250">
        <v>8917.3069999999989</v>
      </c>
      <c r="C13" s="246">
        <f t="shared" si="0"/>
        <v>100</v>
      </c>
      <c r="D13" s="250">
        <v>12032.109999999999</v>
      </c>
      <c r="E13" s="246">
        <f t="shared" si="1"/>
        <v>100</v>
      </c>
      <c r="F13" s="250">
        <v>10124.175999999999</v>
      </c>
      <c r="G13" s="246">
        <f t="shared" si="4"/>
        <v>100</v>
      </c>
      <c r="H13" s="247">
        <f t="shared" si="2"/>
        <v>-15.857019259298655</v>
      </c>
      <c r="I13" s="248">
        <f t="shared" si="3"/>
        <v>13.534007520431901</v>
      </c>
      <c r="K13" s="169"/>
    </row>
    <row r="14" spans="1:16" x14ac:dyDescent="0.35">
      <c r="J14" s="26"/>
    </row>
    <row r="15" spans="1:16" x14ac:dyDescent="0.35">
      <c r="A15" s="17"/>
      <c r="E15" s="17"/>
      <c r="F15" s="17"/>
      <c r="G15" s="14"/>
      <c r="H15" s="14"/>
      <c r="I15" s="14"/>
    </row>
    <row r="16" spans="1:16" x14ac:dyDescent="0.35">
      <c r="D16" s="88"/>
      <c r="E16" s="88"/>
      <c r="F16" s="88"/>
      <c r="G16" s="11"/>
      <c r="H16" s="14"/>
      <c r="I16" s="14"/>
    </row>
    <row r="17" spans="1:9" x14ac:dyDescent="0.35">
      <c r="A17" s="17"/>
      <c r="B17" s="17"/>
      <c r="C17" s="17"/>
      <c r="D17" s="17"/>
      <c r="E17" s="17"/>
      <c r="F17" s="17"/>
      <c r="G17" s="14"/>
      <c r="H17" s="14"/>
      <c r="I17" s="14"/>
    </row>
    <row r="18" spans="1:9" x14ac:dyDescent="0.35">
      <c r="A18" s="17"/>
      <c r="B18" s="17"/>
      <c r="C18" s="17"/>
      <c r="D18" s="17"/>
      <c r="E18" s="17"/>
      <c r="F18" s="17"/>
      <c r="G18" s="14"/>
      <c r="H18" s="14"/>
      <c r="I18" s="14"/>
    </row>
    <row r="19" spans="1:9" x14ac:dyDescent="0.35">
      <c r="A19" s="17"/>
      <c r="B19" s="17"/>
      <c r="C19" s="17"/>
      <c r="D19" s="17"/>
      <c r="E19" s="17"/>
      <c r="F19" s="17"/>
      <c r="G19" s="14"/>
      <c r="H19" s="14"/>
      <c r="I19" s="14"/>
    </row>
    <row r="20" spans="1:9" x14ac:dyDescent="0.35">
      <c r="A20" s="17"/>
      <c r="B20" s="17"/>
      <c r="C20" s="17"/>
      <c r="D20" s="17"/>
      <c r="E20" s="17"/>
      <c r="F20" s="17"/>
      <c r="G20" s="14"/>
      <c r="H20" s="14"/>
      <c r="I20" s="14"/>
    </row>
    <row r="21" spans="1:9" x14ac:dyDescent="0.35">
      <c r="A21" s="17"/>
      <c r="B21" s="17"/>
      <c r="C21" s="17"/>
      <c r="D21" s="17"/>
      <c r="E21" s="75"/>
      <c r="F21" s="75"/>
      <c r="G21" s="75"/>
      <c r="H21" s="14"/>
      <c r="I21" s="14"/>
    </row>
    <row r="22" spans="1:9" x14ac:dyDescent="0.35">
      <c r="A22" s="17"/>
      <c r="B22" s="17"/>
      <c r="C22" s="17"/>
      <c r="D22" s="17"/>
      <c r="E22" s="17"/>
      <c r="F22" s="17"/>
      <c r="G22" s="14"/>
      <c r="H22" s="14"/>
      <c r="I22" s="14"/>
    </row>
    <row r="23" spans="1:9" x14ac:dyDescent="0.35">
      <c r="A23" s="17"/>
      <c r="B23" s="17"/>
      <c r="C23" s="17"/>
      <c r="D23" s="17"/>
      <c r="E23" s="17"/>
      <c r="F23" s="17"/>
      <c r="G23" s="14"/>
      <c r="H23" s="14"/>
      <c r="I23" s="14"/>
    </row>
    <row r="24" spans="1:9" x14ac:dyDescent="0.35">
      <c r="A24" s="17"/>
      <c r="B24" s="17"/>
      <c r="C24" s="17"/>
      <c r="D24" s="17"/>
      <c r="E24" s="17"/>
      <c r="F24" s="17"/>
      <c r="G24" s="17"/>
      <c r="H24" s="17"/>
      <c r="I24" s="17"/>
    </row>
    <row r="25" spans="1:9" x14ac:dyDescent="0.35">
      <c r="A25" s="17"/>
      <c r="B25" s="17"/>
      <c r="C25" s="17"/>
      <c r="D25" s="17"/>
      <c r="E25" s="17"/>
      <c r="F25" s="17"/>
      <c r="G25" s="17"/>
      <c r="H25" s="17"/>
      <c r="I25" s="17"/>
    </row>
    <row r="26" spans="1:9" x14ac:dyDescent="0.35">
      <c r="A26" s="17"/>
      <c r="B26" s="17"/>
      <c r="C26" s="17"/>
      <c r="D26" s="17"/>
      <c r="E26" s="17"/>
      <c r="F26" s="17"/>
      <c r="G26" s="17"/>
      <c r="H26" s="17"/>
      <c r="I26" s="17"/>
    </row>
    <row r="27" spans="1:9" x14ac:dyDescent="0.35">
      <c r="A27" s="17"/>
      <c r="B27" s="17"/>
      <c r="C27" s="17"/>
      <c r="D27" s="17"/>
      <c r="E27" s="17"/>
      <c r="F27" s="17"/>
      <c r="G27" s="17"/>
      <c r="H27" s="17"/>
      <c r="I27" s="17"/>
    </row>
    <row r="28" spans="1:9" x14ac:dyDescent="0.35">
      <c r="A28" s="17"/>
      <c r="B28" s="17"/>
      <c r="C28" s="17"/>
      <c r="D28" s="17"/>
      <c r="E28" s="17"/>
      <c r="F28" s="17"/>
      <c r="G28" s="17"/>
      <c r="H28" s="17"/>
      <c r="I28" s="17"/>
    </row>
    <row r="29" spans="1:9" x14ac:dyDescent="0.35">
      <c r="A29" s="17"/>
      <c r="B29" s="17"/>
      <c r="C29" s="17"/>
      <c r="D29" s="17"/>
      <c r="E29" s="17"/>
      <c r="F29" s="17"/>
      <c r="G29" s="17"/>
      <c r="H29" s="17"/>
      <c r="I29" s="17"/>
    </row>
    <row r="30" spans="1:9" x14ac:dyDescent="0.35">
      <c r="A30" s="17"/>
      <c r="B30" s="17"/>
      <c r="C30" s="17"/>
      <c r="D30" s="17"/>
      <c r="E30" s="17"/>
      <c r="F30" s="17"/>
      <c r="G30" s="17"/>
      <c r="H30" s="17"/>
      <c r="I30" s="17"/>
    </row>
    <row r="31" spans="1:9" x14ac:dyDescent="0.35">
      <c r="A31" s="17"/>
      <c r="B31" s="17"/>
      <c r="C31" s="17"/>
      <c r="D31" s="17"/>
      <c r="E31" s="17"/>
      <c r="F31" s="17"/>
      <c r="G31" s="17"/>
      <c r="H31" s="17"/>
      <c r="I31" s="17"/>
    </row>
    <row r="32" spans="1:9" x14ac:dyDescent="0.35">
      <c r="A32" s="17"/>
      <c r="B32" s="17"/>
      <c r="C32" s="17"/>
      <c r="D32" s="17"/>
      <c r="E32" s="17"/>
      <c r="F32" s="17"/>
      <c r="G32" s="17"/>
      <c r="H32" s="17"/>
      <c r="I32" s="17"/>
    </row>
    <row r="33" spans="1:9" x14ac:dyDescent="0.35">
      <c r="A33" s="17"/>
      <c r="B33" s="17"/>
      <c r="C33" s="17"/>
      <c r="D33" s="17"/>
      <c r="E33" s="17"/>
      <c r="F33" s="17"/>
      <c r="G33" s="17"/>
      <c r="H33" s="17"/>
      <c r="I33" s="17"/>
    </row>
    <row r="34" spans="1:9" x14ac:dyDescent="0.35">
      <c r="A34" s="17"/>
      <c r="B34" s="17"/>
      <c r="C34" s="17"/>
      <c r="D34" s="17"/>
      <c r="E34" s="17"/>
      <c r="F34" s="17"/>
      <c r="G34" s="17"/>
      <c r="H34" s="17"/>
      <c r="I34" s="17"/>
    </row>
    <row r="35" spans="1:9" x14ac:dyDescent="0.35">
      <c r="A35" s="17"/>
      <c r="B35" s="17"/>
      <c r="C35" s="17"/>
      <c r="D35" s="17"/>
      <c r="E35" s="17"/>
      <c r="F35" s="17"/>
      <c r="G35" s="17"/>
      <c r="H35" s="17"/>
      <c r="I35" s="17"/>
    </row>
    <row r="36" spans="1:9" x14ac:dyDescent="0.35">
      <c r="A36" s="17"/>
      <c r="B36" s="17"/>
      <c r="C36" s="17"/>
      <c r="D36" s="17"/>
      <c r="E36" s="17"/>
      <c r="F36" s="17"/>
      <c r="G36" s="17"/>
      <c r="H36" s="17"/>
      <c r="I36" s="17"/>
    </row>
    <row r="37" spans="1:9" x14ac:dyDescent="0.35">
      <c r="A37" s="17"/>
      <c r="B37" s="17"/>
      <c r="C37" s="17"/>
      <c r="D37" s="17"/>
      <c r="E37" s="17"/>
      <c r="F37" s="17"/>
      <c r="G37" s="17"/>
      <c r="H37" s="17"/>
      <c r="I37" s="17"/>
    </row>
    <row r="38" spans="1:9" x14ac:dyDescent="0.35">
      <c r="A38" s="17"/>
      <c r="B38" s="17"/>
      <c r="C38" s="17"/>
      <c r="D38" s="17"/>
      <c r="E38" s="17"/>
      <c r="F38" s="17"/>
      <c r="G38" s="17"/>
      <c r="H38" s="17"/>
      <c r="I38" s="17"/>
    </row>
    <row r="39" spans="1:9" x14ac:dyDescent="0.35">
      <c r="A39" s="17"/>
      <c r="B39" s="17"/>
      <c r="C39" s="17"/>
      <c r="D39" s="17"/>
      <c r="E39" s="17"/>
      <c r="F39" s="17"/>
      <c r="G39" s="17"/>
      <c r="H39" s="17"/>
      <c r="I39" s="17"/>
    </row>
    <row r="40" spans="1:9" x14ac:dyDescent="0.35">
      <c r="A40" s="17"/>
      <c r="B40" s="17"/>
      <c r="C40" s="17"/>
      <c r="D40" s="17"/>
      <c r="E40" s="17"/>
      <c r="F40" s="17"/>
      <c r="G40" s="17"/>
      <c r="H40" s="17"/>
      <c r="I40" s="17"/>
    </row>
    <row r="41" spans="1:9" x14ac:dyDescent="0.35">
      <c r="A41" s="17"/>
      <c r="B41" s="17"/>
      <c r="C41" s="17"/>
      <c r="D41" s="17"/>
      <c r="E41" s="17"/>
      <c r="F41" s="17"/>
      <c r="G41" s="17"/>
      <c r="H41" s="17"/>
      <c r="I41" s="17"/>
    </row>
    <row r="42" spans="1:9" x14ac:dyDescent="0.35">
      <c r="A42" s="17"/>
      <c r="B42" s="17"/>
      <c r="C42" s="17"/>
      <c r="D42" s="17"/>
      <c r="E42" s="17"/>
      <c r="F42" s="17"/>
      <c r="G42" s="17"/>
      <c r="H42" s="17"/>
      <c r="I42" s="17"/>
    </row>
    <row r="46" spans="1:9" s="4" customFormat="1" x14ac:dyDescent="0.35"/>
  </sheetData>
  <sortState xmlns:xlrd2="http://schemas.microsoft.com/office/spreadsheetml/2017/richdata2" ref="A5:I12">
    <sortCondition descending="1" ref="G5:G12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49"/>
  <sheetViews>
    <sheetView zoomScale="80" zoomScaleNormal="80" workbookViewId="0">
      <selection activeCell="L1" sqref="L1:M1"/>
    </sheetView>
  </sheetViews>
  <sheetFormatPr defaultColWidth="6.6328125" defaultRowHeight="15.5" x14ac:dyDescent="0.35"/>
  <cols>
    <col min="1" max="1" width="50.08984375" style="1" customWidth="1"/>
    <col min="2" max="3" width="12.1796875" style="28" customWidth="1"/>
    <col min="4" max="4" width="20.54296875" style="28" customWidth="1"/>
    <col min="5" max="5" width="12.1796875" style="28" customWidth="1"/>
    <col min="6" max="6" width="12.81640625" style="28" bestFit="1" customWidth="1"/>
    <col min="7" max="7" width="15.08984375" style="28" customWidth="1"/>
    <col min="8" max="8" width="12.1796875" style="28" customWidth="1"/>
    <col min="9" max="9" width="18.1796875" style="28" bestFit="1" customWidth="1"/>
    <col min="10" max="10" width="17.6328125" style="1" customWidth="1"/>
    <col min="11" max="11" width="9" style="1" customWidth="1"/>
    <col min="12" max="12" width="7.81640625" style="1" customWidth="1"/>
    <col min="13" max="13" width="7.90625" style="1" customWidth="1"/>
    <col min="14" max="16384" width="6.6328125" style="1"/>
  </cols>
  <sheetData>
    <row r="1" spans="1:13" x14ac:dyDescent="0.35">
      <c r="A1" s="18" t="s">
        <v>524</v>
      </c>
      <c r="B1" s="61"/>
      <c r="C1" s="61"/>
      <c r="D1" s="61"/>
      <c r="E1" s="61"/>
      <c r="F1" s="61"/>
      <c r="G1" s="61"/>
      <c r="H1" s="61"/>
      <c r="I1" s="61"/>
      <c r="L1" s="366" t="s">
        <v>315</v>
      </c>
      <c r="M1" s="366"/>
    </row>
    <row r="2" spans="1:13" x14ac:dyDescent="0.35">
      <c r="A2" s="72" t="s">
        <v>323</v>
      </c>
      <c r="B2" s="72" t="s">
        <v>320</v>
      </c>
      <c r="C2" s="72" t="s">
        <v>318</v>
      </c>
      <c r="D2" s="72" t="s">
        <v>797</v>
      </c>
      <c r="E2" s="72" t="s">
        <v>317</v>
      </c>
      <c r="F2" s="72" t="s">
        <v>319</v>
      </c>
      <c r="G2" s="72" t="s">
        <v>798</v>
      </c>
      <c r="H2" s="72" t="s">
        <v>321</v>
      </c>
      <c r="I2" s="72" t="s">
        <v>322</v>
      </c>
      <c r="J2" s="72" t="s">
        <v>796</v>
      </c>
      <c r="K2" s="4"/>
    </row>
    <row r="3" spans="1:13" x14ac:dyDescent="0.35">
      <c r="A3" s="64" t="s">
        <v>33</v>
      </c>
      <c r="B3" s="234">
        <v>5.0000000000000001E-3</v>
      </c>
      <c r="C3" s="234">
        <v>37.106000000000002</v>
      </c>
      <c r="D3" s="234"/>
      <c r="E3" s="234"/>
      <c r="F3" s="234">
        <v>2.7269999999999999</v>
      </c>
      <c r="G3" s="234"/>
      <c r="H3" s="234">
        <v>2.7269999999999999</v>
      </c>
      <c r="I3" s="234">
        <v>68.959000000000003</v>
      </c>
      <c r="J3" s="234">
        <v>37.226999999999997</v>
      </c>
      <c r="K3" s="82"/>
    </row>
    <row r="4" spans="1:13" x14ac:dyDescent="0.35">
      <c r="A4" s="64" t="s">
        <v>106</v>
      </c>
      <c r="B4" s="234">
        <v>1.2E-2</v>
      </c>
      <c r="C4" s="234">
        <v>12.025</v>
      </c>
      <c r="D4" s="234">
        <v>2E-3</v>
      </c>
      <c r="E4" s="234">
        <v>8.0000000000000002E-3</v>
      </c>
      <c r="F4" s="234">
        <v>0.109</v>
      </c>
      <c r="G4" s="234">
        <v>0</v>
      </c>
      <c r="H4" s="234">
        <v>0.13400000000000001</v>
      </c>
      <c r="I4" s="234">
        <v>14.016999999999999</v>
      </c>
      <c r="J4" s="234"/>
      <c r="K4" s="82"/>
    </row>
    <row r="5" spans="1:13" x14ac:dyDescent="0.35">
      <c r="A5" s="64" t="s">
        <v>50</v>
      </c>
      <c r="B5" s="234">
        <v>3.0000000000000001E-3</v>
      </c>
      <c r="C5" s="234">
        <v>6.8689999999999998</v>
      </c>
      <c r="D5" s="234"/>
      <c r="E5" s="234"/>
      <c r="F5" s="234">
        <v>2E-3</v>
      </c>
      <c r="G5" s="234"/>
      <c r="H5" s="234">
        <v>0.10199999999999999</v>
      </c>
      <c r="I5" s="234">
        <v>16.361999999999998</v>
      </c>
      <c r="J5" s="234">
        <v>2.633</v>
      </c>
      <c r="K5" s="82"/>
    </row>
    <row r="6" spans="1:13" x14ac:dyDescent="0.35">
      <c r="A6" s="64" t="s">
        <v>184</v>
      </c>
      <c r="B6" s="234">
        <v>135.065</v>
      </c>
      <c r="C6" s="234">
        <v>5.452</v>
      </c>
      <c r="D6" s="234"/>
      <c r="E6" s="234">
        <v>0.02</v>
      </c>
      <c r="F6" s="234">
        <v>74.260000000000005</v>
      </c>
      <c r="G6" s="234">
        <v>2.1000000000000001E-2</v>
      </c>
      <c r="H6" s="234">
        <v>143.691</v>
      </c>
      <c r="I6" s="234">
        <v>28.123000000000001</v>
      </c>
      <c r="J6" s="234">
        <v>5.452</v>
      </c>
      <c r="K6" s="82"/>
    </row>
    <row r="7" spans="1:13" x14ac:dyDescent="0.35">
      <c r="A7" s="64" t="s">
        <v>123</v>
      </c>
      <c r="B7" s="234">
        <v>5.2380000000000004</v>
      </c>
      <c r="C7" s="234">
        <v>4.9690000000000003</v>
      </c>
      <c r="D7" s="234">
        <v>1E-3</v>
      </c>
      <c r="E7" s="234">
        <v>0.249</v>
      </c>
      <c r="F7" s="234">
        <v>65.625</v>
      </c>
      <c r="G7" s="234"/>
      <c r="H7" s="234">
        <v>96.097999999999999</v>
      </c>
      <c r="I7" s="234">
        <v>35.020000000000003</v>
      </c>
      <c r="J7" s="234">
        <v>1E-3</v>
      </c>
      <c r="K7" s="82"/>
    </row>
    <row r="8" spans="1:13" x14ac:dyDescent="0.35">
      <c r="A8" s="64" t="s">
        <v>152</v>
      </c>
      <c r="B8" s="234"/>
      <c r="C8" s="234">
        <v>4.2320000000000002</v>
      </c>
      <c r="D8" s="234"/>
      <c r="E8" s="234"/>
      <c r="F8" s="234"/>
      <c r="G8" s="234"/>
      <c r="H8" s="234"/>
      <c r="I8" s="234">
        <v>5.9809999999999999</v>
      </c>
      <c r="J8" s="234">
        <v>4.2320000000000002</v>
      </c>
      <c r="K8" s="82"/>
    </row>
    <row r="9" spans="1:13" x14ac:dyDescent="0.35">
      <c r="A9" s="64" t="s">
        <v>224</v>
      </c>
      <c r="B9" s="234">
        <v>0.8</v>
      </c>
      <c r="C9" s="234">
        <v>3.1139999999999999</v>
      </c>
      <c r="D9" s="234">
        <v>0</v>
      </c>
      <c r="E9" s="234"/>
      <c r="F9" s="234">
        <v>278.786</v>
      </c>
      <c r="G9" s="234"/>
      <c r="H9" s="234">
        <v>286.71899999999999</v>
      </c>
      <c r="I9" s="234">
        <v>0.252</v>
      </c>
      <c r="J9" s="234">
        <v>3.1139999999999999</v>
      </c>
      <c r="K9" s="82"/>
    </row>
    <row r="10" spans="1:13" x14ac:dyDescent="0.35">
      <c r="A10" s="64" t="s">
        <v>105</v>
      </c>
      <c r="B10" s="234">
        <v>97.816999999999993</v>
      </c>
      <c r="C10" s="234">
        <v>2.7010000000000001</v>
      </c>
      <c r="D10" s="234">
        <v>0.505</v>
      </c>
      <c r="E10" s="234">
        <v>5.2210000000000001</v>
      </c>
      <c r="F10" s="234">
        <v>29.239000000000001</v>
      </c>
      <c r="G10" s="234">
        <v>0.13800000000000001</v>
      </c>
      <c r="H10" s="234">
        <v>36.539000000000001</v>
      </c>
      <c r="I10" s="234">
        <v>89.832999999999998</v>
      </c>
      <c r="J10" s="234">
        <v>2.1960000000000002</v>
      </c>
      <c r="K10" s="82"/>
    </row>
    <row r="11" spans="1:13" x14ac:dyDescent="0.35">
      <c r="A11" s="64" t="s">
        <v>231</v>
      </c>
      <c r="B11" s="234">
        <v>6.6619999999999999</v>
      </c>
      <c r="C11" s="234">
        <v>2.415</v>
      </c>
      <c r="D11" s="234"/>
      <c r="E11" s="234">
        <v>0</v>
      </c>
      <c r="F11" s="234">
        <v>0.41499999999999998</v>
      </c>
      <c r="G11" s="234">
        <v>3.0000000000000001E-3</v>
      </c>
      <c r="H11" s="234">
        <v>0.41</v>
      </c>
      <c r="I11" s="234">
        <v>16.385999999999999</v>
      </c>
      <c r="J11" s="234">
        <v>2.0699999999999998</v>
      </c>
      <c r="K11" s="82"/>
    </row>
    <row r="12" spans="1:13" x14ac:dyDescent="0.35">
      <c r="A12" s="64" t="s">
        <v>0</v>
      </c>
      <c r="B12" s="234"/>
      <c r="C12" s="234">
        <v>2.1419999999999999</v>
      </c>
      <c r="D12" s="234"/>
      <c r="E12" s="234"/>
      <c r="F12" s="234"/>
      <c r="G12" s="234"/>
      <c r="H12" s="234">
        <v>0.61499999999999999</v>
      </c>
      <c r="I12" s="234">
        <v>0.4</v>
      </c>
      <c r="J12" s="234">
        <v>2.1419999999999999</v>
      </c>
      <c r="K12" s="82"/>
    </row>
    <row r="13" spans="1:13" x14ac:dyDescent="0.35">
      <c r="A13" s="64" t="s">
        <v>253</v>
      </c>
      <c r="B13" s="234">
        <v>0.224</v>
      </c>
      <c r="C13" s="234">
        <v>1.6659999999999999</v>
      </c>
      <c r="D13" s="234">
        <v>2.4E-2</v>
      </c>
      <c r="E13" s="234">
        <v>0.54200000000000004</v>
      </c>
      <c r="F13" s="234">
        <v>2.5910000000000002</v>
      </c>
      <c r="G13" s="234"/>
      <c r="H13" s="234">
        <v>4.0609999999999999</v>
      </c>
      <c r="I13" s="234">
        <v>2.2949999999999999</v>
      </c>
      <c r="J13" s="234">
        <v>1.6850000000000001</v>
      </c>
      <c r="K13" s="82"/>
    </row>
    <row r="14" spans="1:13" x14ac:dyDescent="0.35">
      <c r="A14" s="64" t="s">
        <v>212</v>
      </c>
      <c r="B14" s="234">
        <v>5.585</v>
      </c>
      <c r="C14" s="234">
        <v>1.4330000000000001</v>
      </c>
      <c r="D14" s="234">
        <v>1E-3</v>
      </c>
      <c r="E14" s="234">
        <v>0.152</v>
      </c>
      <c r="F14" s="234">
        <v>2.569</v>
      </c>
      <c r="G14" s="234">
        <v>4.0000000000000001E-3</v>
      </c>
      <c r="H14" s="234">
        <v>6.0720000000000001</v>
      </c>
      <c r="I14" s="234">
        <v>45.869</v>
      </c>
      <c r="J14" s="234">
        <v>1.401</v>
      </c>
      <c r="K14" s="82"/>
    </row>
    <row r="15" spans="1:13" x14ac:dyDescent="0.35">
      <c r="A15" s="64" t="s">
        <v>168</v>
      </c>
      <c r="B15" s="234">
        <v>2.1749999999999998</v>
      </c>
      <c r="C15" s="234">
        <v>1.264</v>
      </c>
      <c r="D15" s="234"/>
      <c r="E15" s="234"/>
      <c r="F15" s="234">
        <v>8.5670000000000002</v>
      </c>
      <c r="G15" s="234"/>
      <c r="H15" s="234">
        <v>4.0810000000000004</v>
      </c>
      <c r="I15" s="234">
        <v>30.646999999999998</v>
      </c>
      <c r="J15" s="234">
        <v>1.264</v>
      </c>
      <c r="K15" s="82"/>
    </row>
    <row r="16" spans="1:13" x14ac:dyDescent="0.35">
      <c r="A16" s="64" t="s">
        <v>235</v>
      </c>
      <c r="B16" s="234">
        <v>15.987</v>
      </c>
      <c r="C16" s="234">
        <v>1.228</v>
      </c>
      <c r="D16" s="234">
        <v>7.0000000000000001E-3</v>
      </c>
      <c r="E16" s="234">
        <v>1E-3</v>
      </c>
      <c r="F16" s="234">
        <v>1.5589999999999999</v>
      </c>
      <c r="G16" s="234"/>
      <c r="H16" s="234">
        <v>0.621</v>
      </c>
      <c r="I16" s="234">
        <v>29.966000000000001</v>
      </c>
      <c r="J16" s="234">
        <v>1.0640000000000001</v>
      </c>
      <c r="K16" s="82"/>
    </row>
    <row r="17" spans="1:11" x14ac:dyDescent="0.35">
      <c r="A17" s="64" t="s">
        <v>25</v>
      </c>
      <c r="B17" s="234"/>
      <c r="C17" s="234">
        <v>1.226</v>
      </c>
      <c r="D17" s="234"/>
      <c r="E17" s="234"/>
      <c r="F17" s="234">
        <v>0.72599999999999998</v>
      </c>
      <c r="G17" s="234"/>
      <c r="H17" s="234">
        <v>0.88100000000000001</v>
      </c>
      <c r="I17" s="234">
        <v>27.309000000000001</v>
      </c>
      <c r="J17" s="234">
        <v>1.226</v>
      </c>
      <c r="K17" s="82"/>
    </row>
    <row r="18" spans="1:11" x14ac:dyDescent="0.35">
      <c r="A18" s="64" t="s">
        <v>171</v>
      </c>
      <c r="B18" s="234">
        <v>0.88300000000000001</v>
      </c>
      <c r="C18" s="234">
        <v>0.89100000000000001</v>
      </c>
      <c r="D18" s="234"/>
      <c r="E18" s="234">
        <v>4.2000000000000003E-2</v>
      </c>
      <c r="F18" s="234">
        <v>2.0339999999999998</v>
      </c>
      <c r="G18" s="234">
        <v>0.01</v>
      </c>
      <c r="H18" s="234">
        <v>8.9819999999999993</v>
      </c>
      <c r="I18" s="234">
        <v>19.777999999999999</v>
      </c>
      <c r="J18" s="234">
        <v>0.89100000000000001</v>
      </c>
      <c r="K18" s="82"/>
    </row>
    <row r="19" spans="1:11" x14ac:dyDescent="0.35">
      <c r="A19" s="64" t="s">
        <v>172</v>
      </c>
      <c r="B19" s="234">
        <v>2.1040000000000001</v>
      </c>
      <c r="C19" s="234">
        <v>0.79900000000000004</v>
      </c>
      <c r="D19" s="234"/>
      <c r="E19" s="234">
        <v>0.72299999999999998</v>
      </c>
      <c r="F19" s="234">
        <v>3.9910000000000001</v>
      </c>
      <c r="G19" s="234">
        <v>1E-3</v>
      </c>
      <c r="H19" s="234">
        <v>6.476</v>
      </c>
      <c r="I19" s="234">
        <v>29.274000000000001</v>
      </c>
      <c r="J19" s="234">
        <v>0.79900000000000004</v>
      </c>
      <c r="K19" s="82"/>
    </row>
    <row r="20" spans="1:11" x14ac:dyDescent="0.35">
      <c r="A20" s="64" t="s">
        <v>26</v>
      </c>
      <c r="B20" s="234">
        <v>1E-3</v>
      </c>
      <c r="C20" s="234">
        <v>0.70199999999999996</v>
      </c>
      <c r="D20" s="234"/>
      <c r="E20" s="234"/>
      <c r="F20" s="234">
        <v>5.0999999999999997E-2</v>
      </c>
      <c r="G20" s="234"/>
      <c r="H20" s="234">
        <v>5.7000000000000002E-2</v>
      </c>
      <c r="I20" s="234">
        <v>164.58</v>
      </c>
      <c r="J20" s="234">
        <v>0.23300000000000001</v>
      </c>
      <c r="K20" s="82"/>
    </row>
    <row r="21" spans="1:11" x14ac:dyDescent="0.35">
      <c r="A21" s="64" t="s">
        <v>222</v>
      </c>
      <c r="B21" s="234">
        <v>4.8380000000000001</v>
      </c>
      <c r="C21" s="234">
        <v>0.61699999999999999</v>
      </c>
      <c r="D21" s="234"/>
      <c r="E21" s="234"/>
      <c r="F21" s="234">
        <v>1.343</v>
      </c>
      <c r="G21" s="234"/>
      <c r="H21" s="234">
        <v>3.629</v>
      </c>
      <c r="I21" s="234">
        <v>35.906999999999996</v>
      </c>
      <c r="J21" s="234">
        <v>0.61699999999999999</v>
      </c>
      <c r="K21" s="82"/>
    </row>
    <row r="22" spans="1:11" x14ac:dyDescent="0.35">
      <c r="A22" s="64" t="s">
        <v>196</v>
      </c>
      <c r="B22" s="234">
        <v>15.789</v>
      </c>
      <c r="C22" s="234">
        <v>0.61399999999999999</v>
      </c>
      <c r="D22" s="234"/>
      <c r="E22" s="234">
        <v>1E-3</v>
      </c>
      <c r="F22" s="234">
        <v>12.704000000000001</v>
      </c>
      <c r="G22" s="234">
        <v>0.45800000000000002</v>
      </c>
      <c r="H22" s="234">
        <v>19.007000000000001</v>
      </c>
      <c r="I22" s="234">
        <v>21.501000000000001</v>
      </c>
      <c r="J22" s="234">
        <v>0.57999999999999996</v>
      </c>
      <c r="K22" s="82"/>
    </row>
    <row r="23" spans="1:11" x14ac:dyDescent="0.35">
      <c r="A23" s="64" t="s">
        <v>61</v>
      </c>
      <c r="B23" s="234">
        <v>2E-3</v>
      </c>
      <c r="C23" s="234">
        <v>0.58899999999999997</v>
      </c>
      <c r="D23" s="234">
        <v>3.0000000000000001E-3</v>
      </c>
      <c r="E23" s="234"/>
      <c r="F23" s="234"/>
      <c r="G23" s="234"/>
      <c r="H23" s="234">
        <v>5.0000000000000001E-3</v>
      </c>
      <c r="I23" s="234">
        <v>4.1779999999999999</v>
      </c>
      <c r="J23" s="234">
        <v>0.58599999999999997</v>
      </c>
      <c r="K23" s="82"/>
    </row>
    <row r="24" spans="1:11" x14ac:dyDescent="0.35">
      <c r="A24" s="64" t="s">
        <v>218</v>
      </c>
      <c r="B24" s="234">
        <v>50.862000000000002</v>
      </c>
      <c r="C24" s="234">
        <v>0.57799999999999996</v>
      </c>
      <c r="D24" s="234"/>
      <c r="E24" s="234"/>
      <c r="F24" s="234">
        <v>23</v>
      </c>
      <c r="G24" s="234"/>
      <c r="H24" s="234">
        <v>65.445999999999998</v>
      </c>
      <c r="I24" s="234">
        <v>376.108</v>
      </c>
      <c r="J24" s="234">
        <v>0.57799999999999996</v>
      </c>
      <c r="K24" s="82"/>
    </row>
    <row r="25" spans="1:11" x14ac:dyDescent="0.35">
      <c r="A25" s="64" t="s">
        <v>232</v>
      </c>
      <c r="B25" s="234">
        <v>4.8390000000000004</v>
      </c>
      <c r="C25" s="234">
        <v>0.55100000000000005</v>
      </c>
      <c r="D25" s="234"/>
      <c r="E25" s="234">
        <v>0</v>
      </c>
      <c r="F25" s="234">
        <v>0.129</v>
      </c>
      <c r="G25" s="234"/>
      <c r="H25" s="234">
        <v>0.128</v>
      </c>
      <c r="I25" s="234">
        <v>16.273</v>
      </c>
      <c r="J25" s="234">
        <v>0.38400000000000001</v>
      </c>
      <c r="K25" s="82"/>
    </row>
    <row r="26" spans="1:11" x14ac:dyDescent="0.35">
      <c r="A26" s="64" t="s">
        <v>197</v>
      </c>
      <c r="B26" s="234">
        <v>2.6930000000000001</v>
      </c>
      <c r="C26" s="234">
        <v>0.52600000000000002</v>
      </c>
      <c r="D26" s="234"/>
      <c r="E26" s="234"/>
      <c r="F26" s="234">
        <v>10.157999999999999</v>
      </c>
      <c r="G26" s="234"/>
      <c r="H26" s="234">
        <v>18.8</v>
      </c>
      <c r="I26" s="234">
        <v>26.920999999999999</v>
      </c>
      <c r="J26" s="234">
        <v>0.52200000000000002</v>
      </c>
      <c r="K26" s="82"/>
    </row>
    <row r="27" spans="1:11" x14ac:dyDescent="0.35">
      <c r="A27" s="64" t="s">
        <v>35</v>
      </c>
      <c r="B27" s="234">
        <v>1.1559999999999999</v>
      </c>
      <c r="C27" s="234">
        <v>0.50700000000000001</v>
      </c>
      <c r="D27" s="234"/>
      <c r="E27" s="234">
        <v>0.23799999999999999</v>
      </c>
      <c r="F27" s="234">
        <v>1.954</v>
      </c>
      <c r="G27" s="234">
        <v>0</v>
      </c>
      <c r="H27" s="234">
        <v>2.7810000000000001</v>
      </c>
      <c r="I27" s="234">
        <v>98.149000000000001</v>
      </c>
      <c r="J27" s="234">
        <v>5.2999999999999999E-2</v>
      </c>
      <c r="K27" s="82"/>
    </row>
    <row r="28" spans="1:11" x14ac:dyDescent="0.35">
      <c r="A28" s="64" t="s">
        <v>20</v>
      </c>
      <c r="B28" s="234">
        <v>0.77700000000000002</v>
      </c>
      <c r="C28" s="234">
        <v>0.5</v>
      </c>
      <c r="D28" s="234">
        <v>1E-3</v>
      </c>
      <c r="E28" s="234"/>
      <c r="F28" s="234">
        <v>54.277999999999999</v>
      </c>
      <c r="G28" s="234"/>
      <c r="H28" s="234">
        <v>54.384</v>
      </c>
      <c r="I28" s="234">
        <v>59.692999999999998</v>
      </c>
      <c r="J28" s="234">
        <v>0.94399999999999995</v>
      </c>
      <c r="K28" s="82"/>
    </row>
    <row r="29" spans="1:11" x14ac:dyDescent="0.35">
      <c r="A29" s="64" t="s">
        <v>233</v>
      </c>
      <c r="B29" s="234">
        <v>4.5759999999999996</v>
      </c>
      <c r="C29" s="234">
        <v>0.435</v>
      </c>
      <c r="D29" s="234">
        <v>1E-3</v>
      </c>
      <c r="E29" s="234">
        <v>2E-3</v>
      </c>
      <c r="F29" s="234">
        <v>0.111</v>
      </c>
      <c r="G29" s="234"/>
      <c r="H29" s="234">
        <v>0.30199999999999999</v>
      </c>
      <c r="I29" s="234">
        <v>18.405999999999999</v>
      </c>
      <c r="J29" s="234">
        <v>0.40600000000000003</v>
      </c>
      <c r="K29" s="82"/>
    </row>
    <row r="30" spans="1:11" x14ac:dyDescent="0.35">
      <c r="A30" s="64" t="s">
        <v>2</v>
      </c>
      <c r="B30" s="234">
        <v>36</v>
      </c>
      <c r="C30" s="234">
        <v>0.36799999999999999</v>
      </c>
      <c r="D30" s="234"/>
      <c r="E30" s="234"/>
      <c r="F30" s="234">
        <v>14.29</v>
      </c>
      <c r="G30" s="234">
        <v>37.454999999999998</v>
      </c>
      <c r="H30" s="234">
        <v>14.02</v>
      </c>
      <c r="I30" s="234">
        <v>8.5630000000000006</v>
      </c>
      <c r="J30" s="234"/>
      <c r="K30" s="82"/>
    </row>
    <row r="31" spans="1:11" x14ac:dyDescent="0.35">
      <c r="A31" s="64" t="s">
        <v>234</v>
      </c>
      <c r="B31" s="234">
        <v>3.64</v>
      </c>
      <c r="C31" s="234">
        <v>0.28199999999999997</v>
      </c>
      <c r="D31" s="234">
        <v>3.0000000000000001E-3</v>
      </c>
      <c r="E31" s="234">
        <v>3.9E-2</v>
      </c>
      <c r="F31" s="234">
        <v>0.12</v>
      </c>
      <c r="G31" s="234">
        <v>1E-3</v>
      </c>
      <c r="H31" s="234">
        <v>0.187</v>
      </c>
      <c r="I31" s="234">
        <v>8.5250000000000004</v>
      </c>
      <c r="J31" s="234">
        <v>0.20699999999999999</v>
      </c>
      <c r="K31" s="82"/>
    </row>
    <row r="32" spans="1:11" x14ac:dyDescent="0.35">
      <c r="A32" s="64" t="s">
        <v>107</v>
      </c>
      <c r="B32" s="234">
        <v>1.512</v>
      </c>
      <c r="C32" s="234">
        <v>0.21299999999999999</v>
      </c>
      <c r="D32" s="234">
        <v>0.14000000000000001</v>
      </c>
      <c r="E32" s="234">
        <v>6.4000000000000001E-2</v>
      </c>
      <c r="F32" s="234">
        <v>6.726</v>
      </c>
      <c r="G32" s="234">
        <v>6.0000000000000001E-3</v>
      </c>
      <c r="H32" s="234">
        <v>8.5129999999999999</v>
      </c>
      <c r="I32" s="234">
        <v>93.659000000000006</v>
      </c>
      <c r="J32" s="234">
        <v>7.3999999999999996E-2</v>
      </c>
      <c r="K32" s="82"/>
    </row>
    <row r="33" spans="1:11" x14ac:dyDescent="0.35">
      <c r="A33" s="64" t="s">
        <v>216</v>
      </c>
      <c r="B33" s="234">
        <v>18.736000000000001</v>
      </c>
      <c r="C33" s="234">
        <v>0.20499999999999999</v>
      </c>
      <c r="D33" s="234">
        <v>1E-3</v>
      </c>
      <c r="E33" s="234">
        <v>3.7999999999999999E-2</v>
      </c>
      <c r="F33" s="234">
        <v>7.891</v>
      </c>
      <c r="G33" s="234">
        <v>8.0000000000000002E-3</v>
      </c>
      <c r="H33" s="234">
        <v>28.3</v>
      </c>
      <c r="I33" s="234">
        <v>41.024999999999999</v>
      </c>
      <c r="J33" s="234">
        <v>0.20300000000000001</v>
      </c>
      <c r="K33" s="82"/>
    </row>
    <row r="34" spans="1:11" x14ac:dyDescent="0.35">
      <c r="A34" s="64" t="s">
        <v>254</v>
      </c>
      <c r="B34" s="234">
        <v>0.748</v>
      </c>
      <c r="C34" s="234">
        <v>0.20300000000000001</v>
      </c>
      <c r="D34" s="234">
        <v>0</v>
      </c>
      <c r="E34" s="234"/>
      <c r="F34" s="234">
        <v>8.4000000000000005E-2</v>
      </c>
      <c r="G34" s="234"/>
      <c r="H34" s="234">
        <v>0.2</v>
      </c>
      <c r="I34" s="234">
        <v>3.327</v>
      </c>
      <c r="J34" s="234">
        <v>0.20300000000000001</v>
      </c>
      <c r="K34" s="82"/>
    </row>
    <row r="35" spans="1:11" x14ac:dyDescent="0.35">
      <c r="A35" s="64" t="s">
        <v>4</v>
      </c>
      <c r="B35" s="234"/>
      <c r="C35" s="234">
        <v>0.19800000000000001</v>
      </c>
      <c r="D35" s="234"/>
      <c r="E35" s="234"/>
      <c r="F35" s="234">
        <v>0.11</v>
      </c>
      <c r="G35" s="234"/>
      <c r="H35" s="234">
        <v>0.105</v>
      </c>
      <c r="I35" s="234">
        <v>11.128</v>
      </c>
      <c r="J35" s="234"/>
      <c r="K35" s="82"/>
    </row>
    <row r="36" spans="1:11" x14ac:dyDescent="0.35">
      <c r="A36" s="64" t="s">
        <v>95</v>
      </c>
      <c r="B36" s="234">
        <v>1.956</v>
      </c>
      <c r="C36" s="234">
        <v>0.18099999999999999</v>
      </c>
      <c r="D36" s="234"/>
      <c r="E36" s="234">
        <v>4.2999999999999997E-2</v>
      </c>
      <c r="F36" s="234">
        <v>8.0000000000000002E-3</v>
      </c>
      <c r="G36" s="234"/>
      <c r="H36" s="234">
        <v>6.4000000000000001E-2</v>
      </c>
      <c r="I36" s="234">
        <v>0.33300000000000002</v>
      </c>
      <c r="J36" s="234"/>
      <c r="K36" s="82"/>
    </row>
    <row r="37" spans="1:11" x14ac:dyDescent="0.35">
      <c r="A37" s="64" t="s">
        <v>30</v>
      </c>
      <c r="B37" s="234">
        <v>4.4999999999999998E-2</v>
      </c>
      <c r="C37" s="234">
        <v>0.18</v>
      </c>
      <c r="D37" s="234">
        <v>0.18</v>
      </c>
      <c r="E37" s="234">
        <v>1E-3</v>
      </c>
      <c r="F37" s="234">
        <v>1.607</v>
      </c>
      <c r="G37" s="234">
        <v>4.3999999999999997E-2</v>
      </c>
      <c r="H37" s="234">
        <v>1.611</v>
      </c>
      <c r="I37" s="234">
        <v>16.510000000000002</v>
      </c>
      <c r="J37" s="234"/>
      <c r="K37" s="82"/>
    </row>
    <row r="38" spans="1:11" x14ac:dyDescent="0.35">
      <c r="A38" s="64" t="s">
        <v>134</v>
      </c>
      <c r="B38" s="234">
        <v>1.198</v>
      </c>
      <c r="C38" s="234">
        <v>0.17</v>
      </c>
      <c r="D38" s="234">
        <v>0.17</v>
      </c>
      <c r="E38" s="234"/>
      <c r="F38" s="234">
        <v>3.2789999999999999</v>
      </c>
      <c r="G38" s="234"/>
      <c r="H38" s="234">
        <v>9.0920000000000005</v>
      </c>
      <c r="I38" s="234">
        <v>81.412000000000006</v>
      </c>
      <c r="J38" s="234"/>
      <c r="K38" s="82"/>
    </row>
    <row r="39" spans="1:11" x14ac:dyDescent="0.35">
      <c r="A39" s="64" t="s">
        <v>49</v>
      </c>
      <c r="B39" s="234"/>
      <c r="C39" s="234">
        <v>0.14799999999999999</v>
      </c>
      <c r="D39" s="234"/>
      <c r="E39" s="234"/>
      <c r="F39" s="234"/>
      <c r="G39" s="234"/>
      <c r="H39" s="234"/>
      <c r="I39" s="234">
        <v>9.9489999999999998</v>
      </c>
      <c r="J39" s="234">
        <v>0.14799999999999999</v>
      </c>
      <c r="K39" s="82"/>
    </row>
    <row r="40" spans="1:11" x14ac:dyDescent="0.35">
      <c r="A40" s="64" t="s">
        <v>215</v>
      </c>
      <c r="B40" s="234">
        <v>434.59699999999998</v>
      </c>
      <c r="C40" s="234">
        <v>0.13900000000000001</v>
      </c>
      <c r="D40" s="234"/>
      <c r="E40" s="234">
        <v>4.8000000000000001E-2</v>
      </c>
      <c r="F40" s="234">
        <v>0.92800000000000005</v>
      </c>
      <c r="G40" s="234"/>
      <c r="H40" s="234">
        <v>1.7869999999999999</v>
      </c>
      <c r="I40" s="234">
        <v>11.455</v>
      </c>
      <c r="J40" s="234">
        <v>0.13900000000000001</v>
      </c>
      <c r="K40" s="82"/>
    </row>
    <row r="41" spans="1:11" x14ac:dyDescent="0.35">
      <c r="A41" s="64" t="s">
        <v>42</v>
      </c>
      <c r="B41" s="234">
        <v>5.0000000000000001E-3</v>
      </c>
      <c r="C41" s="234">
        <v>0.13500000000000001</v>
      </c>
      <c r="D41" s="234"/>
      <c r="E41" s="234"/>
      <c r="F41" s="234">
        <v>1E-3</v>
      </c>
      <c r="G41" s="234"/>
      <c r="H41" s="234">
        <v>4.3999999999999997E-2</v>
      </c>
      <c r="I41" s="234">
        <v>0.68700000000000006</v>
      </c>
      <c r="J41" s="234">
        <v>0.13500000000000001</v>
      </c>
      <c r="K41" s="82"/>
    </row>
    <row r="42" spans="1:11" x14ac:dyDescent="0.35">
      <c r="A42" s="64" t="s">
        <v>185</v>
      </c>
      <c r="B42" s="234">
        <v>1.272</v>
      </c>
      <c r="C42" s="234">
        <v>0.128</v>
      </c>
      <c r="D42" s="234"/>
      <c r="E42" s="234"/>
      <c r="F42" s="234">
        <v>0.89300000000000002</v>
      </c>
      <c r="G42" s="234"/>
      <c r="H42" s="234">
        <v>1.077</v>
      </c>
      <c r="I42" s="234">
        <v>4.327</v>
      </c>
      <c r="J42" s="234">
        <v>0.128</v>
      </c>
      <c r="K42" s="82"/>
    </row>
    <row r="43" spans="1:11" x14ac:dyDescent="0.35">
      <c r="A43" s="64" t="s">
        <v>116</v>
      </c>
      <c r="B43" s="234">
        <v>0.623</v>
      </c>
      <c r="C43" s="234">
        <v>0.11700000000000001</v>
      </c>
      <c r="D43" s="234"/>
      <c r="E43" s="234">
        <v>3.0000000000000001E-3</v>
      </c>
      <c r="F43" s="234">
        <v>1.7609999999999999</v>
      </c>
      <c r="G43" s="234">
        <v>1E-3</v>
      </c>
      <c r="H43" s="234">
        <v>2.0609999999999999</v>
      </c>
      <c r="I43" s="234">
        <v>31.602</v>
      </c>
      <c r="J43" s="234">
        <v>0.11700000000000001</v>
      </c>
      <c r="K43" s="82"/>
    </row>
    <row r="44" spans="1:11" x14ac:dyDescent="0.35">
      <c r="A44" s="64" t="s">
        <v>146</v>
      </c>
      <c r="B44" s="234">
        <v>16.832999999999998</v>
      </c>
      <c r="C44" s="234">
        <v>0.10299999999999999</v>
      </c>
      <c r="D44" s="234"/>
      <c r="E44" s="234"/>
      <c r="F44" s="234">
        <v>1.111</v>
      </c>
      <c r="G44" s="234"/>
      <c r="H44" s="234">
        <v>4.1820000000000004</v>
      </c>
      <c r="I44" s="234">
        <v>23.198</v>
      </c>
      <c r="J44" s="234">
        <v>0.10299999999999999</v>
      </c>
      <c r="K44" s="82"/>
    </row>
    <row r="45" spans="1:11" x14ac:dyDescent="0.35">
      <c r="A45" s="64" t="s">
        <v>249</v>
      </c>
      <c r="B45" s="234">
        <v>0.28699999999999998</v>
      </c>
      <c r="C45" s="234">
        <v>0.10299999999999999</v>
      </c>
      <c r="D45" s="234">
        <v>1.7000000000000001E-2</v>
      </c>
      <c r="E45" s="234">
        <v>1.2829999999999999</v>
      </c>
      <c r="F45" s="234">
        <v>0.74299999999999999</v>
      </c>
      <c r="G45" s="234"/>
      <c r="H45" s="234">
        <v>2.657</v>
      </c>
      <c r="I45" s="234">
        <v>21.206</v>
      </c>
      <c r="J45" s="234">
        <v>8.5999999999999993E-2</v>
      </c>
      <c r="K45" s="82"/>
    </row>
    <row r="46" spans="1:11" x14ac:dyDescent="0.35">
      <c r="A46" s="64" t="s">
        <v>129</v>
      </c>
      <c r="B46" s="234">
        <v>41.246000000000002</v>
      </c>
      <c r="C46" s="234">
        <v>0.10100000000000001</v>
      </c>
      <c r="D46" s="234"/>
      <c r="E46" s="234"/>
      <c r="F46" s="234">
        <v>20.922999999999998</v>
      </c>
      <c r="G46" s="234">
        <v>0.159</v>
      </c>
      <c r="H46" s="234">
        <v>97.603999999999999</v>
      </c>
      <c r="I46" s="234">
        <v>26.218</v>
      </c>
      <c r="J46" s="234">
        <v>0.10100000000000001</v>
      </c>
      <c r="K46" s="82"/>
    </row>
    <row r="47" spans="1:11" x14ac:dyDescent="0.35">
      <c r="A47" s="64" t="s">
        <v>200</v>
      </c>
      <c r="B47" s="234">
        <v>2.3839999999999999</v>
      </c>
      <c r="C47" s="234">
        <v>9.7000000000000003E-2</v>
      </c>
      <c r="D47" s="234"/>
      <c r="E47" s="234">
        <v>0.23100000000000001</v>
      </c>
      <c r="F47" s="234">
        <v>5.35</v>
      </c>
      <c r="G47" s="234">
        <v>1.2E-2</v>
      </c>
      <c r="H47" s="234">
        <v>14.888999999999999</v>
      </c>
      <c r="I47" s="234">
        <v>26.175000000000001</v>
      </c>
      <c r="J47" s="234">
        <v>8.8999999999999996E-2</v>
      </c>
      <c r="K47" s="82"/>
    </row>
    <row r="48" spans="1:11" x14ac:dyDescent="0.35">
      <c r="A48" s="64" t="s">
        <v>133</v>
      </c>
      <c r="B48" s="234">
        <v>0.38800000000000001</v>
      </c>
      <c r="C48" s="234">
        <v>9.1999999999999998E-2</v>
      </c>
      <c r="D48" s="234">
        <v>2E-3</v>
      </c>
      <c r="E48" s="234">
        <v>2E-3</v>
      </c>
      <c r="F48" s="234">
        <v>4.2000000000000003E-2</v>
      </c>
      <c r="G48" s="234">
        <v>0.219</v>
      </c>
      <c r="H48" s="234">
        <v>0.13700000000000001</v>
      </c>
      <c r="I48" s="234">
        <v>12.7</v>
      </c>
      <c r="J48" s="234">
        <v>0.108</v>
      </c>
      <c r="K48" s="82"/>
    </row>
    <row r="49" spans="1:11" x14ac:dyDescent="0.35">
      <c r="A49" s="64" t="s">
        <v>24</v>
      </c>
      <c r="B49" s="234">
        <v>0.14199999999999999</v>
      </c>
      <c r="C49" s="234">
        <v>8.6999999999999994E-2</v>
      </c>
      <c r="D49" s="234">
        <v>3.3000000000000002E-2</v>
      </c>
      <c r="E49" s="234"/>
      <c r="F49" s="234">
        <v>0.19900000000000001</v>
      </c>
      <c r="G49" s="234"/>
      <c r="H49" s="234">
        <v>0.19900000000000001</v>
      </c>
      <c r="I49" s="234">
        <v>11.439</v>
      </c>
      <c r="J49" s="234">
        <v>0</v>
      </c>
      <c r="K49" s="82"/>
    </row>
    <row r="50" spans="1:11" x14ac:dyDescent="0.35">
      <c r="A50" s="64" t="s">
        <v>93</v>
      </c>
      <c r="B50" s="234">
        <v>0.18</v>
      </c>
      <c r="C50" s="234">
        <v>7.3999999999999996E-2</v>
      </c>
      <c r="D50" s="234"/>
      <c r="E50" s="234"/>
      <c r="F50" s="234">
        <v>7.0999999999999994E-2</v>
      </c>
      <c r="G50" s="234"/>
      <c r="H50" s="234">
        <v>0.88</v>
      </c>
      <c r="I50" s="234">
        <v>0.74099999999999999</v>
      </c>
      <c r="J50" s="234"/>
      <c r="K50" s="82"/>
    </row>
    <row r="51" spans="1:11" x14ac:dyDescent="0.35">
      <c r="A51" s="64" t="s">
        <v>242</v>
      </c>
      <c r="B51" s="234">
        <v>4.8099999999999996</v>
      </c>
      <c r="C51" s="234">
        <v>7.0999999999999994E-2</v>
      </c>
      <c r="D51" s="234"/>
      <c r="E51" s="234">
        <v>2.1150000000000002</v>
      </c>
      <c r="F51" s="234">
        <v>11.862</v>
      </c>
      <c r="G51" s="234">
        <v>3.0000000000000001E-3</v>
      </c>
      <c r="H51" s="234">
        <v>52.523000000000003</v>
      </c>
      <c r="I51" s="234">
        <v>17.093</v>
      </c>
      <c r="J51" s="234">
        <v>4.3999999999999997E-2</v>
      </c>
      <c r="K51" s="82"/>
    </row>
    <row r="52" spans="1:11" x14ac:dyDescent="0.35">
      <c r="A52" s="64" t="s">
        <v>211</v>
      </c>
      <c r="B52" s="234">
        <v>6.8659999999999997</v>
      </c>
      <c r="C52" s="234">
        <v>7.0999999999999994E-2</v>
      </c>
      <c r="D52" s="234">
        <v>0.01</v>
      </c>
      <c r="E52" s="234">
        <v>9.8000000000000004E-2</v>
      </c>
      <c r="F52" s="234">
        <v>4.8049999999999997</v>
      </c>
      <c r="G52" s="234">
        <v>7.0000000000000001E-3</v>
      </c>
      <c r="H52" s="234">
        <v>8.2560000000000002</v>
      </c>
      <c r="I52" s="234">
        <v>41.503</v>
      </c>
      <c r="J52" s="234">
        <v>2.3E-2</v>
      </c>
      <c r="K52" s="82"/>
    </row>
    <row r="53" spans="1:11" x14ac:dyDescent="0.35">
      <c r="A53" s="64" t="s">
        <v>32</v>
      </c>
      <c r="B53" s="234">
        <v>9.4E-2</v>
      </c>
      <c r="C53" s="234">
        <v>6.5000000000000002E-2</v>
      </c>
      <c r="D53" s="234">
        <v>7.0000000000000001E-3</v>
      </c>
      <c r="E53" s="234"/>
      <c r="F53" s="234">
        <v>0.124</v>
      </c>
      <c r="G53" s="234"/>
      <c r="H53" s="234">
        <v>0.125</v>
      </c>
      <c r="I53" s="234">
        <v>22.486999999999998</v>
      </c>
      <c r="J53" s="234">
        <v>5.8000000000000003E-2</v>
      </c>
      <c r="K53" s="82"/>
    </row>
    <row r="54" spans="1:11" x14ac:dyDescent="0.35">
      <c r="A54" s="64" t="s">
        <v>199</v>
      </c>
      <c r="B54" s="234">
        <v>1.0489999999999999</v>
      </c>
      <c r="C54" s="234">
        <v>5.2999999999999999E-2</v>
      </c>
      <c r="D54" s="234"/>
      <c r="E54" s="234">
        <v>4.0000000000000001E-3</v>
      </c>
      <c r="F54" s="234">
        <v>1.4530000000000001</v>
      </c>
      <c r="G54" s="234">
        <v>0.05</v>
      </c>
      <c r="H54" s="234">
        <v>3.38</v>
      </c>
      <c r="I54" s="234">
        <v>5.5110000000000001</v>
      </c>
      <c r="J54" s="234">
        <v>5.2999999999999999E-2</v>
      </c>
      <c r="K54" s="82"/>
    </row>
    <row r="55" spans="1:11" x14ac:dyDescent="0.35">
      <c r="A55" s="64" t="s">
        <v>204</v>
      </c>
      <c r="B55" s="234">
        <v>31.876999999999999</v>
      </c>
      <c r="C55" s="234">
        <v>5.1999999999999998E-2</v>
      </c>
      <c r="D55" s="234"/>
      <c r="E55" s="234"/>
      <c r="F55" s="234">
        <v>3.7869999999999999</v>
      </c>
      <c r="G55" s="234"/>
      <c r="H55" s="234">
        <v>4.1929999999999996</v>
      </c>
      <c r="I55" s="234">
        <v>17.536000000000001</v>
      </c>
      <c r="J55" s="234">
        <v>6.2E-2</v>
      </c>
      <c r="K55" s="82"/>
    </row>
    <row r="56" spans="1:11" x14ac:dyDescent="0.35">
      <c r="A56" s="64" t="s">
        <v>160</v>
      </c>
      <c r="B56" s="234">
        <v>5.4169999999999998</v>
      </c>
      <c r="C56" s="234">
        <v>5.1999999999999998E-2</v>
      </c>
      <c r="D56" s="234">
        <v>5.1999999999999998E-2</v>
      </c>
      <c r="E56" s="234">
        <v>1E-3</v>
      </c>
      <c r="F56" s="234">
        <v>1.2410000000000001</v>
      </c>
      <c r="G56" s="234"/>
      <c r="H56" s="234">
        <v>8.3420000000000005</v>
      </c>
      <c r="I56" s="234">
        <v>37.476999999999997</v>
      </c>
      <c r="J56" s="234"/>
      <c r="K56" s="82"/>
    </row>
    <row r="57" spans="1:11" x14ac:dyDescent="0.35">
      <c r="A57" s="64" t="s">
        <v>250</v>
      </c>
      <c r="B57" s="234">
        <v>6.4669999999999996</v>
      </c>
      <c r="C57" s="234">
        <v>4.8000000000000001E-2</v>
      </c>
      <c r="D57" s="234"/>
      <c r="E57" s="234">
        <v>0.14299999999999999</v>
      </c>
      <c r="F57" s="234">
        <v>5.3940000000000001</v>
      </c>
      <c r="G57" s="234">
        <v>5.0000000000000001E-3</v>
      </c>
      <c r="H57" s="234">
        <v>6.9580000000000002</v>
      </c>
      <c r="I57" s="234">
        <v>88.722999999999999</v>
      </c>
      <c r="J57" s="234">
        <v>3.9E-2</v>
      </c>
      <c r="K57" s="82"/>
    </row>
    <row r="58" spans="1:11" x14ac:dyDescent="0.35">
      <c r="A58" s="64" t="s">
        <v>256</v>
      </c>
      <c r="B58" s="234">
        <v>3.7290000000000001</v>
      </c>
      <c r="C58" s="234">
        <v>4.2000000000000003E-2</v>
      </c>
      <c r="D58" s="234">
        <v>1E-3</v>
      </c>
      <c r="E58" s="234">
        <v>0.313</v>
      </c>
      <c r="F58" s="234">
        <v>2.9</v>
      </c>
      <c r="G58" s="234">
        <v>9.7000000000000003E-2</v>
      </c>
      <c r="H58" s="234">
        <v>5.8680000000000003</v>
      </c>
      <c r="I58" s="234">
        <v>28.158999999999999</v>
      </c>
      <c r="J58" s="234">
        <v>3.5000000000000003E-2</v>
      </c>
      <c r="K58" s="82"/>
    </row>
    <row r="59" spans="1:11" x14ac:dyDescent="0.35">
      <c r="A59" s="64" t="s">
        <v>149</v>
      </c>
      <c r="B59" s="234">
        <v>1.9179999999999999</v>
      </c>
      <c r="C59" s="234">
        <v>3.3000000000000002E-2</v>
      </c>
      <c r="D59" s="234">
        <v>1E-3</v>
      </c>
      <c r="E59" s="234">
        <v>4.0000000000000001E-3</v>
      </c>
      <c r="F59" s="234">
        <v>0.37</v>
      </c>
      <c r="G59" s="234">
        <v>8.0000000000000002E-3</v>
      </c>
      <c r="H59" s="234">
        <v>0.317</v>
      </c>
      <c r="I59" s="234">
        <v>23.826000000000001</v>
      </c>
      <c r="J59" s="234">
        <v>3.2000000000000001E-2</v>
      </c>
      <c r="K59" s="82"/>
    </row>
    <row r="60" spans="1:11" x14ac:dyDescent="0.35">
      <c r="A60" s="64" t="s">
        <v>144</v>
      </c>
      <c r="B60" s="234">
        <v>0.70899999999999996</v>
      </c>
      <c r="C60" s="234">
        <v>3.3000000000000002E-2</v>
      </c>
      <c r="D60" s="234">
        <v>3.3000000000000002E-2</v>
      </c>
      <c r="E60" s="234"/>
      <c r="F60" s="234">
        <v>8.1000000000000003E-2</v>
      </c>
      <c r="G60" s="234"/>
      <c r="H60" s="234">
        <v>0.10299999999999999</v>
      </c>
      <c r="I60" s="234">
        <v>1.8440000000000001</v>
      </c>
      <c r="J60" s="234"/>
      <c r="K60" s="82"/>
    </row>
    <row r="61" spans="1:11" x14ac:dyDescent="0.35">
      <c r="A61" s="64" t="s">
        <v>75</v>
      </c>
      <c r="B61" s="234">
        <v>0.13400000000000001</v>
      </c>
      <c r="C61" s="234">
        <v>3.2000000000000001E-2</v>
      </c>
      <c r="D61" s="234">
        <v>3.1E-2</v>
      </c>
      <c r="E61" s="234"/>
      <c r="F61" s="234">
        <v>0.69699999999999995</v>
      </c>
      <c r="G61" s="234"/>
      <c r="H61" s="234">
        <v>1.2130000000000001</v>
      </c>
      <c r="I61" s="234">
        <v>12.263</v>
      </c>
      <c r="J61" s="234">
        <v>6.9000000000000006E-2</v>
      </c>
      <c r="K61" s="82"/>
    </row>
    <row r="62" spans="1:11" x14ac:dyDescent="0.35">
      <c r="A62" s="64" t="s">
        <v>189</v>
      </c>
      <c r="B62" s="234">
        <v>33.627000000000002</v>
      </c>
      <c r="C62" s="234">
        <v>3.1E-2</v>
      </c>
      <c r="D62" s="234">
        <v>3.1E-2</v>
      </c>
      <c r="E62" s="234">
        <v>0.28799999999999998</v>
      </c>
      <c r="F62" s="234">
        <v>16.148</v>
      </c>
      <c r="G62" s="234">
        <v>0.98799999999999999</v>
      </c>
      <c r="H62" s="234">
        <v>13.157999999999999</v>
      </c>
      <c r="I62" s="234">
        <v>52.308999999999997</v>
      </c>
      <c r="J62" s="234"/>
      <c r="K62" s="82"/>
    </row>
    <row r="63" spans="1:11" x14ac:dyDescent="0.35">
      <c r="A63" s="64" t="s">
        <v>128</v>
      </c>
      <c r="B63" s="234">
        <v>0.33700000000000002</v>
      </c>
      <c r="C63" s="234">
        <v>3.1E-2</v>
      </c>
      <c r="D63" s="234"/>
      <c r="E63" s="234">
        <v>3.0000000000000001E-3</v>
      </c>
      <c r="F63" s="234">
        <v>0.82399999999999995</v>
      </c>
      <c r="G63" s="234">
        <v>1.2999999999999999E-2</v>
      </c>
      <c r="H63" s="234">
        <v>1.8380000000000001</v>
      </c>
      <c r="I63" s="234">
        <v>15.212999999999999</v>
      </c>
      <c r="J63" s="234">
        <v>3.1E-2</v>
      </c>
      <c r="K63" s="82"/>
    </row>
    <row r="64" spans="1:11" x14ac:dyDescent="0.35">
      <c r="A64" s="64" t="s">
        <v>188</v>
      </c>
      <c r="B64" s="234">
        <v>1.9930000000000001</v>
      </c>
      <c r="C64" s="234">
        <v>2.8000000000000001E-2</v>
      </c>
      <c r="D64" s="234"/>
      <c r="E64" s="234"/>
      <c r="F64" s="234">
        <v>10.641999999999999</v>
      </c>
      <c r="G64" s="234"/>
      <c r="H64" s="234">
        <v>11.353</v>
      </c>
      <c r="I64" s="234">
        <v>3.0760000000000001</v>
      </c>
      <c r="J64" s="234">
        <v>2.8000000000000001E-2</v>
      </c>
      <c r="K64" s="82"/>
    </row>
    <row r="65" spans="1:11" x14ac:dyDescent="0.35">
      <c r="A65" s="64" t="s">
        <v>236</v>
      </c>
      <c r="B65" s="234">
        <v>4.6310000000000002</v>
      </c>
      <c r="C65" s="234">
        <v>2.8000000000000001E-2</v>
      </c>
      <c r="D65" s="234">
        <v>0.01</v>
      </c>
      <c r="E65" s="234">
        <v>7.0000000000000001E-3</v>
      </c>
      <c r="F65" s="234">
        <v>2.5419999999999998</v>
      </c>
      <c r="G65" s="234">
        <v>0.28799999999999998</v>
      </c>
      <c r="H65" s="234">
        <v>2.5870000000000002</v>
      </c>
      <c r="I65" s="234">
        <v>8.923</v>
      </c>
      <c r="J65" s="234">
        <v>1.4E-2</v>
      </c>
      <c r="K65" s="82"/>
    </row>
    <row r="66" spans="1:11" x14ac:dyDescent="0.35">
      <c r="A66" s="64" t="s">
        <v>194</v>
      </c>
      <c r="B66" s="234">
        <v>3.5619999999999998</v>
      </c>
      <c r="C66" s="234">
        <v>2.5000000000000001E-2</v>
      </c>
      <c r="D66" s="234"/>
      <c r="E66" s="234"/>
      <c r="F66" s="234">
        <v>5.0549999999999997</v>
      </c>
      <c r="G66" s="234">
        <v>0</v>
      </c>
      <c r="H66" s="234">
        <v>4.3129999999999997</v>
      </c>
      <c r="I66" s="234">
        <v>16.335000000000001</v>
      </c>
      <c r="J66" s="234">
        <v>2.5000000000000001E-2</v>
      </c>
      <c r="K66" s="82"/>
    </row>
    <row r="67" spans="1:11" x14ac:dyDescent="0.35">
      <c r="A67" s="64" t="s">
        <v>195</v>
      </c>
      <c r="B67" s="234">
        <v>12.994</v>
      </c>
      <c r="C67" s="234">
        <v>2.4E-2</v>
      </c>
      <c r="D67" s="234"/>
      <c r="E67" s="234">
        <v>0.28299999999999997</v>
      </c>
      <c r="F67" s="234">
        <v>10.86</v>
      </c>
      <c r="G67" s="234">
        <v>0.16900000000000001</v>
      </c>
      <c r="H67" s="234">
        <v>24.416</v>
      </c>
      <c r="I67" s="234">
        <v>36.594999999999999</v>
      </c>
      <c r="J67" s="234">
        <v>2.4E-2</v>
      </c>
      <c r="K67" s="82"/>
    </row>
    <row r="68" spans="1:11" x14ac:dyDescent="0.35">
      <c r="A68" s="64" t="s">
        <v>191</v>
      </c>
      <c r="B68" s="234">
        <v>0.23799999999999999</v>
      </c>
      <c r="C68" s="234">
        <v>2.3E-2</v>
      </c>
      <c r="D68" s="234"/>
      <c r="E68" s="234"/>
      <c r="F68" s="234">
        <v>0.05</v>
      </c>
      <c r="G68" s="234"/>
      <c r="H68" s="234">
        <v>0.05</v>
      </c>
      <c r="I68" s="234">
        <v>0.115</v>
      </c>
      <c r="J68" s="234">
        <v>2.3E-2</v>
      </c>
      <c r="K68" s="82"/>
    </row>
    <row r="69" spans="1:11" x14ac:dyDescent="0.35">
      <c r="A69" s="64" t="s">
        <v>175</v>
      </c>
      <c r="B69" s="234">
        <v>12.382999999999999</v>
      </c>
      <c r="C69" s="234">
        <v>2.1000000000000001E-2</v>
      </c>
      <c r="D69" s="234">
        <v>1E-3</v>
      </c>
      <c r="E69" s="234">
        <v>2.3E-2</v>
      </c>
      <c r="F69" s="234">
        <v>12.407999999999999</v>
      </c>
      <c r="G69" s="234">
        <v>1.4999999999999999E-2</v>
      </c>
      <c r="H69" s="234">
        <v>20.847999999999999</v>
      </c>
      <c r="I69" s="234">
        <v>72.213999999999999</v>
      </c>
      <c r="J69" s="234">
        <v>1.827</v>
      </c>
      <c r="K69" s="82"/>
    </row>
    <row r="70" spans="1:11" x14ac:dyDescent="0.35">
      <c r="A70" s="64" t="s">
        <v>141</v>
      </c>
      <c r="B70" s="234">
        <v>0.27900000000000003</v>
      </c>
      <c r="C70" s="234">
        <v>2.1000000000000001E-2</v>
      </c>
      <c r="D70" s="234">
        <v>2.1000000000000001E-2</v>
      </c>
      <c r="E70" s="234"/>
      <c r="F70" s="234">
        <v>2.1999999999999999E-2</v>
      </c>
      <c r="G70" s="234">
        <v>0</v>
      </c>
      <c r="H70" s="234">
        <v>2.3E-2</v>
      </c>
      <c r="I70" s="234">
        <v>0.54700000000000004</v>
      </c>
      <c r="J70" s="234"/>
      <c r="K70" s="82"/>
    </row>
    <row r="71" spans="1:11" x14ac:dyDescent="0.35">
      <c r="A71" s="64" t="s">
        <v>21</v>
      </c>
      <c r="B71" s="234">
        <v>3.0000000000000001E-3</v>
      </c>
      <c r="C71" s="234">
        <v>0.02</v>
      </c>
      <c r="D71" s="234">
        <v>1E-3</v>
      </c>
      <c r="E71" s="234"/>
      <c r="F71" s="234">
        <v>1.653</v>
      </c>
      <c r="G71" s="234"/>
      <c r="H71" s="234">
        <v>1.643</v>
      </c>
      <c r="I71" s="234">
        <v>26.19</v>
      </c>
      <c r="J71" s="234">
        <v>2.1999999999999999E-2</v>
      </c>
      <c r="K71" s="82"/>
    </row>
    <row r="72" spans="1:11" x14ac:dyDescent="0.35">
      <c r="A72" s="64" t="s">
        <v>159</v>
      </c>
      <c r="B72" s="234">
        <v>1.788</v>
      </c>
      <c r="C72" s="234">
        <v>0.02</v>
      </c>
      <c r="D72" s="234"/>
      <c r="E72" s="234">
        <v>8.0000000000000002E-3</v>
      </c>
      <c r="F72" s="234">
        <v>1E-3</v>
      </c>
      <c r="G72" s="234"/>
      <c r="H72" s="234">
        <v>0.01</v>
      </c>
      <c r="I72" s="234">
        <v>7.3440000000000003</v>
      </c>
      <c r="J72" s="234">
        <v>0.02</v>
      </c>
      <c r="K72" s="82"/>
    </row>
    <row r="73" spans="1:11" x14ac:dyDescent="0.35">
      <c r="A73" s="64" t="s">
        <v>251</v>
      </c>
      <c r="B73" s="234">
        <v>6.1</v>
      </c>
      <c r="C73" s="234">
        <v>1.9E-2</v>
      </c>
      <c r="D73" s="234">
        <v>8.0000000000000002E-3</v>
      </c>
      <c r="E73" s="234"/>
      <c r="F73" s="234">
        <v>0.61399999999999999</v>
      </c>
      <c r="G73" s="234"/>
      <c r="H73" s="234">
        <v>0.47299999999999998</v>
      </c>
      <c r="I73" s="234">
        <v>8.64</v>
      </c>
      <c r="J73" s="234">
        <v>1.2E-2</v>
      </c>
      <c r="K73" s="82"/>
    </row>
    <row r="74" spans="1:11" x14ac:dyDescent="0.35">
      <c r="A74" s="64" t="s">
        <v>143</v>
      </c>
      <c r="B74" s="234">
        <v>5.101</v>
      </c>
      <c r="C74" s="234">
        <v>1.7999999999999999E-2</v>
      </c>
      <c r="D74" s="234">
        <v>1.6E-2</v>
      </c>
      <c r="E74" s="234">
        <v>3.2000000000000001E-2</v>
      </c>
      <c r="F74" s="234">
        <v>3.6920000000000002</v>
      </c>
      <c r="G74" s="234"/>
      <c r="H74" s="234">
        <v>4.0999999999999996</v>
      </c>
      <c r="I74" s="234">
        <v>38.659999999999997</v>
      </c>
      <c r="J74" s="234">
        <v>1.2999999999999999E-2</v>
      </c>
      <c r="K74" s="82"/>
    </row>
    <row r="75" spans="1:11" x14ac:dyDescent="0.35">
      <c r="A75" s="64" t="s">
        <v>228</v>
      </c>
      <c r="B75" s="234">
        <v>3.4889999999999999</v>
      </c>
      <c r="C75" s="234">
        <v>1.7999999999999999E-2</v>
      </c>
      <c r="D75" s="234"/>
      <c r="E75" s="234">
        <v>0.29799999999999999</v>
      </c>
      <c r="F75" s="234">
        <v>0.17399999999999999</v>
      </c>
      <c r="G75" s="234"/>
      <c r="H75" s="234">
        <v>0.76300000000000001</v>
      </c>
      <c r="I75" s="234">
        <v>9.9890000000000008</v>
      </c>
      <c r="J75" s="234">
        <v>1.7999999999999999E-2</v>
      </c>
      <c r="K75" s="82"/>
    </row>
    <row r="76" spans="1:11" x14ac:dyDescent="0.35">
      <c r="A76" s="64" t="s">
        <v>178</v>
      </c>
      <c r="B76" s="234">
        <v>1.4790000000000001</v>
      </c>
      <c r="C76" s="234">
        <v>1.7000000000000001E-2</v>
      </c>
      <c r="D76" s="234"/>
      <c r="E76" s="234">
        <v>3.5000000000000003E-2</v>
      </c>
      <c r="F76" s="234">
        <v>9.7530000000000001</v>
      </c>
      <c r="G76" s="234">
        <v>0.42799999999999999</v>
      </c>
      <c r="H76" s="234">
        <v>44.738</v>
      </c>
      <c r="I76" s="234">
        <v>12.58</v>
      </c>
      <c r="J76" s="234">
        <v>0.22600000000000001</v>
      </c>
      <c r="K76" s="82"/>
    </row>
    <row r="77" spans="1:11" x14ac:dyDescent="0.35">
      <c r="A77" s="64" t="s">
        <v>198</v>
      </c>
      <c r="B77" s="234">
        <v>7.5019999999999998</v>
      </c>
      <c r="C77" s="234">
        <v>1.7000000000000001E-2</v>
      </c>
      <c r="D77" s="234"/>
      <c r="E77" s="234">
        <v>0.13300000000000001</v>
      </c>
      <c r="F77" s="234">
        <v>6.2590000000000003</v>
      </c>
      <c r="G77" s="234">
        <v>5.6959999999999997</v>
      </c>
      <c r="H77" s="234">
        <v>7.02</v>
      </c>
      <c r="I77" s="234">
        <v>15.093999999999999</v>
      </c>
      <c r="J77" s="234">
        <v>1.7000000000000001E-2</v>
      </c>
      <c r="K77" s="82"/>
    </row>
    <row r="78" spans="1:11" x14ac:dyDescent="0.35">
      <c r="A78" s="64" t="s">
        <v>229</v>
      </c>
      <c r="B78" s="234">
        <v>7.5620000000000003</v>
      </c>
      <c r="C78" s="234">
        <v>1.7000000000000001E-2</v>
      </c>
      <c r="D78" s="234">
        <v>2E-3</v>
      </c>
      <c r="E78" s="234"/>
      <c r="F78" s="234">
        <v>1.4990000000000001</v>
      </c>
      <c r="G78" s="234">
        <v>1.3029999999999999</v>
      </c>
      <c r="H78" s="234">
        <v>1.847</v>
      </c>
      <c r="I78" s="234">
        <v>59.249000000000002</v>
      </c>
      <c r="J78" s="234">
        <v>1.6E-2</v>
      </c>
      <c r="K78" s="82"/>
    </row>
    <row r="79" spans="1:11" x14ac:dyDescent="0.35">
      <c r="A79" s="64" t="s">
        <v>181</v>
      </c>
      <c r="B79" s="234">
        <v>1.3480000000000001</v>
      </c>
      <c r="C79" s="234">
        <v>1.7000000000000001E-2</v>
      </c>
      <c r="D79" s="234"/>
      <c r="E79" s="234">
        <v>0.01</v>
      </c>
      <c r="F79" s="234">
        <v>1.3460000000000001</v>
      </c>
      <c r="G79" s="234"/>
      <c r="H79" s="234">
        <v>13.97</v>
      </c>
      <c r="I79" s="234">
        <v>4.7869999999999999</v>
      </c>
      <c r="J79" s="234">
        <v>1.7000000000000001E-2</v>
      </c>
      <c r="K79" s="82"/>
    </row>
    <row r="80" spans="1:11" x14ac:dyDescent="0.35">
      <c r="A80" s="64" t="s">
        <v>150</v>
      </c>
      <c r="B80" s="234">
        <v>1.4570000000000001</v>
      </c>
      <c r="C80" s="234">
        <v>1.6E-2</v>
      </c>
      <c r="D80" s="234">
        <v>8.0000000000000002E-3</v>
      </c>
      <c r="E80" s="234"/>
      <c r="F80" s="234">
        <v>5.1999999999999998E-2</v>
      </c>
      <c r="G80" s="234"/>
      <c r="H80" s="234">
        <v>8.7999999999999995E-2</v>
      </c>
      <c r="I80" s="234">
        <v>2.6139999999999999</v>
      </c>
      <c r="J80" s="234">
        <v>8.9999999999999993E-3</v>
      </c>
      <c r="K80" s="82"/>
    </row>
    <row r="81" spans="1:11" x14ac:dyDescent="0.35">
      <c r="A81" s="64" t="s">
        <v>252</v>
      </c>
      <c r="B81" s="234">
        <v>1.052</v>
      </c>
      <c r="C81" s="234">
        <v>1.4E-2</v>
      </c>
      <c r="D81" s="234"/>
      <c r="E81" s="234"/>
      <c r="F81" s="234">
        <v>0.13</v>
      </c>
      <c r="G81" s="234"/>
      <c r="H81" s="234">
        <v>0.54200000000000004</v>
      </c>
      <c r="I81" s="234">
        <v>6.0030000000000001</v>
      </c>
      <c r="J81" s="234">
        <v>0</v>
      </c>
      <c r="K81" s="82"/>
    </row>
    <row r="82" spans="1:11" x14ac:dyDescent="0.35">
      <c r="A82" s="64" t="s">
        <v>203</v>
      </c>
      <c r="B82" s="234">
        <v>6.0350000000000001</v>
      </c>
      <c r="C82" s="234">
        <v>1.2999999999999999E-2</v>
      </c>
      <c r="D82" s="234"/>
      <c r="E82" s="234"/>
      <c r="F82" s="234">
        <v>0.52300000000000002</v>
      </c>
      <c r="G82" s="234"/>
      <c r="H82" s="234">
        <v>6.4550000000000001</v>
      </c>
      <c r="I82" s="234">
        <v>16.574999999999999</v>
      </c>
      <c r="J82" s="234">
        <v>1.4E-2</v>
      </c>
      <c r="K82" s="82"/>
    </row>
    <row r="83" spans="1:11" x14ac:dyDescent="0.35">
      <c r="A83" s="64" t="s">
        <v>169</v>
      </c>
      <c r="B83" s="234">
        <v>0.17</v>
      </c>
      <c r="C83" s="234">
        <v>1.2999999999999999E-2</v>
      </c>
      <c r="D83" s="234"/>
      <c r="E83" s="234">
        <v>1E-3</v>
      </c>
      <c r="F83" s="234">
        <v>0.47099999999999997</v>
      </c>
      <c r="G83" s="234"/>
      <c r="H83" s="234">
        <v>0.56499999999999995</v>
      </c>
      <c r="I83" s="234">
        <v>27.555</v>
      </c>
      <c r="J83" s="234">
        <v>1.2999999999999999E-2</v>
      </c>
      <c r="K83" s="82"/>
    </row>
    <row r="84" spans="1:11" x14ac:dyDescent="0.35">
      <c r="A84" s="64" t="s">
        <v>230</v>
      </c>
      <c r="B84" s="234">
        <v>5.9009999999999998</v>
      </c>
      <c r="C84" s="234">
        <v>1.2E-2</v>
      </c>
      <c r="D84" s="234">
        <v>0</v>
      </c>
      <c r="E84" s="234">
        <v>0.04</v>
      </c>
      <c r="F84" s="234">
        <v>0.111</v>
      </c>
      <c r="G84" s="234"/>
      <c r="H84" s="234">
        <v>0.26100000000000001</v>
      </c>
      <c r="I84" s="234">
        <v>5.1180000000000003</v>
      </c>
      <c r="J84" s="234">
        <v>1.4E-2</v>
      </c>
      <c r="K84" s="82"/>
    </row>
    <row r="85" spans="1:11" x14ac:dyDescent="0.35">
      <c r="A85" s="64" t="s">
        <v>220</v>
      </c>
      <c r="B85" s="234">
        <v>9.8550000000000004</v>
      </c>
      <c r="C85" s="234">
        <v>1.0999999999999999E-2</v>
      </c>
      <c r="D85" s="234"/>
      <c r="E85" s="234">
        <v>0.107</v>
      </c>
      <c r="F85" s="234">
        <v>10.041</v>
      </c>
      <c r="G85" s="234">
        <v>0.38</v>
      </c>
      <c r="H85" s="234">
        <v>29.271999999999998</v>
      </c>
      <c r="I85" s="234">
        <v>56.298999999999999</v>
      </c>
      <c r="J85" s="234">
        <v>2.5000000000000001E-2</v>
      </c>
      <c r="K85" s="82"/>
    </row>
    <row r="86" spans="1:11" x14ac:dyDescent="0.35">
      <c r="A86" s="64" t="s">
        <v>182</v>
      </c>
      <c r="B86" s="234">
        <v>0.97299999999999998</v>
      </c>
      <c r="C86" s="234">
        <v>1.0999999999999999E-2</v>
      </c>
      <c r="D86" s="234"/>
      <c r="E86" s="234"/>
      <c r="F86" s="234">
        <v>0.93600000000000005</v>
      </c>
      <c r="G86" s="234"/>
      <c r="H86" s="234">
        <v>1.33</v>
      </c>
      <c r="I86" s="234">
        <v>11.391999999999999</v>
      </c>
      <c r="J86" s="234">
        <v>1.0999999999999999E-2</v>
      </c>
      <c r="K86" s="82"/>
    </row>
    <row r="87" spans="1:11" x14ac:dyDescent="0.35">
      <c r="A87" s="64" t="s">
        <v>180</v>
      </c>
      <c r="B87" s="234">
        <v>2.2999999999999998</v>
      </c>
      <c r="C87" s="234">
        <v>0.01</v>
      </c>
      <c r="D87" s="234"/>
      <c r="E87" s="234">
        <v>4.2999999999999997E-2</v>
      </c>
      <c r="F87" s="234">
        <v>3.72</v>
      </c>
      <c r="G87" s="234">
        <v>1.1559999999999999</v>
      </c>
      <c r="H87" s="234">
        <v>16.501999999999999</v>
      </c>
      <c r="I87" s="234">
        <v>14.776</v>
      </c>
      <c r="J87" s="234">
        <v>0.01</v>
      </c>
      <c r="K87" s="82"/>
    </row>
    <row r="88" spans="1:11" x14ac:dyDescent="0.35">
      <c r="A88" s="64" t="s">
        <v>193</v>
      </c>
      <c r="B88" s="234">
        <v>0.36399999999999999</v>
      </c>
      <c r="C88" s="234">
        <v>0.01</v>
      </c>
      <c r="D88" s="234"/>
      <c r="E88" s="234"/>
      <c r="F88" s="234">
        <v>0.13200000000000001</v>
      </c>
      <c r="G88" s="234"/>
      <c r="H88" s="234">
        <v>0.20699999999999999</v>
      </c>
      <c r="I88" s="234">
        <v>4.5039999999999996</v>
      </c>
      <c r="J88" s="234">
        <v>0.01</v>
      </c>
      <c r="K88" s="82"/>
    </row>
    <row r="89" spans="1:11" x14ac:dyDescent="0.35">
      <c r="A89" s="64" t="s">
        <v>94</v>
      </c>
      <c r="B89" s="234">
        <v>0.90700000000000003</v>
      </c>
      <c r="C89" s="234">
        <v>8.0000000000000002E-3</v>
      </c>
      <c r="D89" s="234"/>
      <c r="E89" s="234">
        <v>0.32900000000000001</v>
      </c>
      <c r="F89" s="234">
        <v>2.456</v>
      </c>
      <c r="G89" s="234"/>
      <c r="H89" s="234">
        <v>4.242</v>
      </c>
      <c r="I89" s="234">
        <v>1.2010000000000001</v>
      </c>
      <c r="J89" s="234"/>
      <c r="K89" s="82"/>
    </row>
    <row r="90" spans="1:11" x14ac:dyDescent="0.35">
      <c r="A90" s="64" t="s">
        <v>104</v>
      </c>
      <c r="B90" s="234">
        <v>0.64700000000000002</v>
      </c>
      <c r="C90" s="234">
        <v>8.0000000000000002E-3</v>
      </c>
      <c r="D90" s="234"/>
      <c r="E90" s="234">
        <v>0.08</v>
      </c>
      <c r="F90" s="234">
        <v>1.931</v>
      </c>
      <c r="G90" s="234">
        <v>1.9810000000000001</v>
      </c>
      <c r="H90" s="234">
        <v>2.9660000000000002</v>
      </c>
      <c r="I90" s="234">
        <v>49.636000000000003</v>
      </c>
      <c r="J90" s="234">
        <v>8.0000000000000002E-3</v>
      </c>
      <c r="K90" s="82"/>
    </row>
    <row r="91" spans="1:11" x14ac:dyDescent="0.35">
      <c r="A91" s="64" t="s">
        <v>237</v>
      </c>
      <c r="B91" s="234">
        <v>3.6920000000000002</v>
      </c>
      <c r="C91" s="234">
        <v>8.0000000000000002E-3</v>
      </c>
      <c r="D91" s="234">
        <v>4.0000000000000001E-3</v>
      </c>
      <c r="E91" s="234">
        <v>2.5000000000000001E-2</v>
      </c>
      <c r="F91" s="234">
        <v>0.17</v>
      </c>
      <c r="G91" s="234">
        <v>0.99</v>
      </c>
      <c r="H91" s="234">
        <v>0.35799999999999998</v>
      </c>
      <c r="I91" s="234">
        <v>8.1890000000000001</v>
      </c>
      <c r="J91" s="234">
        <v>5.0000000000000001E-3</v>
      </c>
      <c r="K91" s="82"/>
    </row>
    <row r="92" spans="1:11" x14ac:dyDescent="0.35">
      <c r="A92" s="64" t="s">
        <v>130</v>
      </c>
      <c r="B92" s="234">
        <v>2.5649999999999999</v>
      </c>
      <c r="C92" s="234">
        <v>7.0000000000000001E-3</v>
      </c>
      <c r="D92" s="234">
        <v>0</v>
      </c>
      <c r="E92" s="234">
        <v>4.2000000000000003E-2</v>
      </c>
      <c r="F92" s="234">
        <v>46.783999999999999</v>
      </c>
      <c r="G92" s="234">
        <v>2.8000000000000001E-2</v>
      </c>
      <c r="H92" s="234">
        <v>49.466000000000001</v>
      </c>
      <c r="I92" s="234">
        <v>13.521000000000001</v>
      </c>
      <c r="J92" s="234">
        <v>7.0000000000000001E-3</v>
      </c>
      <c r="K92" s="82"/>
    </row>
    <row r="93" spans="1:11" x14ac:dyDescent="0.35">
      <c r="A93" s="64" t="s">
        <v>238</v>
      </c>
      <c r="B93" s="234">
        <v>7.976</v>
      </c>
      <c r="C93" s="234">
        <v>7.0000000000000001E-3</v>
      </c>
      <c r="D93" s="234">
        <v>4.0000000000000001E-3</v>
      </c>
      <c r="E93" s="234"/>
      <c r="F93" s="234">
        <v>0.56399999999999995</v>
      </c>
      <c r="G93" s="234">
        <v>0.52200000000000002</v>
      </c>
      <c r="H93" s="234">
        <v>0.63200000000000001</v>
      </c>
      <c r="I93" s="234">
        <v>24.800999999999998</v>
      </c>
      <c r="J93" s="234">
        <v>3.3000000000000002E-2</v>
      </c>
      <c r="K93" s="82"/>
    </row>
    <row r="94" spans="1:11" x14ac:dyDescent="0.35">
      <c r="A94" s="64" t="s">
        <v>206</v>
      </c>
      <c r="B94" s="234">
        <v>5.86</v>
      </c>
      <c r="C94" s="234">
        <v>7.0000000000000001E-3</v>
      </c>
      <c r="D94" s="234"/>
      <c r="E94" s="234">
        <v>8.9999999999999993E-3</v>
      </c>
      <c r="F94" s="234">
        <v>0.27300000000000002</v>
      </c>
      <c r="G94" s="234"/>
      <c r="H94" s="234">
        <v>0.31900000000000001</v>
      </c>
      <c r="I94" s="234">
        <v>9.5120000000000005</v>
      </c>
      <c r="J94" s="234">
        <v>7.0000000000000001E-3</v>
      </c>
      <c r="K94" s="82"/>
    </row>
    <row r="95" spans="1:11" x14ac:dyDescent="0.35">
      <c r="A95" s="64" t="s">
        <v>214</v>
      </c>
      <c r="B95" s="234">
        <v>13.422000000000001</v>
      </c>
      <c r="C95" s="234">
        <v>6.0000000000000001E-3</v>
      </c>
      <c r="D95" s="234"/>
      <c r="E95" s="234"/>
      <c r="F95" s="234">
        <v>0.76900000000000002</v>
      </c>
      <c r="G95" s="234">
        <v>1E-3</v>
      </c>
      <c r="H95" s="234">
        <v>1.3660000000000001</v>
      </c>
      <c r="I95" s="234">
        <v>37.192</v>
      </c>
      <c r="J95" s="234">
        <v>7.0000000000000001E-3</v>
      </c>
      <c r="K95" s="82"/>
    </row>
    <row r="96" spans="1:11" x14ac:dyDescent="0.35">
      <c r="A96" s="64" t="s">
        <v>173</v>
      </c>
      <c r="B96" s="234">
        <v>1.206</v>
      </c>
      <c r="C96" s="234">
        <v>6.0000000000000001E-3</v>
      </c>
      <c r="D96" s="234">
        <v>2E-3</v>
      </c>
      <c r="E96" s="234">
        <v>0.20799999999999999</v>
      </c>
      <c r="F96" s="234">
        <v>0.67400000000000004</v>
      </c>
      <c r="G96" s="234"/>
      <c r="H96" s="234">
        <v>0.94699999999999995</v>
      </c>
      <c r="I96" s="234">
        <v>3.5880000000000001</v>
      </c>
      <c r="J96" s="234"/>
      <c r="K96" s="82"/>
    </row>
    <row r="97" spans="1:11" x14ac:dyDescent="0.35">
      <c r="A97" s="64" t="s">
        <v>137</v>
      </c>
      <c r="B97" s="234">
        <v>9.2999999999999999E-2</v>
      </c>
      <c r="C97" s="234">
        <v>6.0000000000000001E-3</v>
      </c>
      <c r="D97" s="234">
        <v>2E-3</v>
      </c>
      <c r="E97" s="234"/>
      <c r="F97" s="234">
        <v>1E-3</v>
      </c>
      <c r="G97" s="234"/>
      <c r="H97" s="234">
        <v>1E-3</v>
      </c>
      <c r="I97" s="234">
        <v>0.81699999999999995</v>
      </c>
      <c r="J97" s="234">
        <v>6.0000000000000001E-3</v>
      </c>
      <c r="K97" s="82"/>
    </row>
    <row r="98" spans="1:11" x14ac:dyDescent="0.35">
      <c r="A98" s="64" t="s">
        <v>147</v>
      </c>
      <c r="B98" s="234">
        <v>2.6179999999999999</v>
      </c>
      <c r="C98" s="234">
        <v>5.0000000000000001E-3</v>
      </c>
      <c r="D98" s="234">
        <v>1E-3</v>
      </c>
      <c r="E98" s="234">
        <v>8.0000000000000002E-3</v>
      </c>
      <c r="F98" s="234">
        <v>0.54</v>
      </c>
      <c r="G98" s="234">
        <v>3.6999999999999998E-2</v>
      </c>
      <c r="H98" s="234">
        <v>1.0349999999999999</v>
      </c>
      <c r="I98" s="234">
        <v>12.4</v>
      </c>
      <c r="J98" s="234">
        <v>0.26900000000000002</v>
      </c>
      <c r="K98" s="82"/>
    </row>
    <row r="99" spans="1:11" x14ac:dyDescent="0.35">
      <c r="A99" s="64" t="s">
        <v>108</v>
      </c>
      <c r="B99" s="234">
        <v>0.17599999999999999</v>
      </c>
      <c r="C99" s="234">
        <v>4.0000000000000001E-3</v>
      </c>
      <c r="D99" s="234">
        <v>1E-3</v>
      </c>
      <c r="E99" s="234">
        <v>0.34100000000000003</v>
      </c>
      <c r="F99" s="234">
        <v>1.7589999999999999</v>
      </c>
      <c r="G99" s="234"/>
      <c r="H99" s="234">
        <v>5.335</v>
      </c>
      <c r="I99" s="234">
        <v>90.325999999999993</v>
      </c>
      <c r="J99" s="234">
        <v>2E-3</v>
      </c>
      <c r="K99" s="82"/>
    </row>
    <row r="100" spans="1:11" x14ac:dyDescent="0.35">
      <c r="A100" s="64" t="s">
        <v>28</v>
      </c>
      <c r="B100" s="234">
        <v>8.6999999999999994E-2</v>
      </c>
      <c r="C100" s="234">
        <v>4.0000000000000001E-3</v>
      </c>
      <c r="D100" s="234">
        <v>4.0000000000000001E-3</v>
      </c>
      <c r="E100" s="234">
        <v>0.29699999999999999</v>
      </c>
      <c r="F100" s="234">
        <v>0.41099999999999998</v>
      </c>
      <c r="G100" s="234">
        <v>5.6000000000000001E-2</v>
      </c>
      <c r="H100" s="234">
        <v>0.71799999999999997</v>
      </c>
      <c r="I100" s="234">
        <v>23.928000000000001</v>
      </c>
      <c r="J100" s="234"/>
      <c r="K100" s="82"/>
    </row>
    <row r="101" spans="1:11" x14ac:dyDescent="0.35">
      <c r="A101" s="64" t="s">
        <v>47</v>
      </c>
      <c r="B101" s="234">
        <v>6.0000000000000001E-3</v>
      </c>
      <c r="C101" s="234">
        <v>4.0000000000000001E-3</v>
      </c>
      <c r="D101" s="234">
        <v>4.0000000000000001E-3</v>
      </c>
      <c r="E101" s="234"/>
      <c r="F101" s="234"/>
      <c r="G101" s="234"/>
      <c r="H101" s="234"/>
      <c r="I101" s="234">
        <v>5.2999999999999999E-2</v>
      </c>
      <c r="J101" s="234"/>
      <c r="K101" s="82"/>
    </row>
    <row r="102" spans="1:11" x14ac:dyDescent="0.35">
      <c r="A102" s="64" t="s">
        <v>209</v>
      </c>
      <c r="B102" s="234">
        <v>110.77200000000001</v>
      </c>
      <c r="C102" s="234">
        <v>3.0000000000000001E-3</v>
      </c>
      <c r="D102" s="234"/>
      <c r="E102" s="234"/>
      <c r="F102" s="234">
        <v>10.404</v>
      </c>
      <c r="G102" s="234">
        <v>0.19700000000000001</v>
      </c>
      <c r="H102" s="234">
        <v>15.516</v>
      </c>
      <c r="I102" s="234">
        <v>42.311</v>
      </c>
      <c r="J102" s="234">
        <v>3.0000000000000001E-3</v>
      </c>
      <c r="K102" s="82"/>
    </row>
    <row r="103" spans="1:11" x14ac:dyDescent="0.35">
      <c r="A103" s="64" t="s">
        <v>142</v>
      </c>
      <c r="B103" s="234">
        <v>5.13</v>
      </c>
      <c r="C103" s="234">
        <v>3.0000000000000001E-3</v>
      </c>
      <c r="D103" s="234">
        <v>2E-3</v>
      </c>
      <c r="E103" s="234"/>
      <c r="F103" s="234">
        <v>1.988</v>
      </c>
      <c r="G103" s="234">
        <v>5.8999999999999997E-2</v>
      </c>
      <c r="H103" s="234">
        <v>4.1959999999999997</v>
      </c>
      <c r="I103" s="234">
        <v>10.256</v>
      </c>
      <c r="J103" s="234">
        <v>6.3E-2</v>
      </c>
      <c r="K103" s="82"/>
    </row>
    <row r="104" spans="1:11" x14ac:dyDescent="0.35">
      <c r="A104" s="64" t="s">
        <v>59</v>
      </c>
      <c r="B104" s="234">
        <v>2.5999999999999999E-2</v>
      </c>
      <c r="C104" s="234">
        <v>3.0000000000000001E-3</v>
      </c>
      <c r="D104" s="234"/>
      <c r="E104" s="234"/>
      <c r="F104" s="234">
        <v>5.8000000000000003E-2</v>
      </c>
      <c r="G104" s="234">
        <v>1.4999999999999999E-2</v>
      </c>
      <c r="H104" s="234">
        <v>0.41899999999999998</v>
      </c>
      <c r="I104" s="234">
        <v>0.60099999999999998</v>
      </c>
      <c r="J104" s="234">
        <v>0.108</v>
      </c>
      <c r="K104" s="82"/>
    </row>
    <row r="105" spans="1:11" x14ac:dyDescent="0.35">
      <c r="A105" s="64" t="s">
        <v>243</v>
      </c>
      <c r="B105" s="234">
        <v>1.9990000000000001</v>
      </c>
      <c r="C105" s="234">
        <v>3.0000000000000001E-3</v>
      </c>
      <c r="D105" s="234"/>
      <c r="E105" s="234"/>
      <c r="F105" s="234">
        <v>0.03</v>
      </c>
      <c r="G105" s="234"/>
      <c r="H105" s="234">
        <v>0.186</v>
      </c>
      <c r="I105" s="234">
        <v>1.429</v>
      </c>
      <c r="J105" s="234">
        <v>3.0000000000000001E-3</v>
      </c>
      <c r="K105" s="82"/>
    </row>
    <row r="106" spans="1:11" x14ac:dyDescent="0.35">
      <c r="A106" s="64" t="s">
        <v>36</v>
      </c>
      <c r="B106" s="234">
        <v>2.7E-2</v>
      </c>
      <c r="C106" s="234">
        <v>2E-3</v>
      </c>
      <c r="D106" s="234">
        <v>0</v>
      </c>
      <c r="E106" s="234">
        <v>0.752</v>
      </c>
      <c r="F106" s="234">
        <v>4.0650000000000004</v>
      </c>
      <c r="G106" s="234"/>
      <c r="H106" s="234">
        <v>6.7670000000000003</v>
      </c>
      <c r="I106" s="234">
        <v>29.536999999999999</v>
      </c>
      <c r="J106" s="234">
        <v>1E-3</v>
      </c>
      <c r="K106" s="82"/>
    </row>
    <row r="107" spans="1:11" x14ac:dyDescent="0.35">
      <c r="A107" s="64" t="s">
        <v>210</v>
      </c>
      <c r="B107" s="234">
        <v>14.48</v>
      </c>
      <c r="C107" s="234">
        <v>2E-3</v>
      </c>
      <c r="D107" s="234"/>
      <c r="E107" s="234"/>
      <c r="F107" s="234">
        <v>3.9449999999999998</v>
      </c>
      <c r="G107" s="234">
        <v>0.30599999999999999</v>
      </c>
      <c r="H107" s="234">
        <v>5.2649999999999997</v>
      </c>
      <c r="I107" s="234">
        <v>22.75</v>
      </c>
      <c r="J107" s="234">
        <v>1E-3</v>
      </c>
      <c r="K107" s="82"/>
    </row>
    <row r="108" spans="1:11" x14ac:dyDescent="0.35">
      <c r="A108" s="64" t="s">
        <v>174</v>
      </c>
      <c r="B108" s="234">
        <v>3.117</v>
      </c>
      <c r="C108" s="234">
        <v>2E-3</v>
      </c>
      <c r="D108" s="234"/>
      <c r="E108" s="234"/>
      <c r="F108" s="234">
        <v>0.34599999999999997</v>
      </c>
      <c r="G108" s="234"/>
      <c r="H108" s="234">
        <v>0.39800000000000002</v>
      </c>
      <c r="I108" s="234">
        <v>15.314</v>
      </c>
      <c r="J108" s="234"/>
      <c r="K108" s="82"/>
    </row>
    <row r="109" spans="1:11" x14ac:dyDescent="0.35">
      <c r="A109" s="64" t="s">
        <v>31</v>
      </c>
      <c r="B109" s="234">
        <v>4.0000000000000001E-3</v>
      </c>
      <c r="C109" s="234">
        <v>2E-3</v>
      </c>
      <c r="D109" s="234">
        <v>2E-3</v>
      </c>
      <c r="E109" s="234"/>
      <c r="F109" s="234">
        <v>2.5999999999999999E-2</v>
      </c>
      <c r="G109" s="234">
        <v>1E-3</v>
      </c>
      <c r="H109" s="234">
        <v>3.6999999999999998E-2</v>
      </c>
      <c r="I109" s="234">
        <v>6.93</v>
      </c>
      <c r="J109" s="234"/>
      <c r="K109" s="82"/>
    </row>
    <row r="110" spans="1:11" x14ac:dyDescent="0.35">
      <c r="A110" s="64" t="s">
        <v>89</v>
      </c>
      <c r="B110" s="234"/>
      <c r="C110" s="234">
        <v>2E-3</v>
      </c>
      <c r="D110" s="234">
        <v>2E-3</v>
      </c>
      <c r="E110" s="234"/>
      <c r="F110" s="234"/>
      <c r="G110" s="234"/>
      <c r="H110" s="234">
        <v>1E-3</v>
      </c>
      <c r="I110" s="234">
        <v>3.2719999999999998</v>
      </c>
      <c r="J110" s="234">
        <v>4.0000000000000001E-3</v>
      </c>
      <c r="K110" s="82"/>
    </row>
    <row r="111" spans="1:11" x14ac:dyDescent="0.35">
      <c r="A111" s="64" t="s">
        <v>255</v>
      </c>
      <c r="B111" s="234">
        <v>2.3380000000000001</v>
      </c>
      <c r="C111" s="234">
        <v>1E-3</v>
      </c>
      <c r="D111" s="234">
        <v>0</v>
      </c>
      <c r="E111" s="234"/>
      <c r="F111" s="234">
        <v>0.54400000000000004</v>
      </c>
      <c r="G111" s="234"/>
      <c r="H111" s="234">
        <v>0.92200000000000004</v>
      </c>
      <c r="I111" s="234">
        <v>3.6549999999999998</v>
      </c>
      <c r="J111" s="234">
        <v>0</v>
      </c>
      <c r="K111" s="82"/>
    </row>
    <row r="112" spans="1:11" x14ac:dyDescent="0.35">
      <c r="A112" s="64" t="s">
        <v>241</v>
      </c>
      <c r="B112" s="234">
        <v>0.23599999999999999</v>
      </c>
      <c r="C112" s="234">
        <v>1E-3</v>
      </c>
      <c r="D112" s="234"/>
      <c r="E112" s="234"/>
      <c r="F112" s="234">
        <v>0.432</v>
      </c>
      <c r="G112" s="234">
        <v>6.0000000000000001E-3</v>
      </c>
      <c r="H112" s="234">
        <v>0.52700000000000002</v>
      </c>
      <c r="I112" s="234">
        <v>2.0640000000000001</v>
      </c>
      <c r="J112" s="234">
        <v>1E-3</v>
      </c>
      <c r="K112" s="82"/>
    </row>
    <row r="113" spans="1:11" x14ac:dyDescent="0.35">
      <c r="A113" s="64" t="s">
        <v>125</v>
      </c>
      <c r="B113" s="234">
        <v>1E-3</v>
      </c>
      <c r="C113" s="234">
        <v>1E-3</v>
      </c>
      <c r="D113" s="234"/>
      <c r="E113" s="234"/>
      <c r="F113" s="234">
        <v>0</v>
      </c>
      <c r="G113" s="234"/>
      <c r="H113" s="234">
        <v>0</v>
      </c>
      <c r="I113" s="234">
        <v>0.79300000000000004</v>
      </c>
      <c r="J113" s="234">
        <v>1E-3</v>
      </c>
      <c r="K113" s="82"/>
    </row>
    <row r="114" spans="1:11" x14ac:dyDescent="0.35">
      <c r="A114" s="64" t="s">
        <v>16</v>
      </c>
      <c r="B114" s="234"/>
      <c r="C114" s="234">
        <v>1E-3</v>
      </c>
      <c r="D114" s="234"/>
      <c r="E114" s="234"/>
      <c r="F114" s="234"/>
      <c r="G114" s="234"/>
      <c r="H114" s="234"/>
      <c r="I114" s="234">
        <v>25.143000000000001</v>
      </c>
      <c r="J114" s="234">
        <v>1E-3</v>
      </c>
      <c r="K114" s="82"/>
    </row>
    <row r="115" spans="1:11" x14ac:dyDescent="0.35">
      <c r="A115" s="64" t="s">
        <v>145</v>
      </c>
      <c r="B115" s="234">
        <v>5.0000000000000001E-3</v>
      </c>
      <c r="C115" s="234">
        <v>0</v>
      </c>
      <c r="D115" s="234"/>
      <c r="E115" s="234"/>
      <c r="F115" s="234">
        <v>3.5790000000000002</v>
      </c>
      <c r="G115" s="234"/>
      <c r="H115" s="234">
        <v>3.5790000000000002</v>
      </c>
      <c r="I115" s="234">
        <v>13.313000000000001</v>
      </c>
      <c r="J115" s="234">
        <v>0</v>
      </c>
      <c r="K115" s="82"/>
    </row>
    <row r="116" spans="1:11" x14ac:dyDescent="0.35">
      <c r="A116" s="64" t="s">
        <v>170</v>
      </c>
      <c r="B116" s="234">
        <v>0.621</v>
      </c>
      <c r="C116" s="234">
        <v>0</v>
      </c>
      <c r="D116" s="234"/>
      <c r="E116" s="234"/>
      <c r="F116" s="234">
        <v>2.0990000000000002</v>
      </c>
      <c r="G116" s="234"/>
      <c r="H116" s="234">
        <v>3.2080000000000002</v>
      </c>
      <c r="I116" s="234">
        <v>16.472000000000001</v>
      </c>
      <c r="J116" s="234">
        <v>0</v>
      </c>
      <c r="K116" s="82"/>
    </row>
    <row r="117" spans="1:11" x14ac:dyDescent="0.35">
      <c r="A117" s="64" t="s">
        <v>92</v>
      </c>
      <c r="B117" s="234">
        <v>3.0000000000000001E-3</v>
      </c>
      <c r="C117" s="234">
        <v>0</v>
      </c>
      <c r="D117" s="234">
        <v>0</v>
      </c>
      <c r="E117" s="234">
        <v>3.0000000000000001E-3</v>
      </c>
      <c r="F117" s="234">
        <v>0.82</v>
      </c>
      <c r="G117" s="234"/>
      <c r="H117" s="234">
        <v>1.294</v>
      </c>
      <c r="I117" s="234">
        <v>0.751</v>
      </c>
      <c r="J117" s="234"/>
      <c r="K117" s="82"/>
    </row>
    <row r="118" spans="1:11" x14ac:dyDescent="0.35">
      <c r="A118" s="64" t="s">
        <v>221</v>
      </c>
      <c r="B118" s="234">
        <v>0.38100000000000001</v>
      </c>
      <c r="C118" s="234">
        <v>0</v>
      </c>
      <c r="D118" s="234"/>
      <c r="E118" s="234">
        <v>8.0000000000000002E-3</v>
      </c>
      <c r="F118" s="234">
        <v>0.65</v>
      </c>
      <c r="G118" s="234"/>
      <c r="H118" s="234">
        <v>1.873</v>
      </c>
      <c r="I118" s="234">
        <v>4.8520000000000003</v>
      </c>
      <c r="J118" s="234">
        <v>0</v>
      </c>
      <c r="K118" s="82"/>
    </row>
    <row r="119" spans="1:11" x14ac:dyDescent="0.35">
      <c r="A119" s="64" t="s">
        <v>132</v>
      </c>
      <c r="B119" s="234">
        <v>1.7999999999999999E-2</v>
      </c>
      <c r="C119" s="234">
        <v>0</v>
      </c>
      <c r="D119" s="234"/>
      <c r="E119" s="234"/>
      <c r="F119" s="234">
        <v>0.21299999999999999</v>
      </c>
      <c r="G119" s="234"/>
      <c r="H119" s="234">
        <v>0.20699999999999999</v>
      </c>
      <c r="I119" s="234">
        <v>18.908000000000001</v>
      </c>
      <c r="J119" s="234">
        <v>4.0000000000000001E-3</v>
      </c>
      <c r="K119" s="82"/>
    </row>
    <row r="120" spans="1:11" x14ac:dyDescent="0.35">
      <c r="A120" s="64" t="s">
        <v>126</v>
      </c>
      <c r="B120" s="234">
        <v>8.2000000000000003E-2</v>
      </c>
      <c r="C120" s="234">
        <v>0</v>
      </c>
      <c r="D120" s="234">
        <v>0</v>
      </c>
      <c r="E120" s="234"/>
      <c r="F120" s="234">
        <v>6.2E-2</v>
      </c>
      <c r="G120" s="234"/>
      <c r="H120" s="234">
        <v>0.16300000000000001</v>
      </c>
      <c r="I120" s="234">
        <v>0.64200000000000002</v>
      </c>
      <c r="J120" s="234"/>
      <c r="K120" s="82"/>
    </row>
    <row r="121" spans="1:11" x14ac:dyDescent="0.35">
      <c r="A121" s="64" t="s">
        <v>23</v>
      </c>
      <c r="B121" s="234">
        <v>5.0000000000000001E-3</v>
      </c>
      <c r="C121" s="234">
        <v>0</v>
      </c>
      <c r="D121" s="234">
        <v>0</v>
      </c>
      <c r="E121" s="234"/>
      <c r="F121" s="234">
        <v>3.0000000000000001E-3</v>
      </c>
      <c r="G121" s="234"/>
      <c r="H121" s="234">
        <v>3.0000000000000001E-3</v>
      </c>
      <c r="I121" s="234">
        <v>29.492999999999999</v>
      </c>
      <c r="J121" s="234">
        <v>1.9E-2</v>
      </c>
      <c r="K121" s="82"/>
    </row>
    <row r="122" spans="1:11" x14ac:dyDescent="0.35">
      <c r="A122" s="64" t="s">
        <v>13</v>
      </c>
      <c r="B122" s="234"/>
      <c r="C122" s="234"/>
      <c r="D122" s="234"/>
      <c r="E122" s="234"/>
      <c r="F122" s="234">
        <v>294.60599999999999</v>
      </c>
      <c r="G122" s="234"/>
      <c r="H122" s="234">
        <v>294.60599999999999</v>
      </c>
      <c r="I122" s="234">
        <v>2.6789999999999998</v>
      </c>
      <c r="J122" s="234"/>
      <c r="K122" s="82"/>
    </row>
    <row r="123" spans="1:11" x14ac:dyDescent="0.35">
      <c r="A123" s="64" t="s">
        <v>71</v>
      </c>
      <c r="B123" s="234"/>
      <c r="C123" s="234"/>
      <c r="D123" s="234"/>
      <c r="E123" s="234"/>
      <c r="F123" s="234">
        <v>78.215999999999994</v>
      </c>
      <c r="G123" s="234"/>
      <c r="H123" s="234">
        <v>78.215999999999994</v>
      </c>
      <c r="I123" s="234">
        <v>1E-3</v>
      </c>
      <c r="J123" s="234"/>
      <c r="K123" s="82"/>
    </row>
    <row r="124" spans="1:11" x14ac:dyDescent="0.35">
      <c r="A124" s="64" t="s">
        <v>217</v>
      </c>
      <c r="B124" s="234">
        <v>30.434000000000001</v>
      </c>
      <c r="C124" s="234"/>
      <c r="D124" s="234"/>
      <c r="E124" s="234"/>
      <c r="F124" s="234">
        <v>33.917999999999999</v>
      </c>
      <c r="G124" s="234"/>
      <c r="H124" s="234">
        <v>135.02500000000001</v>
      </c>
      <c r="I124" s="234">
        <v>137.083</v>
      </c>
      <c r="J124" s="234"/>
      <c r="K124" s="82"/>
    </row>
    <row r="125" spans="1:11" x14ac:dyDescent="0.35">
      <c r="A125" s="64" t="s">
        <v>80</v>
      </c>
      <c r="B125" s="234">
        <v>0.40600000000000003</v>
      </c>
      <c r="C125" s="234"/>
      <c r="D125" s="234"/>
      <c r="E125" s="234">
        <v>53.37</v>
      </c>
      <c r="F125" s="234">
        <v>23.852</v>
      </c>
      <c r="G125" s="234"/>
      <c r="H125" s="234">
        <v>78.376000000000005</v>
      </c>
      <c r="I125" s="234">
        <v>452.79599999999999</v>
      </c>
      <c r="J125" s="234">
        <v>0</v>
      </c>
      <c r="K125" s="82"/>
    </row>
    <row r="126" spans="1:11" x14ac:dyDescent="0.35">
      <c r="A126" s="64" t="s">
        <v>240</v>
      </c>
      <c r="B126" s="234">
        <v>2.6669999999999998</v>
      </c>
      <c r="C126" s="234"/>
      <c r="D126" s="234"/>
      <c r="E126" s="234">
        <v>0.438</v>
      </c>
      <c r="F126" s="234">
        <v>14.452999999999999</v>
      </c>
      <c r="G126" s="234">
        <v>1.7999999999999999E-2</v>
      </c>
      <c r="H126" s="234">
        <v>25.981000000000002</v>
      </c>
      <c r="I126" s="234">
        <v>31.43</v>
      </c>
      <c r="J126" s="234"/>
      <c r="K126" s="82"/>
    </row>
    <row r="127" spans="1:11" x14ac:dyDescent="0.35">
      <c r="A127" s="64" t="s">
        <v>37</v>
      </c>
      <c r="B127" s="234"/>
      <c r="C127" s="234"/>
      <c r="D127" s="234"/>
      <c r="E127" s="234"/>
      <c r="F127" s="234">
        <v>8.7249999999999996</v>
      </c>
      <c r="G127" s="234"/>
      <c r="H127" s="234">
        <v>39.094999999999999</v>
      </c>
      <c r="I127" s="234">
        <v>155.44999999999999</v>
      </c>
      <c r="J127" s="234">
        <v>1E-3</v>
      </c>
      <c r="K127" s="82"/>
    </row>
    <row r="128" spans="1:11" x14ac:dyDescent="0.35">
      <c r="A128" s="64" t="s">
        <v>202</v>
      </c>
      <c r="B128" s="234">
        <v>2.0470000000000002</v>
      </c>
      <c r="C128" s="234"/>
      <c r="D128" s="234"/>
      <c r="E128" s="234"/>
      <c r="F128" s="234">
        <v>6.891</v>
      </c>
      <c r="G128" s="234">
        <v>2E-3</v>
      </c>
      <c r="H128" s="234">
        <v>7.0759999999999996</v>
      </c>
      <c r="I128" s="234">
        <v>7.3789999999999996</v>
      </c>
      <c r="J128" s="234"/>
      <c r="K128" s="82"/>
    </row>
    <row r="129" spans="1:11" x14ac:dyDescent="0.35">
      <c r="A129" s="64" t="s">
        <v>201</v>
      </c>
      <c r="B129" s="234">
        <v>2.665</v>
      </c>
      <c r="C129" s="234"/>
      <c r="D129" s="234"/>
      <c r="E129" s="234">
        <v>1.4999999999999999E-2</v>
      </c>
      <c r="F129" s="234">
        <v>6.383</v>
      </c>
      <c r="G129" s="234">
        <v>8.1000000000000003E-2</v>
      </c>
      <c r="H129" s="234">
        <v>13.076000000000001</v>
      </c>
      <c r="I129" s="234">
        <v>9.7159999999999993</v>
      </c>
      <c r="J129" s="234"/>
      <c r="K129" s="82"/>
    </row>
    <row r="130" spans="1:11" x14ac:dyDescent="0.35">
      <c r="A130" s="64" t="s">
        <v>219</v>
      </c>
      <c r="B130" s="234"/>
      <c r="C130" s="234"/>
      <c r="D130" s="234"/>
      <c r="E130" s="234"/>
      <c r="F130" s="234">
        <v>5.8780000000000001</v>
      </c>
      <c r="G130" s="234"/>
      <c r="H130" s="234">
        <v>27.193999999999999</v>
      </c>
      <c r="I130" s="234">
        <v>100.75</v>
      </c>
      <c r="J130" s="234"/>
      <c r="K130" s="82"/>
    </row>
    <row r="131" spans="1:11" x14ac:dyDescent="0.35">
      <c r="A131" s="64" t="s">
        <v>5</v>
      </c>
      <c r="B131" s="234">
        <v>1E-3</v>
      </c>
      <c r="C131" s="234"/>
      <c r="D131" s="234"/>
      <c r="E131" s="234"/>
      <c r="F131" s="234">
        <v>4.9119999999999999</v>
      </c>
      <c r="G131" s="234">
        <v>0.23400000000000001</v>
      </c>
      <c r="H131" s="234">
        <v>6.9859999999999998</v>
      </c>
      <c r="I131" s="234">
        <v>47.61</v>
      </c>
      <c r="J131" s="234">
        <v>1E-3</v>
      </c>
      <c r="K131" s="82"/>
    </row>
    <row r="132" spans="1:11" x14ac:dyDescent="0.35">
      <c r="A132" s="64" t="s">
        <v>9</v>
      </c>
      <c r="B132" s="234"/>
      <c r="C132" s="234"/>
      <c r="D132" s="234"/>
      <c r="E132" s="234">
        <v>0.20799999999999999</v>
      </c>
      <c r="F132" s="234">
        <v>4.1950000000000003</v>
      </c>
      <c r="G132" s="234"/>
      <c r="H132" s="234">
        <v>5.923</v>
      </c>
      <c r="I132" s="234">
        <v>8.7170000000000005</v>
      </c>
      <c r="J132" s="234"/>
      <c r="K132" s="82"/>
    </row>
    <row r="133" spans="1:11" x14ac:dyDescent="0.35">
      <c r="A133" s="64" t="s">
        <v>22</v>
      </c>
      <c r="B133" s="234">
        <v>3.0619999999999998</v>
      </c>
      <c r="C133" s="234"/>
      <c r="D133" s="234"/>
      <c r="E133" s="234">
        <v>1E-3</v>
      </c>
      <c r="F133" s="234">
        <v>3.6280000000000001</v>
      </c>
      <c r="G133" s="234"/>
      <c r="H133" s="234">
        <v>3.605</v>
      </c>
      <c r="I133" s="234">
        <v>22.318000000000001</v>
      </c>
      <c r="J133" s="234">
        <v>0</v>
      </c>
      <c r="K133" s="82"/>
    </row>
    <row r="134" spans="1:11" x14ac:dyDescent="0.35">
      <c r="A134" s="64" t="s">
        <v>122</v>
      </c>
      <c r="B134" s="234">
        <v>6.8000000000000005E-2</v>
      </c>
      <c r="C134" s="234"/>
      <c r="D134" s="234"/>
      <c r="E134" s="234">
        <v>0.28100000000000003</v>
      </c>
      <c r="F134" s="234">
        <v>3.625</v>
      </c>
      <c r="G134" s="234"/>
      <c r="H134" s="234">
        <v>8.4209999999999994</v>
      </c>
      <c r="I134" s="234">
        <v>7.3310000000000004</v>
      </c>
      <c r="J134" s="234"/>
      <c r="K134" s="82"/>
    </row>
    <row r="135" spans="1:11" x14ac:dyDescent="0.35">
      <c r="A135" s="64" t="s">
        <v>213</v>
      </c>
      <c r="B135" s="234">
        <v>6.1820000000000004</v>
      </c>
      <c r="C135" s="234"/>
      <c r="D135" s="234"/>
      <c r="E135" s="234"/>
      <c r="F135" s="234">
        <v>3.1880000000000002</v>
      </c>
      <c r="G135" s="234"/>
      <c r="H135" s="234">
        <v>4.4080000000000004</v>
      </c>
      <c r="I135" s="234">
        <v>5.2670000000000003</v>
      </c>
      <c r="J135" s="234"/>
      <c r="K135" s="82"/>
    </row>
    <row r="136" spans="1:11" x14ac:dyDescent="0.35">
      <c r="A136" s="64" t="s">
        <v>112</v>
      </c>
      <c r="B136" s="234"/>
      <c r="C136" s="234"/>
      <c r="D136" s="234"/>
      <c r="E136" s="234"/>
      <c r="F136" s="234">
        <v>2.9039999999999999</v>
      </c>
      <c r="G136" s="234"/>
      <c r="H136" s="234">
        <v>2.9119999999999999</v>
      </c>
      <c r="I136" s="234">
        <v>0.95199999999999996</v>
      </c>
      <c r="J136" s="234"/>
      <c r="K136" s="82"/>
    </row>
    <row r="137" spans="1:11" x14ac:dyDescent="0.35">
      <c r="A137" s="64" t="s">
        <v>135</v>
      </c>
      <c r="B137" s="234">
        <v>1.623</v>
      </c>
      <c r="C137" s="234"/>
      <c r="D137" s="234"/>
      <c r="E137" s="234">
        <v>1E-3</v>
      </c>
      <c r="F137" s="234">
        <v>2.8149999999999999</v>
      </c>
      <c r="G137" s="234">
        <v>0</v>
      </c>
      <c r="H137" s="234">
        <v>2.8860000000000001</v>
      </c>
      <c r="I137" s="234">
        <v>60.984999999999999</v>
      </c>
      <c r="J137" s="234"/>
      <c r="K137" s="82"/>
    </row>
    <row r="138" spans="1:11" x14ac:dyDescent="0.35">
      <c r="A138" s="64" t="s">
        <v>7</v>
      </c>
      <c r="B138" s="234"/>
      <c r="C138" s="234"/>
      <c r="D138" s="234"/>
      <c r="E138" s="234">
        <v>0</v>
      </c>
      <c r="F138" s="234">
        <v>2.2440000000000002</v>
      </c>
      <c r="G138" s="234"/>
      <c r="H138" s="234">
        <v>2.2440000000000002</v>
      </c>
      <c r="I138" s="234">
        <v>20.422999999999998</v>
      </c>
      <c r="J138" s="234"/>
      <c r="K138" s="82"/>
    </row>
    <row r="139" spans="1:11" x14ac:dyDescent="0.35">
      <c r="A139" s="64" t="s">
        <v>6</v>
      </c>
      <c r="B139" s="234"/>
      <c r="C139" s="234"/>
      <c r="D139" s="234"/>
      <c r="E139" s="234"/>
      <c r="F139" s="234">
        <v>1.2529999999999999</v>
      </c>
      <c r="G139" s="234"/>
      <c r="H139" s="234">
        <v>1.2529999999999999</v>
      </c>
      <c r="I139" s="234">
        <v>3.9239999999999999</v>
      </c>
      <c r="J139" s="234"/>
      <c r="K139" s="82"/>
    </row>
    <row r="140" spans="1:11" x14ac:dyDescent="0.35">
      <c r="A140" s="64" t="s">
        <v>157</v>
      </c>
      <c r="B140" s="234">
        <v>18.382000000000001</v>
      </c>
      <c r="C140" s="234"/>
      <c r="D140" s="234"/>
      <c r="E140" s="234"/>
      <c r="F140" s="234">
        <v>1.1180000000000001</v>
      </c>
      <c r="G140" s="234"/>
      <c r="H140" s="234">
        <v>1.109</v>
      </c>
      <c r="I140" s="234">
        <v>54.686</v>
      </c>
      <c r="J140" s="234"/>
      <c r="K140" s="82"/>
    </row>
    <row r="141" spans="1:11" x14ac:dyDescent="0.35">
      <c r="A141" s="64" t="s">
        <v>246</v>
      </c>
      <c r="B141" s="234">
        <v>1.907</v>
      </c>
      <c r="C141" s="234"/>
      <c r="D141" s="234"/>
      <c r="E141" s="234">
        <v>2.8000000000000001E-2</v>
      </c>
      <c r="F141" s="234">
        <v>1.077</v>
      </c>
      <c r="G141" s="234">
        <v>1E-3</v>
      </c>
      <c r="H141" s="234">
        <v>1.633</v>
      </c>
      <c r="I141" s="234">
        <v>8.4469999999999992</v>
      </c>
      <c r="J141" s="234"/>
      <c r="K141" s="82"/>
    </row>
    <row r="142" spans="1:11" x14ac:dyDescent="0.35">
      <c r="A142" s="64" t="s">
        <v>27</v>
      </c>
      <c r="B142" s="234">
        <v>0.86299999999999999</v>
      </c>
      <c r="C142" s="234"/>
      <c r="D142" s="234"/>
      <c r="E142" s="234">
        <v>3.0000000000000001E-3</v>
      </c>
      <c r="F142" s="234">
        <v>1.0169999999999999</v>
      </c>
      <c r="G142" s="234">
        <v>0.79100000000000004</v>
      </c>
      <c r="H142" s="234">
        <v>0.97099999999999997</v>
      </c>
      <c r="I142" s="234">
        <v>19.672000000000001</v>
      </c>
      <c r="J142" s="234"/>
      <c r="K142" s="82"/>
    </row>
    <row r="143" spans="1:11" x14ac:dyDescent="0.35">
      <c r="A143" s="64" t="s">
        <v>99</v>
      </c>
      <c r="B143" s="234">
        <v>7.2999999999999995E-2</v>
      </c>
      <c r="C143" s="234"/>
      <c r="D143" s="234"/>
      <c r="E143" s="234"/>
      <c r="F143" s="234">
        <v>0.94299999999999995</v>
      </c>
      <c r="G143" s="234"/>
      <c r="H143" s="234">
        <v>1.1659999999999999</v>
      </c>
      <c r="I143" s="234">
        <v>24.797999999999998</v>
      </c>
      <c r="J143" s="234"/>
      <c r="K143" s="82"/>
    </row>
    <row r="144" spans="1:11" x14ac:dyDescent="0.35">
      <c r="A144" s="64" t="s">
        <v>163</v>
      </c>
      <c r="B144" s="234">
        <v>0.01</v>
      </c>
      <c r="C144" s="234"/>
      <c r="D144" s="234"/>
      <c r="E144" s="234"/>
      <c r="F144" s="234">
        <v>0.86199999999999999</v>
      </c>
      <c r="G144" s="234"/>
      <c r="H144" s="234">
        <v>0.874</v>
      </c>
      <c r="I144" s="234">
        <v>6.5369999999999999</v>
      </c>
      <c r="J144" s="234"/>
      <c r="K144" s="82"/>
    </row>
    <row r="145" spans="1:11" x14ac:dyDescent="0.35">
      <c r="A145" s="64" t="s">
        <v>239</v>
      </c>
      <c r="B145" s="234">
        <v>0.215</v>
      </c>
      <c r="C145" s="234"/>
      <c r="D145" s="234"/>
      <c r="E145" s="234"/>
      <c r="F145" s="234">
        <v>0.84899999999999998</v>
      </c>
      <c r="G145" s="234"/>
      <c r="H145" s="234">
        <v>0.91</v>
      </c>
      <c r="I145" s="234">
        <v>1.155</v>
      </c>
      <c r="J145" s="234"/>
      <c r="K145" s="82"/>
    </row>
    <row r="146" spans="1:11" x14ac:dyDescent="0.35">
      <c r="A146" s="64" t="s">
        <v>148</v>
      </c>
      <c r="B146" s="234">
        <v>0.75</v>
      </c>
      <c r="C146" s="234"/>
      <c r="D146" s="234"/>
      <c r="E146" s="234">
        <v>0</v>
      </c>
      <c r="F146" s="234">
        <v>0.81699999999999995</v>
      </c>
      <c r="G146" s="234">
        <v>6.0000000000000001E-3</v>
      </c>
      <c r="H146" s="234">
        <v>1.631</v>
      </c>
      <c r="I146" s="234">
        <v>6.593</v>
      </c>
      <c r="J146" s="234"/>
      <c r="K146" s="82"/>
    </row>
    <row r="147" spans="1:11" x14ac:dyDescent="0.35">
      <c r="A147" s="64" t="s">
        <v>248</v>
      </c>
      <c r="B147" s="234"/>
      <c r="C147" s="234"/>
      <c r="D147" s="234"/>
      <c r="E147" s="234"/>
      <c r="F147" s="234">
        <v>0.74399999999999999</v>
      </c>
      <c r="G147" s="234"/>
      <c r="H147" s="234">
        <v>2.6739999999999999</v>
      </c>
      <c r="I147" s="234">
        <v>0.66600000000000004</v>
      </c>
      <c r="J147" s="234"/>
      <c r="K147" s="82"/>
    </row>
    <row r="148" spans="1:11" x14ac:dyDescent="0.35">
      <c r="A148" s="64" t="s">
        <v>110</v>
      </c>
      <c r="B148" s="234"/>
      <c r="C148" s="234"/>
      <c r="D148" s="234"/>
      <c r="E148" s="234"/>
      <c r="F148" s="234">
        <v>0.64700000000000002</v>
      </c>
      <c r="G148" s="234"/>
      <c r="H148" s="234">
        <v>5.2279999999999998</v>
      </c>
      <c r="I148" s="234">
        <v>27.318999999999999</v>
      </c>
      <c r="J148" s="234"/>
      <c r="K148" s="82"/>
    </row>
    <row r="149" spans="1:11" x14ac:dyDescent="0.35">
      <c r="A149" s="64" t="s">
        <v>205</v>
      </c>
      <c r="B149" s="234">
        <v>1.236</v>
      </c>
      <c r="C149" s="234"/>
      <c r="D149" s="234"/>
      <c r="E149" s="234"/>
      <c r="F149" s="234">
        <v>0.53300000000000003</v>
      </c>
      <c r="G149" s="234"/>
      <c r="H149" s="234">
        <v>1.444</v>
      </c>
      <c r="I149" s="234">
        <v>1.9339999999999999</v>
      </c>
      <c r="J149" s="234"/>
      <c r="K149" s="82"/>
    </row>
    <row r="150" spans="1:11" x14ac:dyDescent="0.35">
      <c r="A150" s="64" t="s">
        <v>103</v>
      </c>
      <c r="B150" s="234">
        <v>0.124</v>
      </c>
      <c r="C150" s="234"/>
      <c r="D150" s="234"/>
      <c r="E150" s="234"/>
      <c r="F150" s="234">
        <v>0.503</v>
      </c>
      <c r="G150" s="234">
        <v>6.0000000000000001E-3</v>
      </c>
      <c r="H150" s="234">
        <v>1.4510000000000001</v>
      </c>
      <c r="I150" s="234">
        <v>19.768000000000001</v>
      </c>
      <c r="J150" s="234"/>
      <c r="K150" s="82"/>
    </row>
    <row r="151" spans="1:11" x14ac:dyDescent="0.35">
      <c r="A151" s="64" t="s">
        <v>74</v>
      </c>
      <c r="B151" s="234">
        <v>2.4849999999999999</v>
      </c>
      <c r="C151" s="234"/>
      <c r="D151" s="234"/>
      <c r="E151" s="234"/>
      <c r="F151" s="234">
        <v>0.45800000000000002</v>
      </c>
      <c r="G151" s="234">
        <v>2.1739999999999999</v>
      </c>
      <c r="H151" s="234">
        <v>0.45800000000000002</v>
      </c>
      <c r="I151" s="234">
        <v>1E-3</v>
      </c>
      <c r="J151" s="234"/>
      <c r="K151" s="82"/>
    </row>
    <row r="152" spans="1:11" x14ac:dyDescent="0.35">
      <c r="A152" s="64" t="s">
        <v>117</v>
      </c>
      <c r="B152" s="234">
        <v>0.51800000000000002</v>
      </c>
      <c r="C152" s="234"/>
      <c r="D152" s="234"/>
      <c r="E152" s="234"/>
      <c r="F152" s="234">
        <v>0.45700000000000002</v>
      </c>
      <c r="G152" s="234">
        <v>1E-3</v>
      </c>
      <c r="H152" s="234">
        <v>1.835</v>
      </c>
      <c r="I152" s="234">
        <v>16.428000000000001</v>
      </c>
      <c r="J152" s="234"/>
      <c r="K152" s="82"/>
    </row>
    <row r="153" spans="1:11" x14ac:dyDescent="0.35">
      <c r="A153" s="64" t="s">
        <v>113</v>
      </c>
      <c r="B153" s="234"/>
      <c r="C153" s="234"/>
      <c r="D153" s="234"/>
      <c r="E153" s="234"/>
      <c r="F153" s="234">
        <v>0.45100000000000001</v>
      </c>
      <c r="G153" s="234"/>
      <c r="H153" s="234">
        <v>0.46800000000000003</v>
      </c>
      <c r="I153" s="234">
        <v>4.0330000000000004</v>
      </c>
      <c r="J153" s="234"/>
      <c r="K153" s="82"/>
    </row>
    <row r="154" spans="1:11" x14ac:dyDescent="0.35">
      <c r="A154" s="64" t="s">
        <v>88</v>
      </c>
      <c r="B154" s="234">
        <v>1.6E-2</v>
      </c>
      <c r="C154" s="234"/>
      <c r="D154" s="234"/>
      <c r="E154" s="234"/>
      <c r="F154" s="234">
        <v>0.44900000000000001</v>
      </c>
      <c r="G154" s="234"/>
      <c r="H154" s="234">
        <v>0.441</v>
      </c>
      <c r="I154" s="234">
        <v>57.515000000000001</v>
      </c>
      <c r="J154" s="234">
        <v>0</v>
      </c>
      <c r="K154" s="82"/>
    </row>
    <row r="155" spans="1:11" x14ac:dyDescent="0.35">
      <c r="A155" s="64" t="s">
        <v>97</v>
      </c>
      <c r="B155" s="234">
        <v>1.2909999999999999</v>
      </c>
      <c r="C155" s="234"/>
      <c r="D155" s="234"/>
      <c r="E155" s="234">
        <v>1E-3</v>
      </c>
      <c r="F155" s="234">
        <v>0.30399999999999999</v>
      </c>
      <c r="G155" s="234"/>
      <c r="H155" s="234">
        <v>0.35399999999999998</v>
      </c>
      <c r="I155" s="234">
        <v>17.234000000000002</v>
      </c>
      <c r="J155" s="234"/>
      <c r="K155" s="82"/>
    </row>
    <row r="156" spans="1:11" x14ac:dyDescent="0.35">
      <c r="A156" s="64" t="s">
        <v>91</v>
      </c>
      <c r="B156" s="234">
        <v>7.0000000000000001E-3</v>
      </c>
      <c r="C156" s="234"/>
      <c r="D156" s="234"/>
      <c r="E156" s="234"/>
      <c r="F156" s="234">
        <v>0.29499999999999998</v>
      </c>
      <c r="G156" s="234"/>
      <c r="H156" s="234">
        <v>0.29599999999999999</v>
      </c>
      <c r="I156" s="234">
        <v>1.2050000000000001</v>
      </c>
      <c r="J156" s="234"/>
      <c r="K156" s="82"/>
    </row>
    <row r="157" spans="1:11" x14ac:dyDescent="0.35">
      <c r="A157" s="64" t="s">
        <v>77</v>
      </c>
      <c r="B157" s="234"/>
      <c r="C157" s="234"/>
      <c r="D157" s="234"/>
      <c r="E157" s="234"/>
      <c r="F157" s="234">
        <v>0.253</v>
      </c>
      <c r="G157" s="234"/>
      <c r="H157" s="234">
        <v>0.107</v>
      </c>
      <c r="I157" s="234">
        <v>7.0999999999999994E-2</v>
      </c>
      <c r="J157" s="234"/>
      <c r="K157" s="82"/>
    </row>
    <row r="158" spans="1:11" x14ac:dyDescent="0.35">
      <c r="A158" s="64" t="s">
        <v>12</v>
      </c>
      <c r="B158" s="234">
        <v>1.9E-2</v>
      </c>
      <c r="C158" s="234"/>
      <c r="D158" s="234"/>
      <c r="E158" s="234"/>
      <c r="F158" s="234">
        <v>0.252</v>
      </c>
      <c r="G158" s="234"/>
      <c r="H158" s="234">
        <v>0.252</v>
      </c>
      <c r="I158" s="234">
        <v>8.2370000000000001</v>
      </c>
      <c r="J158" s="234"/>
      <c r="K158" s="82"/>
    </row>
    <row r="159" spans="1:11" x14ac:dyDescent="0.35">
      <c r="A159" s="64" t="s">
        <v>192</v>
      </c>
      <c r="B159" s="234">
        <v>1.7000000000000001E-2</v>
      </c>
      <c r="C159" s="234"/>
      <c r="D159" s="234"/>
      <c r="E159" s="234">
        <v>2E-3</v>
      </c>
      <c r="F159" s="234">
        <v>0.23599999999999999</v>
      </c>
      <c r="G159" s="234"/>
      <c r="H159" s="234">
        <v>0.26800000000000002</v>
      </c>
      <c r="I159" s="234">
        <v>0.248</v>
      </c>
      <c r="J159" s="234"/>
      <c r="K159" s="82"/>
    </row>
    <row r="160" spans="1:11" x14ac:dyDescent="0.35">
      <c r="A160" s="64" t="s">
        <v>120</v>
      </c>
      <c r="B160" s="234">
        <v>8.6999999999999994E-2</v>
      </c>
      <c r="C160" s="234"/>
      <c r="D160" s="234"/>
      <c r="E160" s="234"/>
      <c r="F160" s="234">
        <v>0.187</v>
      </c>
      <c r="G160" s="234">
        <v>2E-3</v>
      </c>
      <c r="H160" s="234">
        <v>0.43</v>
      </c>
      <c r="I160" s="234">
        <v>11.231999999999999</v>
      </c>
      <c r="J160" s="234"/>
      <c r="K160" s="82"/>
    </row>
    <row r="161" spans="1:11" x14ac:dyDescent="0.35">
      <c r="A161" s="64" t="s">
        <v>244</v>
      </c>
      <c r="B161" s="234">
        <v>6.0000000000000001E-3</v>
      </c>
      <c r="C161" s="234"/>
      <c r="D161" s="234"/>
      <c r="E161" s="234"/>
      <c r="F161" s="234">
        <v>0.16400000000000001</v>
      </c>
      <c r="G161" s="234"/>
      <c r="H161" s="234">
        <v>0.224</v>
      </c>
      <c r="I161" s="234">
        <v>0.59299999999999997</v>
      </c>
      <c r="J161" s="234"/>
      <c r="K161" s="82"/>
    </row>
    <row r="162" spans="1:11" x14ac:dyDescent="0.35">
      <c r="A162" s="64" t="s">
        <v>39</v>
      </c>
      <c r="B162" s="234">
        <v>0.54800000000000004</v>
      </c>
      <c r="C162" s="234"/>
      <c r="D162" s="234"/>
      <c r="E162" s="234">
        <v>7.327</v>
      </c>
      <c r="F162" s="234">
        <v>0.161</v>
      </c>
      <c r="G162" s="234"/>
      <c r="H162" s="234">
        <v>7.5010000000000003</v>
      </c>
      <c r="I162" s="234">
        <v>37.167000000000002</v>
      </c>
      <c r="J162" s="234">
        <v>2.9460000000000002</v>
      </c>
      <c r="K162" s="82"/>
    </row>
    <row r="163" spans="1:11" x14ac:dyDescent="0.35">
      <c r="A163" s="64" t="s">
        <v>119</v>
      </c>
      <c r="B163" s="234">
        <v>0.33100000000000002</v>
      </c>
      <c r="C163" s="234"/>
      <c r="D163" s="234"/>
      <c r="E163" s="234"/>
      <c r="F163" s="234">
        <v>0.14399999999999999</v>
      </c>
      <c r="G163" s="234">
        <v>0.249</v>
      </c>
      <c r="H163" s="234">
        <v>0.14399999999999999</v>
      </c>
      <c r="I163" s="234">
        <v>14.795</v>
      </c>
      <c r="J163" s="234"/>
      <c r="K163" s="82"/>
    </row>
    <row r="164" spans="1:11" x14ac:dyDescent="0.35">
      <c r="A164" s="64" t="s">
        <v>114</v>
      </c>
      <c r="B164" s="234">
        <v>16.234000000000002</v>
      </c>
      <c r="C164" s="234"/>
      <c r="D164" s="234"/>
      <c r="E164" s="234">
        <v>2.3E-2</v>
      </c>
      <c r="F164" s="234">
        <v>0.13500000000000001</v>
      </c>
      <c r="G164" s="234"/>
      <c r="H164" s="234">
        <v>0.18</v>
      </c>
      <c r="I164" s="234">
        <v>7.45</v>
      </c>
      <c r="J164" s="234"/>
      <c r="K164" s="82"/>
    </row>
    <row r="165" spans="1:11" x14ac:dyDescent="0.35">
      <c r="A165" s="64" t="s">
        <v>247</v>
      </c>
      <c r="B165" s="234">
        <v>0.59499999999999997</v>
      </c>
      <c r="C165" s="234"/>
      <c r="D165" s="234"/>
      <c r="E165" s="234">
        <v>0.159</v>
      </c>
      <c r="F165" s="234">
        <v>0.13200000000000001</v>
      </c>
      <c r="G165" s="234"/>
      <c r="H165" s="234">
        <v>0.35699999999999998</v>
      </c>
      <c r="I165" s="234">
        <v>2.1389999999999998</v>
      </c>
      <c r="J165" s="234"/>
      <c r="K165" s="82"/>
    </row>
    <row r="166" spans="1:11" x14ac:dyDescent="0.35">
      <c r="A166" s="64" t="s">
        <v>223</v>
      </c>
      <c r="B166" s="234"/>
      <c r="C166" s="234"/>
      <c r="D166" s="234"/>
      <c r="E166" s="234"/>
      <c r="F166" s="234">
        <v>0.127</v>
      </c>
      <c r="G166" s="234"/>
      <c r="H166" s="234">
        <v>1.0009999999999999</v>
      </c>
      <c r="I166" s="234">
        <v>0.49299999999999999</v>
      </c>
      <c r="J166" s="234"/>
      <c r="K166" s="82"/>
    </row>
    <row r="167" spans="1:11" x14ac:dyDescent="0.35">
      <c r="A167" s="64" t="s">
        <v>154</v>
      </c>
      <c r="B167" s="234">
        <v>2.6539999999999999</v>
      </c>
      <c r="C167" s="234"/>
      <c r="D167" s="234"/>
      <c r="E167" s="234"/>
      <c r="F167" s="234">
        <v>0.12</v>
      </c>
      <c r="G167" s="234"/>
      <c r="H167" s="234">
        <v>0.12</v>
      </c>
      <c r="I167" s="234">
        <v>7.8559999999999999</v>
      </c>
      <c r="J167" s="234"/>
      <c r="K167" s="82"/>
    </row>
    <row r="168" spans="1:11" x14ac:dyDescent="0.35">
      <c r="A168" s="64" t="s">
        <v>139</v>
      </c>
      <c r="B168" s="234">
        <v>6.9000000000000006E-2</v>
      </c>
      <c r="C168" s="234"/>
      <c r="D168" s="234"/>
      <c r="E168" s="234"/>
      <c r="F168" s="234">
        <v>0.1</v>
      </c>
      <c r="G168" s="234"/>
      <c r="H168" s="234">
        <v>0.10299999999999999</v>
      </c>
      <c r="I168" s="234">
        <v>2.4140000000000001</v>
      </c>
      <c r="J168" s="234"/>
      <c r="K168" s="82"/>
    </row>
    <row r="169" spans="1:11" x14ac:dyDescent="0.35">
      <c r="A169" s="64" t="s">
        <v>631</v>
      </c>
      <c r="B169" s="234">
        <v>0.14299999999999999</v>
      </c>
      <c r="C169" s="234"/>
      <c r="D169" s="234"/>
      <c r="E169" s="234">
        <v>2E-3</v>
      </c>
      <c r="F169" s="234">
        <v>9.8000000000000004E-2</v>
      </c>
      <c r="G169" s="234"/>
      <c r="H169" s="234">
        <v>0.11799999999999999</v>
      </c>
      <c r="I169" s="234">
        <v>6.9980000000000002</v>
      </c>
      <c r="J169" s="234"/>
      <c r="K169" s="82"/>
    </row>
    <row r="170" spans="1:11" x14ac:dyDescent="0.35">
      <c r="A170" s="64" t="s">
        <v>121</v>
      </c>
      <c r="B170" s="234"/>
      <c r="C170" s="234"/>
      <c r="D170" s="234"/>
      <c r="E170" s="234"/>
      <c r="F170" s="234">
        <v>8.4000000000000005E-2</v>
      </c>
      <c r="G170" s="234"/>
      <c r="H170" s="234">
        <v>13.48</v>
      </c>
      <c r="I170" s="234">
        <v>18.925000000000001</v>
      </c>
      <c r="J170" s="234"/>
      <c r="K170" s="82"/>
    </row>
    <row r="171" spans="1:11" x14ac:dyDescent="0.35">
      <c r="A171" s="64" t="s">
        <v>10</v>
      </c>
      <c r="B171" s="234"/>
      <c r="C171" s="234"/>
      <c r="D171" s="234"/>
      <c r="E171" s="234"/>
      <c r="F171" s="234">
        <v>0.08</v>
      </c>
      <c r="G171" s="234"/>
      <c r="H171" s="234">
        <v>0.08</v>
      </c>
      <c r="I171" s="234">
        <v>0.35199999999999998</v>
      </c>
      <c r="J171" s="234"/>
      <c r="K171" s="82"/>
    </row>
    <row r="172" spans="1:11" x14ac:dyDescent="0.35">
      <c r="A172" s="64" t="s">
        <v>187</v>
      </c>
      <c r="B172" s="234">
        <v>0.17599999999999999</v>
      </c>
      <c r="C172" s="234"/>
      <c r="D172" s="234"/>
      <c r="E172" s="234">
        <v>0.10199999999999999</v>
      </c>
      <c r="F172" s="234">
        <v>7.6999999999999999E-2</v>
      </c>
      <c r="G172" s="234"/>
      <c r="H172" s="234">
        <v>0.94199999999999995</v>
      </c>
      <c r="I172" s="234">
        <v>2.4159999999999999</v>
      </c>
      <c r="J172" s="234"/>
      <c r="K172" s="82"/>
    </row>
    <row r="173" spans="1:11" x14ac:dyDescent="0.35">
      <c r="A173" s="64" t="s">
        <v>176</v>
      </c>
      <c r="B173" s="234">
        <v>1.7000000000000001E-2</v>
      </c>
      <c r="C173" s="234"/>
      <c r="D173" s="234"/>
      <c r="E173" s="234"/>
      <c r="F173" s="234">
        <v>7.1999999999999995E-2</v>
      </c>
      <c r="G173" s="234"/>
      <c r="H173" s="234">
        <v>0.216</v>
      </c>
      <c r="I173" s="234">
        <v>3.8570000000000002</v>
      </c>
      <c r="J173" s="234"/>
      <c r="K173" s="82"/>
    </row>
    <row r="174" spans="1:11" x14ac:dyDescent="0.35">
      <c r="A174" s="64" t="s">
        <v>98</v>
      </c>
      <c r="B174" s="234">
        <v>4.7039999999999997</v>
      </c>
      <c r="C174" s="234"/>
      <c r="D174" s="234"/>
      <c r="E174" s="234">
        <v>5.0000000000000001E-3</v>
      </c>
      <c r="F174" s="234">
        <v>7.0000000000000007E-2</v>
      </c>
      <c r="G174" s="234"/>
      <c r="H174" s="234">
        <v>14.922000000000001</v>
      </c>
      <c r="I174" s="234">
        <v>8.5079999999999991</v>
      </c>
      <c r="J174" s="234"/>
      <c r="K174" s="82"/>
    </row>
    <row r="175" spans="1:11" x14ac:dyDescent="0.35">
      <c r="A175" s="64" t="s">
        <v>63</v>
      </c>
      <c r="B175" s="234">
        <v>0</v>
      </c>
      <c r="C175" s="234"/>
      <c r="D175" s="234"/>
      <c r="E175" s="234"/>
      <c r="F175" s="234">
        <v>6.7000000000000004E-2</v>
      </c>
      <c r="G175" s="234"/>
      <c r="H175" s="234">
        <v>6.7000000000000004E-2</v>
      </c>
      <c r="I175" s="234">
        <v>2E-3</v>
      </c>
      <c r="J175" s="234"/>
      <c r="K175" s="82"/>
    </row>
    <row r="176" spans="1:11" x14ac:dyDescent="0.35">
      <c r="A176" s="64" t="s">
        <v>87</v>
      </c>
      <c r="B176" s="234">
        <v>2E-3</v>
      </c>
      <c r="C176" s="234"/>
      <c r="D176" s="234"/>
      <c r="E176" s="234"/>
      <c r="F176" s="234">
        <v>0.05</v>
      </c>
      <c r="G176" s="234"/>
      <c r="H176" s="234">
        <v>0.05</v>
      </c>
      <c r="I176" s="234">
        <v>9.6000000000000002E-2</v>
      </c>
      <c r="J176" s="234"/>
      <c r="K176" s="82"/>
    </row>
    <row r="177" spans="1:11" x14ac:dyDescent="0.35">
      <c r="A177" s="64" t="s">
        <v>84</v>
      </c>
      <c r="B177" s="234">
        <v>2E-3</v>
      </c>
      <c r="C177" s="234"/>
      <c r="D177" s="234"/>
      <c r="E177" s="234"/>
      <c r="F177" s="234">
        <v>4.8000000000000001E-2</v>
      </c>
      <c r="G177" s="234"/>
      <c r="H177" s="234">
        <v>4.8000000000000001E-2</v>
      </c>
      <c r="I177" s="234">
        <v>1.2709999999999999</v>
      </c>
      <c r="J177" s="234"/>
      <c r="K177" s="82"/>
    </row>
    <row r="178" spans="1:11" x14ac:dyDescent="0.35">
      <c r="A178" s="64" t="s">
        <v>190</v>
      </c>
      <c r="B178" s="234">
        <v>4.7910000000000004</v>
      </c>
      <c r="C178" s="234"/>
      <c r="D178" s="234"/>
      <c r="E178" s="234"/>
      <c r="F178" s="234">
        <v>4.7E-2</v>
      </c>
      <c r="G178" s="234"/>
      <c r="H178" s="234">
        <v>1.87</v>
      </c>
      <c r="I178" s="234">
        <v>1.286</v>
      </c>
      <c r="J178" s="234"/>
      <c r="K178" s="82"/>
    </row>
    <row r="179" spans="1:11" x14ac:dyDescent="0.35">
      <c r="A179" s="64" t="s">
        <v>96</v>
      </c>
      <c r="B179" s="234">
        <v>4.0000000000000001E-3</v>
      </c>
      <c r="C179" s="234"/>
      <c r="D179" s="234"/>
      <c r="E179" s="234">
        <v>1.4E-2</v>
      </c>
      <c r="F179" s="234">
        <v>4.2999999999999997E-2</v>
      </c>
      <c r="G179" s="234"/>
      <c r="H179" s="234">
        <v>6.2E-2</v>
      </c>
      <c r="I179" s="234">
        <v>0.505</v>
      </c>
      <c r="J179" s="234"/>
      <c r="K179" s="82"/>
    </row>
    <row r="180" spans="1:11" x14ac:dyDescent="0.35">
      <c r="A180" s="64" t="s">
        <v>156</v>
      </c>
      <c r="B180" s="234">
        <v>2.371</v>
      </c>
      <c r="C180" s="234"/>
      <c r="D180" s="234"/>
      <c r="E180" s="234"/>
      <c r="F180" s="234">
        <v>3.4000000000000002E-2</v>
      </c>
      <c r="G180" s="234"/>
      <c r="H180" s="234">
        <v>3.4000000000000002E-2</v>
      </c>
      <c r="I180" s="234">
        <v>4.0250000000000004</v>
      </c>
      <c r="J180" s="234"/>
      <c r="K180" s="82"/>
    </row>
    <row r="181" spans="1:11" x14ac:dyDescent="0.35">
      <c r="A181" s="64" t="s">
        <v>136</v>
      </c>
      <c r="B181" s="234">
        <v>0.20200000000000001</v>
      </c>
      <c r="C181" s="234"/>
      <c r="D181" s="234"/>
      <c r="E181" s="234"/>
      <c r="F181" s="234">
        <v>3.1E-2</v>
      </c>
      <c r="G181" s="234"/>
      <c r="H181" s="234">
        <v>3.4000000000000002E-2</v>
      </c>
      <c r="I181" s="234">
        <v>1.3009999999999999</v>
      </c>
      <c r="J181" s="234"/>
      <c r="K181" s="82"/>
    </row>
    <row r="182" spans="1:11" x14ac:dyDescent="0.35">
      <c r="A182" s="64" t="s">
        <v>102</v>
      </c>
      <c r="B182" s="234"/>
      <c r="C182" s="234"/>
      <c r="D182" s="234"/>
      <c r="E182" s="234"/>
      <c r="F182" s="234">
        <v>3.1E-2</v>
      </c>
      <c r="G182" s="234"/>
      <c r="H182" s="234">
        <v>3.1E-2</v>
      </c>
      <c r="I182" s="234">
        <v>0.996</v>
      </c>
      <c r="J182" s="234"/>
      <c r="K182" s="82"/>
    </row>
    <row r="183" spans="1:11" x14ac:dyDescent="0.35">
      <c r="A183" s="64" t="s">
        <v>55</v>
      </c>
      <c r="B183" s="234"/>
      <c r="C183" s="234"/>
      <c r="D183" s="234"/>
      <c r="E183" s="234"/>
      <c r="F183" s="234">
        <v>0.03</v>
      </c>
      <c r="G183" s="234"/>
      <c r="H183" s="234">
        <v>0.03</v>
      </c>
      <c r="I183" s="234">
        <v>0.16</v>
      </c>
      <c r="J183" s="234"/>
      <c r="K183" s="82"/>
    </row>
    <row r="184" spans="1:11" x14ac:dyDescent="0.35">
      <c r="A184" s="64" t="s">
        <v>34</v>
      </c>
      <c r="B184" s="234"/>
      <c r="C184" s="234"/>
      <c r="D184" s="234"/>
      <c r="E184" s="234"/>
      <c r="F184" s="234">
        <v>1.9E-2</v>
      </c>
      <c r="G184" s="234"/>
      <c r="H184" s="234">
        <v>1.9E-2</v>
      </c>
      <c r="I184" s="234">
        <v>15.949</v>
      </c>
      <c r="J184" s="234"/>
      <c r="K184" s="82"/>
    </row>
    <row r="185" spans="1:11" x14ac:dyDescent="0.35">
      <c r="A185" s="64" t="s">
        <v>18</v>
      </c>
      <c r="B185" s="234"/>
      <c r="C185" s="234"/>
      <c r="D185" s="234"/>
      <c r="E185" s="234"/>
      <c r="F185" s="234">
        <v>1.9E-2</v>
      </c>
      <c r="G185" s="234"/>
      <c r="H185" s="234">
        <v>1.9E-2</v>
      </c>
      <c r="I185" s="234">
        <v>0.27500000000000002</v>
      </c>
      <c r="J185" s="234"/>
      <c r="K185" s="82"/>
    </row>
    <row r="186" spans="1:11" x14ac:dyDescent="0.35">
      <c r="A186" s="64" t="s">
        <v>19</v>
      </c>
      <c r="B186" s="234">
        <v>0</v>
      </c>
      <c r="C186" s="234"/>
      <c r="D186" s="234"/>
      <c r="E186" s="234"/>
      <c r="F186" s="234">
        <v>1.7999999999999999E-2</v>
      </c>
      <c r="G186" s="234"/>
      <c r="H186" s="234">
        <v>1.7999999999999999E-2</v>
      </c>
      <c r="I186" s="234">
        <v>2.371</v>
      </c>
      <c r="J186" s="234"/>
      <c r="K186" s="82"/>
    </row>
    <row r="187" spans="1:11" x14ac:dyDescent="0.35">
      <c r="A187" s="64" t="s">
        <v>100</v>
      </c>
      <c r="B187" s="234">
        <v>0.48899999999999999</v>
      </c>
      <c r="C187" s="234"/>
      <c r="D187" s="234"/>
      <c r="E187" s="234"/>
      <c r="F187" s="234">
        <v>1.0999999999999999E-2</v>
      </c>
      <c r="G187" s="234"/>
      <c r="H187" s="234">
        <v>1.0999999999999999E-2</v>
      </c>
      <c r="I187" s="234">
        <v>0.222</v>
      </c>
      <c r="J187" s="234"/>
      <c r="K187" s="82"/>
    </row>
    <row r="188" spans="1:11" x14ac:dyDescent="0.35">
      <c r="A188" s="64" t="s">
        <v>179</v>
      </c>
      <c r="B188" s="234">
        <v>2.9000000000000001E-2</v>
      </c>
      <c r="C188" s="234"/>
      <c r="D188" s="234"/>
      <c r="E188" s="234"/>
      <c r="F188" s="234">
        <v>1.0999999999999999E-2</v>
      </c>
      <c r="G188" s="234"/>
      <c r="H188" s="234">
        <v>3.3620000000000001</v>
      </c>
      <c r="I188" s="234">
        <v>0.106</v>
      </c>
      <c r="J188" s="234"/>
      <c r="K188" s="82"/>
    </row>
    <row r="189" spans="1:11" x14ac:dyDescent="0.35">
      <c r="A189" s="64" t="s">
        <v>227</v>
      </c>
      <c r="B189" s="234">
        <v>9.1999999999999998E-2</v>
      </c>
      <c r="C189" s="234"/>
      <c r="D189" s="234"/>
      <c r="E189" s="234"/>
      <c r="F189" s="234">
        <v>0.01</v>
      </c>
      <c r="G189" s="234"/>
      <c r="H189" s="234">
        <v>2.5999999999999999E-2</v>
      </c>
      <c r="I189" s="234">
        <v>5.5389999999999997</v>
      </c>
      <c r="J189" s="234"/>
      <c r="K189" s="82"/>
    </row>
    <row r="190" spans="1:11" x14ac:dyDescent="0.35">
      <c r="A190" s="64" t="s">
        <v>51</v>
      </c>
      <c r="B190" s="234"/>
      <c r="C190" s="234"/>
      <c r="D190" s="234"/>
      <c r="E190" s="234"/>
      <c r="F190" s="234">
        <v>8.9999999999999993E-3</v>
      </c>
      <c r="G190" s="234"/>
      <c r="H190" s="234">
        <v>8.9999999999999993E-3</v>
      </c>
      <c r="I190" s="234"/>
      <c r="J190" s="234"/>
      <c r="K190" s="82"/>
    </row>
    <row r="191" spans="1:11" x14ac:dyDescent="0.35">
      <c r="A191" s="64" t="s">
        <v>43</v>
      </c>
      <c r="B191" s="234"/>
      <c r="C191" s="234"/>
      <c r="D191" s="234"/>
      <c r="E191" s="234"/>
      <c r="F191" s="234">
        <v>8.0000000000000002E-3</v>
      </c>
      <c r="G191" s="234"/>
      <c r="H191" s="234">
        <v>8.0000000000000002E-3</v>
      </c>
      <c r="I191" s="234">
        <v>2.48</v>
      </c>
      <c r="J191" s="234"/>
      <c r="K191" s="82"/>
    </row>
    <row r="192" spans="1:11" x14ac:dyDescent="0.35">
      <c r="A192" s="64" t="s">
        <v>64</v>
      </c>
      <c r="B192" s="234">
        <v>2E-3</v>
      </c>
      <c r="C192" s="234"/>
      <c r="D192" s="234"/>
      <c r="E192" s="234"/>
      <c r="F192" s="234">
        <v>7.0000000000000001E-3</v>
      </c>
      <c r="G192" s="234"/>
      <c r="H192" s="234">
        <v>82.968999999999994</v>
      </c>
      <c r="I192" s="234">
        <v>12.558</v>
      </c>
      <c r="J192" s="234"/>
      <c r="K192" s="82"/>
    </row>
    <row r="193" spans="1:11" x14ac:dyDescent="0.35">
      <c r="A193" s="64" t="s">
        <v>155</v>
      </c>
      <c r="B193" s="234">
        <v>8.6069999999999993</v>
      </c>
      <c r="C193" s="234"/>
      <c r="D193" s="234"/>
      <c r="E193" s="234"/>
      <c r="F193" s="234">
        <v>6.0000000000000001E-3</v>
      </c>
      <c r="G193" s="234"/>
      <c r="H193" s="234">
        <v>6.0000000000000001E-3</v>
      </c>
      <c r="I193" s="234">
        <v>14.23</v>
      </c>
      <c r="J193" s="234"/>
      <c r="K193" s="82"/>
    </row>
    <row r="194" spans="1:11" x14ac:dyDescent="0.35">
      <c r="A194" s="64" t="s">
        <v>109</v>
      </c>
      <c r="B194" s="234">
        <v>1E-3</v>
      </c>
      <c r="C194" s="234"/>
      <c r="D194" s="234"/>
      <c r="E194" s="234">
        <v>0.32400000000000001</v>
      </c>
      <c r="F194" s="234">
        <v>6.0000000000000001E-3</v>
      </c>
      <c r="G194" s="234"/>
      <c r="H194" s="234">
        <v>0.33100000000000002</v>
      </c>
      <c r="I194" s="234">
        <v>63.347000000000001</v>
      </c>
      <c r="J194" s="234"/>
      <c r="K194" s="82"/>
    </row>
    <row r="195" spans="1:11" x14ac:dyDescent="0.35">
      <c r="A195" s="64" t="s">
        <v>14</v>
      </c>
      <c r="B195" s="234">
        <v>8.7210000000000001</v>
      </c>
      <c r="C195" s="234"/>
      <c r="D195" s="234"/>
      <c r="E195" s="234"/>
      <c r="F195" s="234">
        <v>5.0000000000000001E-3</v>
      </c>
      <c r="G195" s="234"/>
      <c r="H195" s="234">
        <v>1E-3</v>
      </c>
      <c r="I195" s="234">
        <v>9.4619999999999997</v>
      </c>
      <c r="J195" s="234">
        <v>0</v>
      </c>
      <c r="K195" s="82"/>
    </row>
    <row r="196" spans="1:11" x14ac:dyDescent="0.35">
      <c r="A196" s="64" t="s">
        <v>208</v>
      </c>
      <c r="B196" s="234">
        <v>0.46600000000000003</v>
      </c>
      <c r="C196" s="234"/>
      <c r="D196" s="234"/>
      <c r="E196" s="234"/>
      <c r="F196" s="234">
        <v>4.0000000000000001E-3</v>
      </c>
      <c r="G196" s="234"/>
      <c r="H196" s="234">
        <v>3.9E-2</v>
      </c>
      <c r="I196" s="234">
        <v>2.6339999999999999</v>
      </c>
      <c r="J196" s="234"/>
      <c r="K196" s="82"/>
    </row>
    <row r="197" spans="1:11" x14ac:dyDescent="0.35">
      <c r="A197" s="64" t="s">
        <v>167</v>
      </c>
      <c r="B197" s="234">
        <v>1E-3</v>
      </c>
      <c r="C197" s="234"/>
      <c r="D197" s="234"/>
      <c r="E197" s="234"/>
      <c r="F197" s="234">
        <v>3.0000000000000001E-3</v>
      </c>
      <c r="G197" s="234"/>
      <c r="H197" s="234">
        <v>3.0000000000000001E-3</v>
      </c>
      <c r="I197" s="234">
        <v>3.2000000000000001E-2</v>
      </c>
      <c r="J197" s="234"/>
      <c r="K197" s="82"/>
    </row>
    <row r="198" spans="1:11" x14ac:dyDescent="0.35">
      <c r="A198" s="64" t="s">
        <v>46</v>
      </c>
      <c r="B198" s="234"/>
      <c r="C198" s="234"/>
      <c r="D198" s="234"/>
      <c r="E198" s="234"/>
      <c r="F198" s="234">
        <v>3.0000000000000001E-3</v>
      </c>
      <c r="G198" s="234"/>
      <c r="H198" s="234">
        <v>3.0000000000000001E-3</v>
      </c>
      <c r="I198" s="234"/>
      <c r="J198" s="234"/>
      <c r="K198" s="82"/>
    </row>
    <row r="199" spans="1:11" x14ac:dyDescent="0.35">
      <c r="A199" s="64" t="s">
        <v>140</v>
      </c>
      <c r="B199" s="234">
        <v>1.6E-2</v>
      </c>
      <c r="C199" s="234"/>
      <c r="D199" s="234"/>
      <c r="E199" s="234"/>
      <c r="F199" s="234">
        <v>2E-3</v>
      </c>
      <c r="G199" s="234"/>
      <c r="H199" s="234">
        <v>4.0000000000000001E-3</v>
      </c>
      <c r="I199" s="234">
        <v>0.90700000000000003</v>
      </c>
      <c r="J199" s="234"/>
      <c r="K199" s="82"/>
    </row>
    <row r="200" spans="1:11" x14ac:dyDescent="0.35">
      <c r="A200" s="64" t="s">
        <v>56</v>
      </c>
      <c r="B200" s="234">
        <v>8.9999999999999993E-3</v>
      </c>
      <c r="C200" s="234"/>
      <c r="D200" s="234"/>
      <c r="E200" s="234"/>
      <c r="F200" s="234">
        <v>2E-3</v>
      </c>
      <c r="G200" s="234"/>
      <c r="H200" s="234">
        <v>2E-3</v>
      </c>
      <c r="I200" s="234">
        <v>0.54400000000000004</v>
      </c>
      <c r="J200" s="234"/>
      <c r="K200" s="82"/>
    </row>
    <row r="201" spans="1:11" x14ac:dyDescent="0.35">
      <c r="A201" s="64" t="s">
        <v>101</v>
      </c>
      <c r="B201" s="234">
        <v>7.1999999999999995E-2</v>
      </c>
      <c r="C201" s="234"/>
      <c r="D201" s="234"/>
      <c r="E201" s="234"/>
      <c r="F201" s="234">
        <v>1E-3</v>
      </c>
      <c r="G201" s="234">
        <v>0.218</v>
      </c>
      <c r="H201" s="234">
        <v>3.0000000000000001E-3</v>
      </c>
      <c r="I201" s="234">
        <v>0.46100000000000002</v>
      </c>
      <c r="J201" s="234"/>
      <c r="K201" s="82"/>
    </row>
    <row r="202" spans="1:11" x14ac:dyDescent="0.35">
      <c r="A202" s="64" t="s">
        <v>131</v>
      </c>
      <c r="B202" s="234">
        <v>0.01</v>
      </c>
      <c r="C202" s="234"/>
      <c r="D202" s="234"/>
      <c r="E202" s="234"/>
      <c r="F202" s="234">
        <v>1E-3</v>
      </c>
      <c r="G202" s="234"/>
      <c r="H202" s="234">
        <v>1E-3</v>
      </c>
      <c r="I202" s="234">
        <v>2.5999999999999999E-2</v>
      </c>
      <c r="J202" s="234"/>
      <c r="K202" s="82"/>
    </row>
    <row r="203" spans="1:11" x14ac:dyDescent="0.35">
      <c r="A203" s="64" t="s">
        <v>118</v>
      </c>
      <c r="B203" s="234">
        <v>3.0000000000000001E-3</v>
      </c>
      <c r="C203" s="234"/>
      <c r="D203" s="234"/>
      <c r="E203" s="234"/>
      <c r="F203" s="234">
        <v>1E-3</v>
      </c>
      <c r="G203" s="234"/>
      <c r="H203" s="234">
        <v>1.9E-2</v>
      </c>
      <c r="I203" s="234">
        <v>0.39600000000000002</v>
      </c>
      <c r="J203" s="234"/>
      <c r="K203" s="82"/>
    </row>
    <row r="204" spans="1:11" x14ac:dyDescent="0.35">
      <c r="A204" s="64" t="s">
        <v>29</v>
      </c>
      <c r="B204" s="234"/>
      <c r="C204" s="234"/>
      <c r="D204" s="234"/>
      <c r="E204" s="234"/>
      <c r="F204" s="234">
        <v>1E-3</v>
      </c>
      <c r="G204" s="234"/>
      <c r="H204" s="234">
        <v>1E-3</v>
      </c>
      <c r="I204" s="234">
        <v>0.48399999999999999</v>
      </c>
      <c r="J204" s="234"/>
      <c r="K204" s="82"/>
    </row>
    <row r="205" spans="1:11" x14ac:dyDescent="0.35">
      <c r="A205" s="64" t="s">
        <v>124</v>
      </c>
      <c r="B205" s="234"/>
      <c r="C205" s="234"/>
      <c r="D205" s="234"/>
      <c r="E205" s="234"/>
      <c r="F205" s="234">
        <v>1E-3</v>
      </c>
      <c r="G205" s="234"/>
      <c r="H205" s="234">
        <v>1E-3</v>
      </c>
      <c r="I205" s="234">
        <v>3.1E-2</v>
      </c>
      <c r="J205" s="234"/>
      <c r="K205" s="82"/>
    </row>
    <row r="206" spans="1:11" x14ac:dyDescent="0.35">
      <c r="A206" s="64" t="s">
        <v>207</v>
      </c>
      <c r="B206" s="234">
        <v>0.36399999999999999</v>
      </c>
      <c r="C206" s="234"/>
      <c r="D206" s="234"/>
      <c r="E206" s="234"/>
      <c r="F206" s="234">
        <v>0</v>
      </c>
      <c r="G206" s="234"/>
      <c r="H206" s="234">
        <v>9.7000000000000003E-2</v>
      </c>
      <c r="I206" s="234">
        <v>0.65300000000000002</v>
      </c>
      <c r="J206" s="234"/>
      <c r="K206" s="82"/>
    </row>
    <row r="207" spans="1:11" x14ac:dyDescent="0.35">
      <c r="A207" s="64" t="s">
        <v>183</v>
      </c>
      <c r="B207" s="234">
        <v>22.785</v>
      </c>
      <c r="C207" s="234"/>
      <c r="D207" s="234"/>
      <c r="E207" s="234"/>
      <c r="F207" s="234"/>
      <c r="G207" s="234"/>
      <c r="H207" s="234">
        <v>0.112</v>
      </c>
      <c r="I207" s="234">
        <v>6.992</v>
      </c>
      <c r="J207" s="234"/>
      <c r="K207" s="82"/>
    </row>
    <row r="208" spans="1:11" x14ac:dyDescent="0.35">
      <c r="A208" s="64" t="s">
        <v>138</v>
      </c>
      <c r="B208" s="234">
        <v>3.3340000000000001</v>
      </c>
      <c r="C208" s="234"/>
      <c r="D208" s="234"/>
      <c r="E208" s="234"/>
      <c r="F208" s="234"/>
      <c r="G208" s="234">
        <v>1.3660000000000001</v>
      </c>
      <c r="H208" s="234">
        <v>1.0999999999999999E-2</v>
      </c>
      <c r="I208" s="234">
        <v>2.7719999999999998</v>
      </c>
      <c r="J208" s="234"/>
      <c r="K208" s="82"/>
    </row>
    <row r="209" spans="1:11" x14ac:dyDescent="0.35">
      <c r="A209" s="64" t="s">
        <v>177</v>
      </c>
      <c r="B209" s="234">
        <v>0.33100000000000002</v>
      </c>
      <c r="C209" s="234"/>
      <c r="D209" s="234"/>
      <c r="E209" s="234"/>
      <c r="F209" s="234"/>
      <c r="G209" s="234"/>
      <c r="H209" s="234"/>
      <c r="I209" s="234">
        <v>1.8029999999999999</v>
      </c>
      <c r="J209" s="234"/>
      <c r="K209" s="82"/>
    </row>
    <row r="210" spans="1:11" x14ac:dyDescent="0.35">
      <c r="A210" s="64" t="s">
        <v>45</v>
      </c>
      <c r="B210" s="234">
        <v>9.7000000000000003E-2</v>
      </c>
      <c r="C210" s="234"/>
      <c r="D210" s="234"/>
      <c r="E210" s="234"/>
      <c r="F210" s="234"/>
      <c r="G210" s="234"/>
      <c r="H210" s="234"/>
      <c r="I210" s="234">
        <v>7.9000000000000001E-2</v>
      </c>
      <c r="J210" s="234"/>
      <c r="K210" s="82"/>
    </row>
    <row r="211" spans="1:11" x14ac:dyDescent="0.35">
      <c r="A211" s="64" t="s">
        <v>151</v>
      </c>
      <c r="B211" s="234">
        <v>4.5999999999999999E-2</v>
      </c>
      <c r="C211" s="234"/>
      <c r="D211" s="234"/>
      <c r="E211" s="234"/>
      <c r="F211" s="234"/>
      <c r="G211" s="234"/>
      <c r="H211" s="234">
        <v>0</v>
      </c>
      <c r="I211" s="234">
        <v>2.0819999999999999</v>
      </c>
      <c r="J211" s="234"/>
      <c r="K211" s="82"/>
    </row>
    <row r="212" spans="1:11" x14ac:dyDescent="0.35">
      <c r="A212" s="64" t="s">
        <v>261</v>
      </c>
      <c r="B212" s="234">
        <v>4.4999999999999998E-2</v>
      </c>
      <c r="C212" s="234"/>
      <c r="D212" s="234"/>
      <c r="E212" s="234"/>
      <c r="F212" s="234"/>
      <c r="G212" s="234">
        <v>4.4999999999999998E-2</v>
      </c>
      <c r="H212" s="234"/>
      <c r="I212" s="234"/>
      <c r="J212" s="234"/>
      <c r="K212" s="82"/>
    </row>
    <row r="213" spans="1:11" x14ac:dyDescent="0.35">
      <c r="A213" s="64" t="s">
        <v>225</v>
      </c>
      <c r="B213" s="234">
        <v>4.2000000000000003E-2</v>
      </c>
      <c r="C213" s="234"/>
      <c r="D213" s="234"/>
      <c r="E213" s="234"/>
      <c r="F213" s="234"/>
      <c r="G213" s="234"/>
      <c r="H213" s="234">
        <v>7.8E-2</v>
      </c>
      <c r="I213" s="234">
        <v>0.877</v>
      </c>
      <c r="J213" s="234"/>
      <c r="K213" s="82"/>
    </row>
    <row r="214" spans="1:11" x14ac:dyDescent="0.35">
      <c r="A214" s="64" t="s">
        <v>82</v>
      </c>
      <c r="B214" s="234">
        <v>1.4E-2</v>
      </c>
      <c r="C214" s="234"/>
      <c r="D214" s="234"/>
      <c r="E214" s="234"/>
      <c r="F214" s="234"/>
      <c r="G214" s="234"/>
      <c r="H214" s="234">
        <v>1E-3</v>
      </c>
      <c r="I214" s="234">
        <v>13.946</v>
      </c>
      <c r="J214" s="234"/>
      <c r="K214" s="82"/>
    </row>
    <row r="215" spans="1:11" x14ac:dyDescent="0.35">
      <c r="A215" s="64" t="s">
        <v>53</v>
      </c>
      <c r="B215" s="234">
        <v>5.0000000000000001E-3</v>
      </c>
      <c r="C215" s="234"/>
      <c r="D215" s="234"/>
      <c r="E215" s="234"/>
      <c r="F215" s="234"/>
      <c r="G215" s="234"/>
      <c r="H215" s="234"/>
      <c r="I215" s="234">
        <v>0.221</v>
      </c>
      <c r="J215" s="234"/>
      <c r="K215" s="82"/>
    </row>
    <row r="216" spans="1:11" x14ac:dyDescent="0.35">
      <c r="A216" s="64" t="s">
        <v>8</v>
      </c>
      <c r="B216" s="234">
        <v>3.0000000000000001E-3</v>
      </c>
      <c r="C216" s="234"/>
      <c r="D216" s="234"/>
      <c r="E216" s="234"/>
      <c r="F216" s="234"/>
      <c r="G216" s="234"/>
      <c r="H216" s="234"/>
      <c r="I216" s="234">
        <v>5.5E-2</v>
      </c>
      <c r="J216" s="234"/>
      <c r="K216" s="82"/>
    </row>
    <row r="217" spans="1:11" x14ac:dyDescent="0.35">
      <c r="A217" s="64" t="s">
        <v>165</v>
      </c>
      <c r="B217" s="234">
        <v>3.0000000000000001E-3</v>
      </c>
      <c r="C217" s="234"/>
      <c r="D217" s="234"/>
      <c r="E217" s="234"/>
      <c r="F217" s="234"/>
      <c r="G217" s="234"/>
      <c r="H217" s="234"/>
      <c r="I217" s="234">
        <v>1.7999999999999999E-2</v>
      </c>
      <c r="J217" s="234"/>
      <c r="K217" s="82"/>
    </row>
    <row r="218" spans="1:11" x14ac:dyDescent="0.35">
      <c r="A218" s="64" t="s">
        <v>17</v>
      </c>
      <c r="B218" s="234">
        <v>2E-3</v>
      </c>
      <c r="C218" s="234"/>
      <c r="D218" s="234"/>
      <c r="E218" s="234"/>
      <c r="F218" s="234"/>
      <c r="G218" s="234"/>
      <c r="H218" s="234">
        <v>7.0000000000000001E-3</v>
      </c>
      <c r="I218" s="234">
        <v>3.694</v>
      </c>
      <c r="J218" s="234">
        <v>9.2999999999999999E-2</v>
      </c>
      <c r="K218" s="82"/>
    </row>
    <row r="219" spans="1:11" x14ac:dyDescent="0.35">
      <c r="A219" s="64" t="s">
        <v>44</v>
      </c>
      <c r="B219" s="234">
        <v>1E-3</v>
      </c>
      <c r="C219" s="234"/>
      <c r="D219" s="234"/>
      <c r="E219" s="234"/>
      <c r="F219" s="234"/>
      <c r="G219" s="234"/>
      <c r="H219" s="234">
        <v>7.0000000000000001E-3</v>
      </c>
      <c r="I219" s="234">
        <v>0.47099999999999997</v>
      </c>
      <c r="J219" s="234"/>
      <c r="K219" s="82"/>
    </row>
    <row r="220" spans="1:11" x14ac:dyDescent="0.35">
      <c r="A220" s="64" t="s">
        <v>164</v>
      </c>
      <c r="B220" s="234">
        <v>1E-3</v>
      </c>
      <c r="C220" s="234"/>
      <c r="D220" s="234"/>
      <c r="E220" s="234"/>
      <c r="F220" s="234"/>
      <c r="G220" s="234"/>
      <c r="H220" s="234">
        <v>3.0000000000000001E-3</v>
      </c>
      <c r="I220" s="234">
        <v>0.02</v>
      </c>
      <c r="J220" s="234"/>
      <c r="K220" s="82"/>
    </row>
    <row r="221" spans="1:11" x14ac:dyDescent="0.35">
      <c r="A221" s="64" t="s">
        <v>48</v>
      </c>
      <c r="B221" s="234">
        <v>1E-3</v>
      </c>
      <c r="C221" s="234"/>
      <c r="D221" s="234"/>
      <c r="E221" s="234"/>
      <c r="F221" s="234"/>
      <c r="G221" s="234"/>
      <c r="H221" s="234"/>
      <c r="I221" s="234">
        <v>0.44800000000000001</v>
      </c>
      <c r="J221" s="234"/>
      <c r="K221" s="82"/>
    </row>
    <row r="222" spans="1:11" x14ac:dyDescent="0.35">
      <c r="A222" s="64" t="s">
        <v>166</v>
      </c>
      <c r="B222" s="234">
        <v>1E-3</v>
      </c>
      <c r="C222" s="234"/>
      <c r="D222" s="234"/>
      <c r="E222" s="234"/>
      <c r="F222" s="234"/>
      <c r="G222" s="234"/>
      <c r="H222" s="234"/>
      <c r="I222" s="234"/>
      <c r="J222" s="234"/>
      <c r="K222" s="82"/>
    </row>
    <row r="223" spans="1:11" x14ac:dyDescent="0.35">
      <c r="A223" s="64" t="s">
        <v>161</v>
      </c>
      <c r="B223" s="234">
        <v>0</v>
      </c>
      <c r="C223" s="234"/>
      <c r="D223" s="234"/>
      <c r="E223" s="234"/>
      <c r="F223" s="234"/>
      <c r="G223" s="234"/>
      <c r="H223" s="234">
        <v>3.9E-2</v>
      </c>
      <c r="I223" s="234">
        <v>6.0000000000000001E-3</v>
      </c>
      <c r="J223" s="234"/>
      <c r="K223" s="82"/>
    </row>
    <row r="224" spans="1:11" x14ac:dyDescent="0.35">
      <c r="A224" s="64" t="s">
        <v>226</v>
      </c>
      <c r="B224" s="234">
        <v>0</v>
      </c>
      <c r="C224" s="234"/>
      <c r="D224" s="234"/>
      <c r="E224" s="234"/>
      <c r="F224" s="234"/>
      <c r="G224" s="234"/>
      <c r="H224" s="234"/>
      <c r="I224" s="234">
        <v>0.49399999999999999</v>
      </c>
      <c r="J224" s="234"/>
      <c r="K224" s="82"/>
    </row>
    <row r="225" spans="1:11" x14ac:dyDescent="0.35">
      <c r="A225" s="64" t="s">
        <v>186</v>
      </c>
      <c r="B225" s="234"/>
      <c r="C225" s="234"/>
      <c r="D225" s="234"/>
      <c r="E225" s="234"/>
      <c r="F225" s="234"/>
      <c r="G225" s="234"/>
      <c r="H225" s="234">
        <v>2.2759999999999998</v>
      </c>
      <c r="I225" s="234">
        <v>0.33900000000000002</v>
      </c>
      <c r="J225" s="234"/>
      <c r="K225" s="82"/>
    </row>
    <row r="226" spans="1:11" x14ac:dyDescent="0.35">
      <c r="A226" s="64" t="s">
        <v>73</v>
      </c>
      <c r="B226" s="234"/>
      <c r="C226" s="234"/>
      <c r="D226" s="234"/>
      <c r="E226" s="234"/>
      <c r="F226" s="234"/>
      <c r="G226" s="234"/>
      <c r="H226" s="234">
        <v>2.8000000000000001E-2</v>
      </c>
      <c r="I226" s="234">
        <v>4.0000000000000001E-3</v>
      </c>
      <c r="J226" s="234"/>
      <c r="K226" s="82"/>
    </row>
    <row r="227" spans="1:11" x14ac:dyDescent="0.35">
      <c r="A227" s="64" t="s">
        <v>57</v>
      </c>
      <c r="B227" s="234"/>
      <c r="C227" s="234"/>
      <c r="D227" s="234"/>
      <c r="E227" s="234"/>
      <c r="F227" s="234"/>
      <c r="G227" s="234"/>
      <c r="H227" s="234">
        <v>3.0000000000000001E-3</v>
      </c>
      <c r="I227" s="234"/>
      <c r="J227" s="234"/>
      <c r="K227" s="82"/>
    </row>
    <row r="228" spans="1:11" x14ac:dyDescent="0.35">
      <c r="A228" s="64" t="s">
        <v>58</v>
      </c>
      <c r="B228" s="234"/>
      <c r="C228" s="234"/>
      <c r="D228" s="234"/>
      <c r="E228" s="234"/>
      <c r="F228" s="234"/>
      <c r="G228" s="234"/>
      <c r="H228" s="234">
        <v>0</v>
      </c>
      <c r="I228" s="234">
        <v>4.8000000000000001E-2</v>
      </c>
      <c r="J228" s="234"/>
      <c r="K228" s="82"/>
    </row>
    <row r="229" spans="1:11" x14ac:dyDescent="0.35">
      <c r="A229" s="64" t="s">
        <v>162</v>
      </c>
      <c r="B229" s="234"/>
      <c r="C229" s="234"/>
      <c r="D229" s="234"/>
      <c r="E229" s="234"/>
      <c r="F229" s="234"/>
      <c r="G229" s="234"/>
      <c r="H229" s="234">
        <v>0</v>
      </c>
      <c r="I229" s="234">
        <v>2.7E-2</v>
      </c>
      <c r="J229" s="234"/>
      <c r="K229" s="82"/>
    </row>
    <row r="230" spans="1:11" x14ac:dyDescent="0.35">
      <c r="A230" s="64" t="s">
        <v>81</v>
      </c>
      <c r="B230" s="234"/>
      <c r="C230" s="234"/>
      <c r="D230" s="234"/>
      <c r="E230" s="234"/>
      <c r="F230" s="234"/>
      <c r="G230" s="234"/>
      <c r="H230" s="234"/>
      <c r="I230" s="234">
        <v>26.654</v>
      </c>
      <c r="J230" s="234"/>
      <c r="K230" s="82"/>
    </row>
    <row r="231" spans="1:11" x14ac:dyDescent="0.35">
      <c r="A231" s="64" t="s">
        <v>76</v>
      </c>
      <c r="B231" s="234"/>
      <c r="C231" s="234"/>
      <c r="D231" s="234"/>
      <c r="E231" s="234"/>
      <c r="F231" s="234"/>
      <c r="G231" s="234"/>
      <c r="H231" s="234"/>
      <c r="I231" s="234">
        <v>7.3280000000000003</v>
      </c>
      <c r="J231" s="234"/>
      <c r="K231" s="82"/>
    </row>
    <row r="232" spans="1:11" x14ac:dyDescent="0.35">
      <c r="A232" s="64" t="s">
        <v>158</v>
      </c>
      <c r="B232" s="234"/>
      <c r="C232" s="234"/>
      <c r="D232" s="234"/>
      <c r="E232" s="234"/>
      <c r="F232" s="234"/>
      <c r="G232" s="234"/>
      <c r="H232" s="234"/>
      <c r="I232" s="234">
        <v>2.2189999999999999</v>
      </c>
      <c r="J232" s="234"/>
      <c r="K232" s="82"/>
    </row>
    <row r="233" spans="1:11" x14ac:dyDescent="0.35">
      <c r="A233" s="64" t="s">
        <v>83</v>
      </c>
      <c r="B233" s="234"/>
      <c r="C233" s="234"/>
      <c r="D233" s="234"/>
      <c r="E233" s="234"/>
      <c r="F233" s="234"/>
      <c r="G233" s="234"/>
      <c r="H233" s="234"/>
      <c r="I233" s="234">
        <v>2.1859999999999999</v>
      </c>
      <c r="J233" s="234"/>
      <c r="K233" s="82"/>
    </row>
    <row r="234" spans="1:11" x14ac:dyDescent="0.35">
      <c r="A234" s="64" t="s">
        <v>11</v>
      </c>
      <c r="B234" s="234"/>
      <c r="C234" s="234"/>
      <c r="D234" s="234"/>
      <c r="E234" s="234"/>
      <c r="F234" s="234"/>
      <c r="G234" s="234"/>
      <c r="H234" s="234"/>
      <c r="I234" s="234">
        <v>1.7829999999999999</v>
      </c>
      <c r="J234" s="234"/>
      <c r="K234" s="82"/>
    </row>
    <row r="235" spans="1:11" x14ac:dyDescent="0.35">
      <c r="A235" s="64" t="s">
        <v>3</v>
      </c>
      <c r="B235" s="234"/>
      <c r="C235" s="234"/>
      <c r="D235" s="234"/>
      <c r="E235" s="234"/>
      <c r="F235" s="234"/>
      <c r="G235" s="234"/>
      <c r="H235" s="234"/>
      <c r="I235" s="234">
        <v>1.579</v>
      </c>
      <c r="J235" s="234"/>
      <c r="K235" s="82"/>
    </row>
    <row r="236" spans="1:11" x14ac:dyDescent="0.35">
      <c r="A236" s="64" t="s">
        <v>90</v>
      </c>
      <c r="B236" s="234"/>
      <c r="C236" s="234"/>
      <c r="D236" s="234"/>
      <c r="E236" s="234"/>
      <c r="F236" s="234"/>
      <c r="G236" s="234"/>
      <c r="H236" s="234"/>
      <c r="I236" s="234">
        <v>0.89200000000000002</v>
      </c>
      <c r="J236" s="234"/>
      <c r="K236" s="82"/>
    </row>
    <row r="237" spans="1:11" x14ac:dyDescent="0.35">
      <c r="A237" s="64" t="s">
        <v>111</v>
      </c>
      <c r="B237" s="234"/>
      <c r="C237" s="234"/>
      <c r="D237" s="234"/>
      <c r="E237" s="234"/>
      <c r="F237" s="234"/>
      <c r="G237" s="234"/>
      <c r="H237" s="234"/>
      <c r="I237" s="234">
        <v>0.64800000000000002</v>
      </c>
      <c r="J237" s="234"/>
      <c r="K237" s="82"/>
    </row>
    <row r="238" spans="1:11" x14ac:dyDescent="0.35">
      <c r="A238" s="64" t="s">
        <v>66</v>
      </c>
      <c r="B238" s="234"/>
      <c r="C238" s="234"/>
      <c r="D238" s="234"/>
      <c r="E238" s="234"/>
      <c r="F238" s="234"/>
      <c r="G238" s="234"/>
      <c r="H238" s="234"/>
      <c r="I238" s="234">
        <v>0.26700000000000002</v>
      </c>
      <c r="J238" s="234"/>
      <c r="K238" s="82"/>
    </row>
    <row r="239" spans="1:11" x14ac:dyDescent="0.35">
      <c r="A239" s="64" t="s">
        <v>153</v>
      </c>
      <c r="B239" s="234"/>
      <c r="C239" s="234"/>
      <c r="D239" s="234"/>
      <c r="E239" s="234"/>
      <c r="F239" s="234"/>
      <c r="G239" s="234"/>
      <c r="H239" s="234"/>
      <c r="I239" s="234">
        <v>0.24399999999999999</v>
      </c>
      <c r="J239" s="234"/>
      <c r="K239" s="82"/>
    </row>
    <row r="240" spans="1:11" x14ac:dyDescent="0.35">
      <c r="A240" s="64" t="s">
        <v>65</v>
      </c>
      <c r="B240" s="234"/>
      <c r="C240" s="234"/>
      <c r="D240" s="234"/>
      <c r="E240" s="234"/>
      <c r="F240" s="234"/>
      <c r="G240" s="234"/>
      <c r="H240" s="234"/>
      <c r="I240" s="234">
        <v>0.158</v>
      </c>
      <c r="J240" s="234"/>
      <c r="K240" s="82"/>
    </row>
    <row r="241" spans="1:11" x14ac:dyDescent="0.35">
      <c r="A241" s="64" t="s">
        <v>60</v>
      </c>
      <c r="B241" s="234"/>
      <c r="C241" s="234"/>
      <c r="D241" s="234"/>
      <c r="E241" s="234"/>
      <c r="F241" s="234"/>
      <c r="G241" s="234"/>
      <c r="H241" s="234"/>
      <c r="I241" s="234">
        <v>8.3000000000000004E-2</v>
      </c>
      <c r="J241" s="234"/>
      <c r="K241" s="82"/>
    </row>
    <row r="242" spans="1:11" x14ac:dyDescent="0.35">
      <c r="A242" s="64" t="s">
        <v>69</v>
      </c>
      <c r="B242" s="234"/>
      <c r="C242" s="234"/>
      <c r="D242" s="234"/>
      <c r="E242" s="234"/>
      <c r="F242" s="234"/>
      <c r="G242" s="234"/>
      <c r="H242" s="234"/>
      <c r="I242" s="234">
        <v>0.02</v>
      </c>
      <c r="J242" s="234"/>
      <c r="K242" s="82"/>
    </row>
    <row r="243" spans="1:11" x14ac:dyDescent="0.35">
      <c r="A243" s="64" t="s">
        <v>1</v>
      </c>
      <c r="B243" s="234"/>
      <c r="C243" s="234"/>
      <c r="D243" s="234"/>
      <c r="E243" s="234"/>
      <c r="F243" s="234"/>
      <c r="G243" s="234"/>
      <c r="H243" s="234"/>
      <c r="I243" s="234">
        <v>1.2999999999999999E-2</v>
      </c>
      <c r="J243" s="234"/>
      <c r="K243" s="82"/>
    </row>
    <row r="244" spans="1:11" x14ac:dyDescent="0.35">
      <c r="A244" s="64" t="s">
        <v>62</v>
      </c>
      <c r="B244" s="234"/>
      <c r="C244" s="234"/>
      <c r="D244" s="234"/>
      <c r="E244" s="234"/>
      <c r="F244" s="234"/>
      <c r="G244" s="234"/>
      <c r="H244" s="234"/>
      <c r="I244" s="234">
        <v>1.2999999999999999E-2</v>
      </c>
      <c r="J244" s="234"/>
      <c r="K244" s="82"/>
    </row>
    <row r="245" spans="1:11" x14ac:dyDescent="0.35">
      <c r="A245" s="64" t="s">
        <v>40</v>
      </c>
      <c r="B245" s="234"/>
      <c r="C245" s="234"/>
      <c r="D245" s="234"/>
      <c r="E245" s="234"/>
      <c r="F245" s="234"/>
      <c r="G245" s="234"/>
      <c r="H245" s="234"/>
      <c r="I245" s="234">
        <v>3.0000000000000001E-3</v>
      </c>
      <c r="J245" s="234"/>
      <c r="K245" s="82"/>
    </row>
    <row r="246" spans="1:11" x14ac:dyDescent="0.35">
      <c r="A246" s="64" t="s">
        <v>41</v>
      </c>
      <c r="B246" s="234"/>
      <c r="C246" s="234"/>
      <c r="D246" s="234"/>
      <c r="E246" s="234"/>
      <c r="F246" s="234"/>
      <c r="G246" s="234"/>
      <c r="H246" s="234"/>
      <c r="I246" s="234">
        <v>3.0000000000000001E-3</v>
      </c>
      <c r="J246" s="234"/>
      <c r="K246" s="82"/>
    </row>
    <row r="247" spans="1:11" x14ac:dyDescent="0.35">
      <c r="A247" s="64" t="s">
        <v>260</v>
      </c>
      <c r="B247" s="234"/>
      <c r="C247" s="234"/>
      <c r="D247" s="234"/>
      <c r="E247" s="234"/>
      <c r="F247" s="234"/>
      <c r="G247" s="234"/>
      <c r="H247" s="234"/>
      <c r="I247" s="234">
        <v>2E-3</v>
      </c>
      <c r="J247" s="234"/>
      <c r="K247" s="82"/>
    </row>
    <row r="248" spans="1:11" x14ac:dyDescent="0.35">
      <c r="A248" s="64" t="s">
        <v>38</v>
      </c>
      <c r="B248" s="234"/>
      <c r="C248" s="234"/>
      <c r="D248" s="234"/>
      <c r="E248" s="234"/>
      <c r="F248" s="234"/>
      <c r="G248" s="234"/>
      <c r="H248" s="234"/>
      <c r="I248" s="234">
        <v>1E-3</v>
      </c>
      <c r="J248" s="234"/>
    </row>
    <row r="249" spans="1:11" x14ac:dyDescent="0.35">
      <c r="A249" s="146" t="s">
        <v>67</v>
      </c>
      <c r="B249" s="144"/>
      <c r="C249" s="144"/>
      <c r="D249" s="144"/>
      <c r="E249" s="144"/>
      <c r="F249" s="144"/>
      <c r="G249" s="144"/>
      <c r="H249" s="144"/>
      <c r="I249" s="144">
        <v>1E-3</v>
      </c>
      <c r="J249" s="144"/>
    </row>
  </sheetData>
  <sortState xmlns:xlrd2="http://schemas.microsoft.com/office/spreadsheetml/2017/richdata2" ref="A3:J247">
    <sortCondition descending="1" ref="E3:E247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2"/>
  <sheetViews>
    <sheetView zoomScale="80" zoomScaleNormal="80" workbookViewId="0">
      <selection activeCell="D17" sqref="D17"/>
    </sheetView>
  </sheetViews>
  <sheetFormatPr defaultColWidth="9.1796875" defaultRowHeight="14.5" x14ac:dyDescent="0.35"/>
  <cols>
    <col min="1" max="1" width="30.36328125" style="112" customWidth="1"/>
    <col min="2" max="2" width="12.36328125" style="112" bestFit="1" customWidth="1"/>
    <col min="3" max="3" width="10.08984375" style="112" bestFit="1" customWidth="1"/>
    <col min="4" max="4" width="12.36328125" style="112" bestFit="1" customWidth="1"/>
    <col min="5" max="5" width="10.08984375" style="112" bestFit="1" customWidth="1"/>
    <col min="6" max="6" width="12.36328125" style="112" bestFit="1" customWidth="1"/>
    <col min="7" max="7" width="10.08984375" style="112" bestFit="1" customWidth="1"/>
    <col min="8" max="8" width="8.81640625" style="112" bestFit="1" customWidth="1"/>
    <col min="9" max="9" width="8.453125" style="112" bestFit="1" customWidth="1"/>
    <col min="10" max="10" width="9.1796875" style="112"/>
    <col min="11" max="11" width="9.1796875" style="74"/>
    <col min="12" max="12" width="12.81640625" style="74" customWidth="1"/>
    <col min="13" max="13" width="9.1796875" style="74"/>
    <col min="14" max="16384" width="9.1796875" style="112"/>
  </cols>
  <sheetData>
    <row r="1" spans="1:15" x14ac:dyDescent="0.35">
      <c r="A1" s="123" t="s">
        <v>817</v>
      </c>
      <c r="C1" s="124"/>
      <c r="D1" s="124"/>
      <c r="E1" s="124"/>
      <c r="F1" s="124"/>
      <c r="G1" s="124"/>
      <c r="K1" s="393" t="s">
        <v>315</v>
      </c>
      <c r="L1" s="393"/>
      <c r="M1" s="112"/>
    </row>
    <row r="2" spans="1:15" s="113" customFormat="1" ht="14.5" customHeight="1" x14ac:dyDescent="0.35">
      <c r="A2" s="391" t="s">
        <v>325</v>
      </c>
      <c r="B2" s="392">
        <v>44713</v>
      </c>
      <c r="C2" s="392"/>
      <c r="D2" s="392">
        <v>45047</v>
      </c>
      <c r="E2" s="392"/>
      <c r="F2" s="392">
        <v>45078</v>
      </c>
      <c r="G2" s="392"/>
      <c r="H2" s="389" t="s">
        <v>327</v>
      </c>
      <c r="I2" s="389" t="s">
        <v>326</v>
      </c>
      <c r="N2" s="68"/>
      <c r="O2" s="125"/>
    </row>
    <row r="3" spans="1:15" s="113" customFormat="1" x14ac:dyDescent="0.35">
      <c r="A3" s="395"/>
      <c r="B3" s="72" t="s">
        <v>589</v>
      </c>
      <c r="C3" s="72" t="s">
        <v>297</v>
      </c>
      <c r="D3" s="72" t="s">
        <v>589</v>
      </c>
      <c r="E3" s="72" t="s">
        <v>297</v>
      </c>
      <c r="F3" s="72" t="s">
        <v>589</v>
      </c>
      <c r="G3" s="72" t="s">
        <v>297</v>
      </c>
      <c r="H3" s="396"/>
      <c r="I3" s="396"/>
      <c r="N3" s="68"/>
      <c r="O3" s="125"/>
    </row>
    <row r="4" spans="1:15" ht="15.5" x14ac:dyDescent="0.35">
      <c r="A4" s="132" t="s">
        <v>609</v>
      </c>
      <c r="B4" s="205">
        <v>2810.8589999999999</v>
      </c>
      <c r="C4" s="104">
        <f t="shared" ref="C4:C11" si="0">(B4/$B$11)*100</f>
        <v>31.984376822395884</v>
      </c>
      <c r="D4" s="205">
        <v>2972.9720000000002</v>
      </c>
      <c r="E4" s="104">
        <f t="shared" ref="E4:E11" si="1">(D4/$D$11)*100</f>
        <v>32.195684026653467</v>
      </c>
      <c r="F4" s="205">
        <v>3556.7489999999998</v>
      </c>
      <c r="G4" s="104">
        <f t="shared" ref="G4:G11" si="2">(F4/$F$11)*100</f>
        <v>40.91132761278152</v>
      </c>
      <c r="H4" s="154">
        <f>((F4/D4)-1)*100</f>
        <v>19.636141880919155</v>
      </c>
      <c r="I4" s="155">
        <f>((F4/B4)-1)*100</f>
        <v>26.536016214260471</v>
      </c>
      <c r="K4" s="126"/>
      <c r="L4" s="112"/>
      <c r="M4" s="112"/>
      <c r="N4" s="74"/>
      <c r="O4" s="75"/>
    </row>
    <row r="5" spans="1:15" ht="15.5" x14ac:dyDescent="0.35">
      <c r="A5" s="132" t="s">
        <v>605</v>
      </c>
      <c r="B5" s="205">
        <v>3599.2539999999999</v>
      </c>
      <c r="C5" s="104">
        <f t="shared" si="0"/>
        <v>40.955414773745559</v>
      </c>
      <c r="D5" s="205">
        <v>4174.6559999999999</v>
      </c>
      <c r="E5" s="104">
        <f t="shared" si="1"/>
        <v>45.209273917135121</v>
      </c>
      <c r="F5" s="205">
        <v>2964.721</v>
      </c>
      <c r="G5" s="104">
        <f t="shared" si="2"/>
        <v>34.101555131242947</v>
      </c>
      <c r="H5" s="154">
        <f t="shared" ref="H5:H10" si="3">((F5/D5)-1)*100</f>
        <v>-28.982867091324405</v>
      </c>
      <c r="I5" s="155">
        <f t="shared" ref="I5:I11" si="4">((F5/B5)-1)*100</f>
        <v>-17.629569905319265</v>
      </c>
      <c r="K5" s="112"/>
      <c r="L5" s="112"/>
      <c r="M5" s="112"/>
      <c r="N5" s="74"/>
      <c r="O5" s="75"/>
    </row>
    <row r="6" spans="1:15" ht="15.5" x14ac:dyDescent="0.35">
      <c r="A6" s="132" t="s">
        <v>611</v>
      </c>
      <c r="B6" s="205">
        <v>2378.1120000000001</v>
      </c>
      <c r="C6" s="104">
        <f t="shared" si="0"/>
        <v>27.060208403858578</v>
      </c>
      <c r="D6" s="205">
        <v>2084.4540000000002</v>
      </c>
      <c r="E6" s="104">
        <f t="shared" si="1"/>
        <v>22.573513087944967</v>
      </c>
      <c r="F6" s="205">
        <v>2172.1019999999999</v>
      </c>
      <c r="G6" s="104">
        <f t="shared" si="2"/>
        <v>24.984494697370536</v>
      </c>
      <c r="H6" s="154">
        <f t="shared" si="3"/>
        <v>4.2048421313207074</v>
      </c>
      <c r="I6" s="155">
        <f t="shared" si="4"/>
        <v>-8.6627543193928744</v>
      </c>
      <c r="K6" s="112"/>
      <c r="L6" s="112"/>
      <c r="M6" s="112"/>
      <c r="N6" s="74"/>
      <c r="O6" s="75"/>
    </row>
    <row r="7" spans="1:15" ht="15.5" x14ac:dyDescent="0.35">
      <c r="A7" s="132" t="s">
        <v>612</v>
      </c>
      <c r="B7" s="205"/>
      <c r="C7" s="104">
        <f t="shared" si="0"/>
        <v>0</v>
      </c>
      <c r="D7" s="205">
        <v>0.67400000000000004</v>
      </c>
      <c r="E7" s="104">
        <f t="shared" si="1"/>
        <v>7.2990566456611226E-3</v>
      </c>
      <c r="F7" s="205">
        <v>0.20599999999999999</v>
      </c>
      <c r="G7" s="104">
        <f t="shared" si="2"/>
        <v>2.3695047045020584E-3</v>
      </c>
      <c r="H7" s="154">
        <f t="shared" si="3"/>
        <v>-69.436201780415431</v>
      </c>
      <c r="I7" s="155" t="s">
        <v>316</v>
      </c>
      <c r="K7" s="112"/>
      <c r="L7" s="112"/>
      <c r="M7" s="112"/>
    </row>
    <row r="8" spans="1:15" s="113" customFormat="1" ht="15.5" x14ac:dyDescent="0.35">
      <c r="A8" s="132" t="s">
        <v>799</v>
      </c>
      <c r="B8" s="205"/>
      <c r="C8" s="104">
        <f t="shared" si="0"/>
        <v>0</v>
      </c>
      <c r="D8" s="205"/>
      <c r="E8" s="104">
        <f t="shared" si="1"/>
        <v>0</v>
      </c>
      <c r="F8" s="205">
        <v>2.1999999999999999E-2</v>
      </c>
      <c r="G8" s="104">
        <f t="shared" si="2"/>
        <v>2.5305390048080233E-4</v>
      </c>
      <c r="H8" s="154" t="s">
        <v>316</v>
      </c>
      <c r="I8" s="155" t="s">
        <v>316</v>
      </c>
    </row>
    <row r="9" spans="1:15" ht="15.5" x14ac:dyDescent="0.35">
      <c r="A9" s="132" t="s">
        <v>613</v>
      </c>
      <c r="B9" s="205"/>
      <c r="C9" s="104">
        <f t="shared" si="0"/>
        <v>0</v>
      </c>
      <c r="D9" s="205">
        <v>2.7E-2</v>
      </c>
      <c r="E9" s="104">
        <f t="shared" si="1"/>
        <v>2.9239544426238912E-4</v>
      </c>
      <c r="F9" s="205"/>
      <c r="G9" s="104">
        <f t="shared" si="2"/>
        <v>0</v>
      </c>
      <c r="H9" s="154">
        <f t="shared" si="3"/>
        <v>-100</v>
      </c>
      <c r="I9" s="155" t="s">
        <v>316</v>
      </c>
    </row>
    <row r="10" spans="1:15" s="113" customFormat="1" ht="15.5" x14ac:dyDescent="0.35">
      <c r="A10" s="132" t="s">
        <v>610</v>
      </c>
      <c r="B10" s="205"/>
      <c r="C10" s="104">
        <f t="shared" si="0"/>
        <v>0</v>
      </c>
      <c r="D10" s="205">
        <v>1.2869999999999999</v>
      </c>
      <c r="E10" s="104">
        <f t="shared" si="1"/>
        <v>1.3937516176507214E-2</v>
      </c>
      <c r="F10" s="205"/>
      <c r="G10" s="104">
        <f t="shared" si="2"/>
        <v>0</v>
      </c>
      <c r="H10" s="154">
        <f t="shared" si="3"/>
        <v>-100</v>
      </c>
      <c r="I10" s="155" t="s">
        <v>316</v>
      </c>
      <c r="K10" s="68"/>
      <c r="L10" s="68"/>
      <c r="M10" s="68"/>
    </row>
    <row r="11" spans="1:15" ht="15.5" x14ac:dyDescent="0.35">
      <c r="A11" s="149" t="s">
        <v>263</v>
      </c>
      <c r="B11" s="347">
        <f>SUM(B4:B10)</f>
        <v>8788.2249999999985</v>
      </c>
      <c r="C11" s="143">
        <f t="shared" si="0"/>
        <v>100</v>
      </c>
      <c r="D11" s="143">
        <f>SUM(D4:D10)</f>
        <v>9234.0700000000015</v>
      </c>
      <c r="E11" s="143">
        <f t="shared" si="1"/>
        <v>100</v>
      </c>
      <c r="F11" s="143">
        <f>SUM(F4:F10)</f>
        <v>8693.8000000000011</v>
      </c>
      <c r="G11" s="143">
        <f t="shared" si="2"/>
        <v>100</v>
      </c>
      <c r="H11" s="186">
        <f>((F11/D11)-1)*100</f>
        <v>-5.8508328396904119</v>
      </c>
      <c r="I11" s="186">
        <f t="shared" si="4"/>
        <v>-1.0744490497227588</v>
      </c>
      <c r="K11" s="112"/>
      <c r="M11" s="112"/>
    </row>
    <row r="12" spans="1:15" x14ac:dyDescent="0.35">
      <c r="G12" s="128"/>
      <c r="H12" s="128"/>
      <c r="I12" s="128"/>
    </row>
    <row r="13" spans="1:15" x14ac:dyDescent="0.35">
      <c r="G13" s="329"/>
      <c r="H13" s="128"/>
      <c r="I13" s="128"/>
    </row>
    <row r="14" spans="1:15" x14ac:dyDescent="0.35">
      <c r="G14" s="176"/>
      <c r="H14" s="128"/>
      <c r="I14" s="128"/>
    </row>
    <row r="15" spans="1:15" x14ac:dyDescent="0.35">
      <c r="G15" s="128"/>
      <c r="H15" s="128"/>
      <c r="I15" s="128"/>
    </row>
    <row r="16" spans="1:15" x14ac:dyDescent="0.35">
      <c r="G16" s="128"/>
      <c r="H16" s="128"/>
      <c r="I16" s="128"/>
    </row>
    <row r="17" spans="4:13" x14ac:dyDescent="0.35">
      <c r="G17" s="128"/>
      <c r="H17" s="128"/>
      <c r="I17" s="128"/>
    </row>
    <row r="18" spans="4:13" x14ac:dyDescent="0.35">
      <c r="G18" s="128"/>
      <c r="H18" s="128"/>
      <c r="I18" s="128"/>
    </row>
    <row r="19" spans="4:13" x14ac:dyDescent="0.35">
      <c r="D19" s="170"/>
    </row>
    <row r="32" spans="4:13" x14ac:dyDescent="0.35">
      <c r="K32" s="112"/>
      <c r="L32" s="112"/>
      <c r="M32" s="112"/>
    </row>
    <row r="34" spans="1:13" x14ac:dyDescent="0.35">
      <c r="C34" s="129"/>
      <c r="K34" s="112"/>
      <c r="L34" s="112"/>
      <c r="M34" s="112"/>
    </row>
    <row r="35" spans="1:13" x14ac:dyDescent="0.35">
      <c r="K35" s="112"/>
      <c r="L35" s="112"/>
      <c r="M35" s="112"/>
    </row>
    <row r="36" spans="1:13" x14ac:dyDescent="0.35">
      <c r="E36" s="130"/>
      <c r="F36" s="74"/>
      <c r="G36" s="74"/>
      <c r="H36" s="394"/>
      <c r="I36" s="394"/>
      <c r="K36" s="112"/>
      <c r="L36" s="112"/>
      <c r="M36" s="112"/>
    </row>
    <row r="37" spans="1:13" x14ac:dyDescent="0.35">
      <c r="F37" s="74"/>
      <c r="G37" s="74"/>
      <c r="H37" s="74"/>
      <c r="I37" s="74"/>
      <c r="K37" s="112"/>
      <c r="L37" s="112"/>
      <c r="M37" s="112"/>
    </row>
    <row r="38" spans="1:13" x14ac:dyDescent="0.35">
      <c r="E38" s="128"/>
      <c r="F38" s="74"/>
      <c r="G38" s="75"/>
      <c r="H38" s="75"/>
      <c r="I38" s="75"/>
      <c r="K38" s="112"/>
      <c r="L38" s="112"/>
      <c r="M38" s="112"/>
    </row>
    <row r="39" spans="1:13" x14ac:dyDescent="0.35">
      <c r="E39" s="128"/>
      <c r="F39" s="74"/>
      <c r="G39" s="75"/>
      <c r="H39" s="75"/>
      <c r="I39" s="75"/>
      <c r="K39" s="112"/>
      <c r="L39" s="112"/>
      <c r="M39" s="112"/>
    </row>
    <row r="40" spans="1:13" x14ac:dyDescent="0.35">
      <c r="F40" s="74"/>
      <c r="G40" s="75"/>
      <c r="H40" s="75"/>
      <c r="I40" s="75"/>
      <c r="K40" s="112"/>
      <c r="L40" s="112"/>
      <c r="M40" s="112"/>
    </row>
    <row r="41" spans="1:13" x14ac:dyDescent="0.35">
      <c r="F41" s="74"/>
      <c r="G41" s="75"/>
      <c r="H41" s="75"/>
      <c r="I41" s="75"/>
      <c r="K41" s="112"/>
      <c r="L41" s="112"/>
      <c r="M41" s="112"/>
    </row>
    <row r="42" spans="1:13" x14ac:dyDescent="0.35">
      <c r="F42" s="74"/>
      <c r="G42" s="75"/>
      <c r="H42" s="75"/>
      <c r="I42" s="75"/>
      <c r="K42" s="112"/>
      <c r="L42" s="112"/>
      <c r="M42" s="112"/>
    </row>
    <row r="43" spans="1:13" x14ac:dyDescent="0.35">
      <c r="F43" s="74"/>
      <c r="G43" s="75"/>
      <c r="H43" s="75"/>
      <c r="I43" s="75"/>
      <c r="K43" s="112"/>
      <c r="L43" s="112"/>
      <c r="M43" s="112"/>
    </row>
    <row r="44" spans="1:13" x14ac:dyDescent="0.35">
      <c r="E44" s="75"/>
      <c r="F44" s="75"/>
      <c r="G44" s="75"/>
      <c r="K44" s="112"/>
      <c r="L44" s="112"/>
      <c r="M44" s="112"/>
    </row>
    <row r="45" spans="1:13" x14ac:dyDescent="0.35">
      <c r="E45" s="75"/>
      <c r="F45" s="75"/>
      <c r="G45" s="75"/>
      <c r="K45" s="112"/>
      <c r="L45" s="112"/>
      <c r="M45" s="112"/>
    </row>
    <row r="46" spans="1:13" x14ac:dyDescent="0.35">
      <c r="A46" s="74"/>
      <c r="B46" s="74"/>
      <c r="C46" s="74"/>
      <c r="D46" s="74"/>
      <c r="E46" s="75"/>
      <c r="F46" s="75"/>
      <c r="G46" s="75"/>
      <c r="K46" s="112"/>
      <c r="L46" s="112"/>
      <c r="M46" s="112"/>
    </row>
    <row r="47" spans="1:13" x14ac:dyDescent="0.35">
      <c r="A47" s="74"/>
      <c r="B47" s="75"/>
      <c r="C47" s="75"/>
      <c r="D47" s="75"/>
      <c r="E47" s="75"/>
      <c r="F47" s="75"/>
      <c r="G47" s="75"/>
      <c r="K47" s="112"/>
      <c r="L47" s="112"/>
      <c r="M47" s="112"/>
    </row>
    <row r="48" spans="1:13" x14ac:dyDescent="0.35">
      <c r="A48" s="74"/>
      <c r="B48" s="75"/>
      <c r="C48" s="75"/>
      <c r="D48" s="75"/>
      <c r="E48" s="75"/>
      <c r="F48" s="75"/>
      <c r="G48" s="75"/>
      <c r="K48" s="112"/>
      <c r="L48" s="112"/>
      <c r="M48" s="112"/>
    </row>
    <row r="49" spans="1:13" x14ac:dyDescent="0.35">
      <c r="A49" s="74"/>
      <c r="B49" s="75"/>
      <c r="C49" s="75"/>
      <c r="D49" s="75"/>
      <c r="E49" s="75"/>
      <c r="F49" s="75"/>
      <c r="G49" s="75"/>
      <c r="K49" s="112"/>
      <c r="L49" s="112"/>
      <c r="M49" s="112"/>
    </row>
    <row r="50" spans="1:13" x14ac:dyDescent="0.35">
      <c r="A50" s="74"/>
      <c r="B50" s="75"/>
      <c r="C50" s="75"/>
      <c r="D50" s="75"/>
      <c r="K50" s="112"/>
      <c r="L50" s="112"/>
      <c r="M50" s="112"/>
    </row>
    <row r="51" spans="1:13" x14ac:dyDescent="0.35">
      <c r="A51" s="74"/>
      <c r="B51" s="75"/>
      <c r="C51" s="75"/>
      <c r="D51" s="75"/>
      <c r="K51" s="112"/>
      <c r="L51" s="112"/>
      <c r="M51" s="112"/>
    </row>
    <row r="52" spans="1:13" x14ac:dyDescent="0.35">
      <c r="A52" s="74"/>
      <c r="B52" s="75"/>
      <c r="C52" s="75"/>
      <c r="D52" s="75"/>
      <c r="K52" s="112"/>
      <c r="L52" s="112"/>
      <c r="M52" s="112"/>
    </row>
  </sheetData>
  <mergeCells count="8">
    <mergeCell ref="A2:A3"/>
    <mergeCell ref="H2:H3"/>
    <mergeCell ref="I2:I3"/>
    <mergeCell ref="K1:L1"/>
    <mergeCell ref="B2:C2"/>
    <mergeCell ref="H36:I36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7"/>
  <sheetViews>
    <sheetView zoomScale="70" zoomScaleNormal="70" workbookViewId="0">
      <selection activeCell="P12" sqref="P12"/>
    </sheetView>
  </sheetViews>
  <sheetFormatPr defaultColWidth="8.81640625" defaultRowHeight="15.5" x14ac:dyDescent="0.35"/>
  <cols>
    <col min="1" max="1" width="14.453125" style="1" customWidth="1"/>
    <col min="2" max="4" width="12.1796875" style="1" customWidth="1"/>
    <col min="5" max="5" width="5" style="1" bestFit="1" customWidth="1"/>
    <col min="6" max="6" width="12.90625" style="1" customWidth="1"/>
    <col min="7" max="9" width="12.1796875" style="1" customWidth="1"/>
    <col min="10" max="10" width="5" style="1" bestFit="1" customWidth="1"/>
    <col min="11" max="11" width="13.08984375" style="1" customWidth="1"/>
    <col min="12" max="14" width="12.1796875" style="1" customWidth="1"/>
    <col min="15" max="16384" width="8.81640625" style="1"/>
  </cols>
  <sheetData>
    <row r="1" spans="1:20" x14ac:dyDescent="0.35">
      <c r="A1" s="373" t="s">
        <v>590</v>
      </c>
      <c r="B1" s="373"/>
      <c r="C1" s="373"/>
      <c r="D1" s="373"/>
      <c r="E1" s="373"/>
      <c r="F1" s="373"/>
      <c r="G1" s="373"/>
      <c r="P1" s="13" t="s">
        <v>315</v>
      </c>
    </row>
    <row r="2" spans="1:20" x14ac:dyDescent="0.35">
      <c r="A2" s="397" t="s">
        <v>345</v>
      </c>
      <c r="B2" s="397"/>
      <c r="C2" s="397"/>
      <c r="D2" s="397"/>
      <c r="E2" s="83"/>
      <c r="F2" s="397" t="s">
        <v>343</v>
      </c>
      <c r="G2" s="397"/>
      <c r="H2" s="397"/>
      <c r="I2" s="397"/>
      <c r="J2" s="73"/>
      <c r="K2" s="398" t="s">
        <v>344</v>
      </c>
      <c r="L2" s="398"/>
      <c r="M2" s="398"/>
      <c r="N2" s="398"/>
      <c r="O2" s="74"/>
      <c r="P2" s="74"/>
      <c r="Q2" s="74"/>
      <c r="R2" s="74"/>
      <c r="S2" s="74"/>
      <c r="T2" s="74"/>
    </row>
    <row r="3" spans="1:20" x14ac:dyDescent="0.35">
      <c r="A3" s="67" t="s">
        <v>346</v>
      </c>
      <c r="B3" s="67">
        <v>2022</v>
      </c>
      <c r="C3" s="399">
        <v>2023</v>
      </c>
      <c r="D3" s="400"/>
      <c r="E3" s="83"/>
      <c r="F3" s="67" t="s">
        <v>346</v>
      </c>
      <c r="G3" s="67">
        <v>2022</v>
      </c>
      <c r="H3" s="399">
        <v>2023</v>
      </c>
      <c r="I3" s="400"/>
      <c r="J3" s="73"/>
      <c r="K3" s="67" t="s">
        <v>346</v>
      </c>
      <c r="L3" s="67">
        <v>2022</v>
      </c>
      <c r="M3" s="399">
        <v>2023</v>
      </c>
      <c r="N3" s="400"/>
      <c r="O3" s="74"/>
      <c r="P3" s="74"/>
      <c r="Q3" s="74"/>
      <c r="R3" s="74"/>
      <c r="S3" s="74"/>
      <c r="T3" s="74"/>
    </row>
    <row r="4" spans="1:20" s="4" customFormat="1" x14ac:dyDescent="0.35">
      <c r="A4" s="93" t="s">
        <v>269</v>
      </c>
      <c r="B4" s="252" t="s">
        <v>275</v>
      </c>
      <c r="C4" s="252" t="s">
        <v>274</v>
      </c>
      <c r="D4" s="252" t="s">
        <v>275</v>
      </c>
      <c r="E4" s="87"/>
      <c r="F4" s="93" t="s">
        <v>269</v>
      </c>
      <c r="G4" s="252" t="s">
        <v>275</v>
      </c>
      <c r="H4" s="252" t="s">
        <v>274</v>
      </c>
      <c r="I4" s="252" t="s">
        <v>275</v>
      </c>
      <c r="J4" s="86"/>
      <c r="K4" s="93" t="s">
        <v>269</v>
      </c>
      <c r="L4" s="252" t="s">
        <v>275</v>
      </c>
      <c r="M4" s="252" t="s">
        <v>274</v>
      </c>
      <c r="N4" s="252" t="s">
        <v>275</v>
      </c>
      <c r="O4" s="74"/>
      <c r="P4" s="74"/>
      <c r="Q4" s="74"/>
      <c r="R4" s="74"/>
      <c r="S4" s="74"/>
      <c r="T4" s="74"/>
    </row>
    <row r="5" spans="1:20" x14ac:dyDescent="0.35">
      <c r="A5" s="63" t="s">
        <v>151</v>
      </c>
      <c r="B5" s="202">
        <v>2091.3809999999999</v>
      </c>
      <c r="C5" s="202">
        <v>1908.0830000000001</v>
      </c>
      <c r="D5" s="202">
        <v>2356.0160000000001</v>
      </c>
      <c r="E5" s="82"/>
      <c r="F5" s="63" t="s">
        <v>9</v>
      </c>
      <c r="G5" s="78">
        <v>723.03300000000002</v>
      </c>
      <c r="H5" s="78">
        <v>765.66099999999994</v>
      </c>
      <c r="I5" s="78">
        <v>1147.605</v>
      </c>
      <c r="J5" s="74"/>
      <c r="K5" s="63" t="s">
        <v>80</v>
      </c>
      <c r="L5" s="63">
        <v>476.96499999999997</v>
      </c>
      <c r="M5" s="63">
        <v>406.35300000000001</v>
      </c>
      <c r="N5" s="63">
        <v>350.05799999999999</v>
      </c>
      <c r="O5" s="74"/>
      <c r="P5" s="74"/>
      <c r="Q5" s="74"/>
      <c r="R5" s="74"/>
      <c r="S5" s="74"/>
      <c r="T5" s="74"/>
    </row>
    <row r="6" spans="1:20" x14ac:dyDescent="0.35">
      <c r="A6" s="64" t="s">
        <v>260</v>
      </c>
      <c r="B6" s="205">
        <v>519.68299999999999</v>
      </c>
      <c r="C6" s="205">
        <v>913.46100000000001</v>
      </c>
      <c r="D6" s="205">
        <v>803.28899999999999</v>
      </c>
      <c r="E6" s="82"/>
      <c r="F6" s="64" t="s">
        <v>70</v>
      </c>
      <c r="G6" s="234">
        <v>1199.9380000000001</v>
      </c>
      <c r="H6" s="234">
        <v>1991.4829999999999</v>
      </c>
      <c r="I6" s="234">
        <v>630.51099999999997</v>
      </c>
      <c r="J6" s="74"/>
      <c r="K6" s="64" t="s">
        <v>9</v>
      </c>
      <c r="L6" s="64">
        <v>354.767</v>
      </c>
      <c r="M6" s="64">
        <v>341.69099999999997</v>
      </c>
      <c r="N6" s="64">
        <v>330.315</v>
      </c>
      <c r="O6" s="74"/>
      <c r="P6" s="74"/>
      <c r="Q6" s="74"/>
      <c r="R6" s="74"/>
      <c r="S6" s="74"/>
      <c r="T6" s="74"/>
    </row>
    <row r="7" spans="1:20" x14ac:dyDescent="0.35">
      <c r="A7" s="64" t="s">
        <v>249</v>
      </c>
      <c r="B7" s="205">
        <v>108.569</v>
      </c>
      <c r="C7" s="205">
        <v>82.906000000000006</v>
      </c>
      <c r="D7" s="205">
        <v>322.928</v>
      </c>
      <c r="E7" s="82"/>
      <c r="F7" s="64" t="s">
        <v>631</v>
      </c>
      <c r="G7" s="234">
        <v>0.47499999999999998</v>
      </c>
      <c r="H7" s="234">
        <v>511.601</v>
      </c>
      <c r="I7" s="234">
        <v>473.28199999999998</v>
      </c>
      <c r="J7" s="74"/>
      <c r="K7" s="64" t="s">
        <v>0</v>
      </c>
      <c r="L7" s="64">
        <v>217.209</v>
      </c>
      <c r="M7" s="64">
        <v>179.69</v>
      </c>
      <c r="N7" s="64">
        <v>195.32300000000001</v>
      </c>
      <c r="O7" s="74"/>
      <c r="P7" s="74"/>
      <c r="Q7" s="74"/>
      <c r="R7" s="74"/>
      <c r="S7" s="74"/>
      <c r="T7" s="74"/>
    </row>
    <row r="8" spans="1:20" x14ac:dyDescent="0.35">
      <c r="A8" s="64" t="s">
        <v>178</v>
      </c>
      <c r="B8" s="205">
        <v>16.684000000000001</v>
      </c>
      <c r="C8" s="205">
        <v>13.696999999999999</v>
      </c>
      <c r="D8" s="205">
        <v>31.507000000000001</v>
      </c>
      <c r="E8" s="82"/>
      <c r="F8" s="64" t="s">
        <v>47</v>
      </c>
      <c r="G8" s="234">
        <v>107.89</v>
      </c>
      <c r="H8" s="234">
        <v>104.03</v>
      </c>
      <c r="I8" s="234">
        <v>107.764</v>
      </c>
      <c r="J8" s="68"/>
      <c r="K8" s="64" t="s">
        <v>157</v>
      </c>
      <c r="L8" s="64">
        <v>36.387</v>
      </c>
      <c r="M8" s="64">
        <v>120.581</v>
      </c>
      <c r="N8" s="64">
        <v>122.345</v>
      </c>
      <c r="O8" s="68"/>
      <c r="P8" s="68"/>
      <c r="Q8" s="68"/>
      <c r="R8" s="68"/>
      <c r="S8" s="68"/>
      <c r="T8" s="68"/>
    </row>
    <row r="9" spans="1:20" x14ac:dyDescent="0.35">
      <c r="A9" s="64" t="s">
        <v>253</v>
      </c>
      <c r="B9" s="205">
        <v>6.3079999999999998</v>
      </c>
      <c r="C9" s="205">
        <v>5.2610000000000001</v>
      </c>
      <c r="D9" s="205">
        <v>7.6589999999999998</v>
      </c>
      <c r="E9" s="82"/>
      <c r="F9" s="64" t="s">
        <v>64</v>
      </c>
      <c r="G9" s="234">
        <v>47.061999999999998</v>
      </c>
      <c r="H9" s="234">
        <v>54.228000000000002</v>
      </c>
      <c r="I9" s="234">
        <v>80.888000000000005</v>
      </c>
      <c r="J9" s="68"/>
      <c r="K9" s="64" t="s">
        <v>218</v>
      </c>
      <c r="L9" s="64">
        <v>44.073</v>
      </c>
      <c r="M9" s="64">
        <v>126.54900000000001</v>
      </c>
      <c r="N9" s="64">
        <v>93.423000000000002</v>
      </c>
      <c r="O9" s="68"/>
      <c r="P9" s="68"/>
      <c r="Q9" s="68"/>
      <c r="R9" s="68"/>
      <c r="S9" s="68"/>
      <c r="T9" s="68"/>
    </row>
    <row r="10" spans="1:20" x14ac:dyDescent="0.35">
      <c r="A10" s="64" t="s">
        <v>9</v>
      </c>
      <c r="B10" s="205">
        <v>5.4720000000000004</v>
      </c>
      <c r="C10" s="205">
        <v>8.9819999999999993</v>
      </c>
      <c r="D10" s="205">
        <v>7.62</v>
      </c>
      <c r="E10" s="82"/>
      <c r="F10" s="64" t="s">
        <v>11</v>
      </c>
      <c r="G10" s="234">
        <v>47.215000000000003</v>
      </c>
      <c r="H10" s="234">
        <v>41.752000000000002</v>
      </c>
      <c r="I10" s="234">
        <v>70.896000000000001</v>
      </c>
      <c r="J10" s="74"/>
      <c r="K10" s="64" t="s">
        <v>215</v>
      </c>
      <c r="L10" s="64">
        <v>27.69</v>
      </c>
      <c r="M10" s="64">
        <v>131.97200000000001</v>
      </c>
      <c r="N10" s="64">
        <v>85.587999999999994</v>
      </c>
      <c r="O10" s="74"/>
      <c r="P10" s="74"/>
      <c r="Q10" s="74"/>
      <c r="R10" s="74"/>
      <c r="S10" s="74"/>
      <c r="T10" s="74"/>
    </row>
    <row r="11" spans="1:20" x14ac:dyDescent="0.35">
      <c r="A11" s="64" t="s">
        <v>11</v>
      </c>
      <c r="B11" s="205">
        <v>1.3160000000000001</v>
      </c>
      <c r="C11" s="205">
        <v>9.3670000000000009</v>
      </c>
      <c r="D11" s="205">
        <v>3.0950000000000002</v>
      </c>
      <c r="E11" s="82"/>
      <c r="F11" s="64" t="s">
        <v>1</v>
      </c>
      <c r="G11" s="234">
        <v>33.247999999999998</v>
      </c>
      <c r="H11" s="234">
        <v>58.412999999999997</v>
      </c>
      <c r="I11" s="234">
        <v>67.739000000000004</v>
      </c>
      <c r="J11" s="74"/>
      <c r="K11" s="64" t="s">
        <v>129</v>
      </c>
      <c r="L11" s="64">
        <v>36.656999999999996</v>
      </c>
      <c r="M11" s="64">
        <v>38.231999999999999</v>
      </c>
      <c r="N11" s="64">
        <v>71.076999999999998</v>
      </c>
      <c r="O11" s="74"/>
      <c r="P11" s="74"/>
      <c r="Q11" s="74"/>
      <c r="R11" s="74"/>
      <c r="S11" s="74"/>
      <c r="T11" s="74"/>
    </row>
    <row r="12" spans="1:20" x14ac:dyDescent="0.35">
      <c r="A12" s="64" t="s">
        <v>224</v>
      </c>
      <c r="B12" s="205">
        <v>47.972000000000001</v>
      </c>
      <c r="C12" s="205">
        <v>0.249</v>
      </c>
      <c r="D12" s="205">
        <v>2.3940000000000001</v>
      </c>
      <c r="E12" s="82"/>
      <c r="F12" s="64" t="s">
        <v>80</v>
      </c>
      <c r="G12" s="234">
        <v>250.749</v>
      </c>
      <c r="H12" s="234">
        <v>42.021000000000001</v>
      </c>
      <c r="I12" s="234">
        <v>66.036000000000001</v>
      </c>
      <c r="J12" s="74"/>
      <c r="K12" s="64" t="s">
        <v>37</v>
      </c>
      <c r="L12" s="64">
        <v>204.511</v>
      </c>
      <c r="M12" s="64">
        <v>69.793000000000006</v>
      </c>
      <c r="N12" s="64">
        <v>69.698999999999998</v>
      </c>
      <c r="O12" s="74"/>
      <c r="P12" s="74"/>
      <c r="Q12" s="74"/>
      <c r="R12" s="74"/>
      <c r="S12" s="74"/>
      <c r="T12" s="74"/>
    </row>
    <row r="13" spans="1:20" x14ac:dyDescent="0.35">
      <c r="A13" s="64" t="s">
        <v>240</v>
      </c>
      <c r="B13" s="205">
        <v>0.40300000000000002</v>
      </c>
      <c r="C13" s="205">
        <v>3.77</v>
      </c>
      <c r="D13" s="205">
        <v>2.391</v>
      </c>
      <c r="E13" s="82"/>
      <c r="F13" s="64" t="s">
        <v>71</v>
      </c>
      <c r="G13" s="234">
        <v>191.339</v>
      </c>
      <c r="H13" s="234">
        <v>328.40699999999998</v>
      </c>
      <c r="I13" s="234">
        <v>62.515999999999998</v>
      </c>
      <c r="J13" s="74"/>
      <c r="K13" s="64" t="s">
        <v>21</v>
      </c>
      <c r="L13" s="64">
        <v>20.239999999999998</v>
      </c>
      <c r="M13" s="64">
        <v>28.079000000000001</v>
      </c>
      <c r="N13" s="64">
        <v>68.138999999999996</v>
      </c>
      <c r="O13" s="74"/>
      <c r="P13" s="74"/>
      <c r="Q13" s="74"/>
      <c r="R13" s="74"/>
      <c r="S13" s="74"/>
      <c r="T13" s="74"/>
    </row>
    <row r="14" spans="1:20" x14ac:dyDescent="0.35">
      <c r="A14" s="64" t="s">
        <v>74</v>
      </c>
      <c r="B14" s="205">
        <v>0.58499999999999996</v>
      </c>
      <c r="C14" s="205">
        <v>0.75700000000000001</v>
      </c>
      <c r="D14" s="205">
        <v>2.2109999999999999</v>
      </c>
      <c r="E14" s="82"/>
      <c r="F14" s="64" t="s">
        <v>66</v>
      </c>
      <c r="G14" s="234">
        <v>25.736000000000001</v>
      </c>
      <c r="H14" s="234">
        <v>31.361000000000001</v>
      </c>
      <c r="I14" s="234">
        <v>38.088999999999999</v>
      </c>
      <c r="J14" s="74"/>
      <c r="K14" s="64" t="s">
        <v>1</v>
      </c>
      <c r="L14" s="64">
        <v>34.061</v>
      </c>
      <c r="M14" s="64">
        <v>51.765000000000001</v>
      </c>
      <c r="N14" s="64">
        <v>58.337000000000003</v>
      </c>
      <c r="O14" s="74"/>
      <c r="P14" s="74"/>
      <c r="Q14" s="74"/>
      <c r="R14" s="74"/>
      <c r="S14" s="74"/>
      <c r="T14" s="74"/>
    </row>
    <row r="15" spans="1:20" x14ac:dyDescent="0.35">
      <c r="A15" s="64" t="s">
        <v>12</v>
      </c>
      <c r="B15" s="205">
        <v>0.158</v>
      </c>
      <c r="C15" s="205">
        <v>0</v>
      </c>
      <c r="D15" s="205">
        <v>2.089</v>
      </c>
      <c r="E15" s="82"/>
      <c r="F15" s="64" t="s">
        <v>61</v>
      </c>
      <c r="G15" s="234">
        <v>70.209000000000003</v>
      </c>
      <c r="H15" s="234">
        <v>29.638000000000002</v>
      </c>
      <c r="I15" s="234">
        <v>34.923999999999999</v>
      </c>
      <c r="J15" s="74"/>
      <c r="K15" s="64" t="s">
        <v>123</v>
      </c>
      <c r="L15" s="64">
        <v>115.914</v>
      </c>
      <c r="M15" s="64">
        <v>50.762</v>
      </c>
      <c r="N15" s="64">
        <v>53.319000000000003</v>
      </c>
      <c r="O15" s="74"/>
      <c r="P15" s="74"/>
      <c r="Q15" s="74"/>
      <c r="R15" s="74"/>
      <c r="S15" s="74"/>
      <c r="T15" s="74"/>
    </row>
    <row r="16" spans="1:20" x14ac:dyDescent="0.35">
      <c r="A16" s="64" t="s">
        <v>242</v>
      </c>
      <c r="B16" s="205">
        <v>1.6639999999999999</v>
      </c>
      <c r="C16" s="205">
        <v>1.607</v>
      </c>
      <c r="D16" s="205">
        <v>1.9430000000000001</v>
      </c>
      <c r="E16" s="82"/>
      <c r="F16" s="64" t="s">
        <v>109</v>
      </c>
      <c r="G16" s="234"/>
      <c r="H16" s="234">
        <v>15.028</v>
      </c>
      <c r="I16" s="234">
        <v>33.298000000000002</v>
      </c>
      <c r="J16" s="74"/>
      <c r="K16" s="64" t="s">
        <v>108</v>
      </c>
      <c r="L16" s="64">
        <v>21.469000000000001</v>
      </c>
      <c r="M16" s="64">
        <v>0.21099999999999999</v>
      </c>
      <c r="N16" s="64">
        <v>51.097000000000001</v>
      </c>
      <c r="O16" s="74"/>
      <c r="P16" s="74"/>
      <c r="Q16" s="74"/>
      <c r="R16" s="74"/>
      <c r="S16" s="74"/>
      <c r="T16" s="74"/>
    </row>
    <row r="17" spans="1:20" x14ac:dyDescent="0.35">
      <c r="A17" s="64" t="s">
        <v>64</v>
      </c>
      <c r="B17" s="205">
        <v>0.67900000000000005</v>
      </c>
      <c r="C17" s="205">
        <v>3.5939999999999999</v>
      </c>
      <c r="D17" s="205">
        <v>1.321</v>
      </c>
      <c r="E17" s="82"/>
      <c r="F17" s="64" t="s">
        <v>145</v>
      </c>
      <c r="G17" s="234">
        <v>13.621</v>
      </c>
      <c r="H17" s="234">
        <v>27.28</v>
      </c>
      <c r="I17" s="234">
        <v>23.231000000000002</v>
      </c>
      <c r="J17" s="74"/>
      <c r="K17" s="64" t="s">
        <v>64</v>
      </c>
      <c r="L17" s="64">
        <v>20.172999999999998</v>
      </c>
      <c r="M17" s="64">
        <v>29.456</v>
      </c>
      <c r="N17" s="64">
        <v>45.854999999999997</v>
      </c>
      <c r="O17" s="74"/>
      <c r="P17" s="74"/>
      <c r="Q17" s="74"/>
      <c r="R17" s="74"/>
      <c r="S17" s="74"/>
      <c r="T17" s="74"/>
    </row>
    <row r="18" spans="1:20" x14ac:dyDescent="0.35">
      <c r="A18" s="64" t="s">
        <v>40</v>
      </c>
      <c r="B18" s="205">
        <v>0.05</v>
      </c>
      <c r="C18" s="205"/>
      <c r="D18" s="205">
        <v>1.3</v>
      </c>
      <c r="E18" s="82"/>
      <c r="F18" s="64" t="s">
        <v>33</v>
      </c>
      <c r="G18" s="234">
        <v>8.5470000000000006</v>
      </c>
      <c r="H18" s="234">
        <v>17.454999999999998</v>
      </c>
      <c r="I18" s="234">
        <v>22.029</v>
      </c>
      <c r="J18" s="74"/>
      <c r="K18" s="64" t="s">
        <v>242</v>
      </c>
      <c r="L18" s="64">
        <v>1.7490000000000001</v>
      </c>
      <c r="M18" s="64">
        <v>0.27700000000000002</v>
      </c>
      <c r="N18" s="64">
        <v>41.378999999999998</v>
      </c>
      <c r="O18" s="74"/>
      <c r="P18" s="74"/>
      <c r="Q18" s="74"/>
      <c r="R18" s="74"/>
      <c r="S18" s="74"/>
      <c r="T18" s="74"/>
    </row>
    <row r="19" spans="1:20" x14ac:dyDescent="0.35">
      <c r="A19" s="64" t="s">
        <v>106</v>
      </c>
      <c r="B19" s="205">
        <v>3.0000000000000001E-3</v>
      </c>
      <c r="C19" s="205">
        <v>0.86899999999999999</v>
      </c>
      <c r="D19" s="205">
        <v>1.0669999999999999</v>
      </c>
      <c r="E19" s="82"/>
      <c r="F19" s="64" t="s">
        <v>2</v>
      </c>
      <c r="G19" s="234">
        <v>7.6059999999999999</v>
      </c>
      <c r="H19" s="234">
        <v>10.577</v>
      </c>
      <c r="I19" s="234">
        <v>14.545</v>
      </c>
      <c r="J19" s="74"/>
      <c r="K19" s="64" t="s">
        <v>62</v>
      </c>
      <c r="L19" s="64">
        <v>57.218000000000004</v>
      </c>
      <c r="M19" s="64">
        <v>60.481999999999999</v>
      </c>
      <c r="N19" s="64">
        <v>33.085000000000001</v>
      </c>
      <c r="O19" s="74"/>
      <c r="P19" s="74"/>
      <c r="Q19" s="74"/>
      <c r="R19" s="74"/>
      <c r="S19" s="74"/>
      <c r="T19" s="74"/>
    </row>
    <row r="20" spans="1:20" x14ac:dyDescent="0.35">
      <c r="A20" s="64" t="s">
        <v>127</v>
      </c>
      <c r="B20" s="205">
        <v>0.32100000000000001</v>
      </c>
      <c r="C20" s="205">
        <v>1.125</v>
      </c>
      <c r="D20" s="205">
        <v>1.028</v>
      </c>
      <c r="E20" s="82"/>
      <c r="F20" s="64" t="s">
        <v>76</v>
      </c>
      <c r="G20" s="234">
        <v>34.264000000000003</v>
      </c>
      <c r="H20" s="234"/>
      <c r="I20" s="234">
        <v>14.448</v>
      </c>
      <c r="J20" s="74"/>
      <c r="K20" s="64" t="s">
        <v>35</v>
      </c>
      <c r="L20" s="64">
        <v>30.713000000000001</v>
      </c>
      <c r="M20" s="64">
        <v>23.157</v>
      </c>
      <c r="N20" s="64">
        <v>30.459</v>
      </c>
      <c r="O20" s="74"/>
      <c r="P20" s="74"/>
      <c r="Q20" s="74"/>
      <c r="R20" s="74"/>
      <c r="S20" s="74"/>
      <c r="T20" s="74"/>
    </row>
    <row r="21" spans="1:20" x14ac:dyDescent="0.35">
      <c r="A21" s="64" t="s">
        <v>125</v>
      </c>
      <c r="B21" s="205"/>
      <c r="C21" s="205">
        <v>0</v>
      </c>
      <c r="D21" s="205">
        <v>0.89600000000000002</v>
      </c>
      <c r="E21" s="82"/>
      <c r="F21" s="64" t="s">
        <v>184</v>
      </c>
      <c r="G21" s="234">
        <v>0.52300000000000002</v>
      </c>
      <c r="H21" s="234">
        <v>13.973000000000001</v>
      </c>
      <c r="I21" s="234">
        <v>9.6560000000000006</v>
      </c>
      <c r="J21" s="74"/>
      <c r="K21" s="64" t="s">
        <v>2</v>
      </c>
      <c r="L21" s="64">
        <v>78.088999999999999</v>
      </c>
      <c r="M21" s="64">
        <v>28.622</v>
      </c>
      <c r="N21" s="64">
        <v>29.387</v>
      </c>
      <c r="O21" s="74"/>
      <c r="P21" s="74"/>
      <c r="Q21" s="74"/>
      <c r="R21" s="74"/>
      <c r="S21" s="74"/>
      <c r="T21" s="74"/>
    </row>
    <row r="22" spans="1:20" x14ac:dyDescent="0.35">
      <c r="A22" s="64" t="s">
        <v>172</v>
      </c>
      <c r="B22" s="205">
        <v>5.7000000000000002E-2</v>
      </c>
      <c r="C22" s="205">
        <v>1.0999999999999999E-2</v>
      </c>
      <c r="D22" s="205">
        <v>0.69099999999999995</v>
      </c>
      <c r="E22" s="82"/>
      <c r="F22" s="64" t="s">
        <v>253</v>
      </c>
      <c r="G22" s="234">
        <v>11.728999999999999</v>
      </c>
      <c r="H22" s="234">
        <v>8.9239999999999995</v>
      </c>
      <c r="I22" s="234">
        <v>9.3919999999999995</v>
      </c>
      <c r="J22" s="74"/>
      <c r="K22" s="64" t="s">
        <v>47</v>
      </c>
      <c r="L22" s="64">
        <v>24.018999999999998</v>
      </c>
      <c r="M22" s="64">
        <v>25.207000000000001</v>
      </c>
      <c r="N22" s="64">
        <v>25.753</v>
      </c>
      <c r="O22" s="74"/>
      <c r="P22" s="74"/>
      <c r="Q22" s="74"/>
      <c r="R22" s="74"/>
      <c r="S22" s="74"/>
      <c r="T22" s="74"/>
    </row>
    <row r="23" spans="1:20" x14ac:dyDescent="0.35">
      <c r="A23" s="64" t="s">
        <v>209</v>
      </c>
      <c r="B23" s="205">
        <v>0.62</v>
      </c>
      <c r="C23" s="205">
        <v>0.71099999999999997</v>
      </c>
      <c r="D23" s="205">
        <v>0.625</v>
      </c>
      <c r="E23" s="82"/>
      <c r="F23" s="64" t="s">
        <v>12</v>
      </c>
      <c r="G23" s="234">
        <v>2.0390000000000001</v>
      </c>
      <c r="H23" s="234">
        <v>7.1420000000000003</v>
      </c>
      <c r="I23" s="234">
        <v>7.0640000000000001</v>
      </c>
      <c r="J23" s="74"/>
      <c r="K23" s="64" t="s">
        <v>184</v>
      </c>
      <c r="L23" s="64">
        <v>73.132999999999996</v>
      </c>
      <c r="M23" s="64">
        <v>2</v>
      </c>
      <c r="N23" s="64">
        <v>25.105</v>
      </c>
      <c r="O23" s="74"/>
      <c r="P23" s="74"/>
      <c r="Q23" s="74"/>
      <c r="R23" s="74"/>
      <c r="S23" s="74"/>
      <c r="T23" s="74"/>
    </row>
    <row r="24" spans="1:20" x14ac:dyDescent="0.35">
      <c r="A24" s="64" t="s">
        <v>105</v>
      </c>
      <c r="B24" s="205">
        <v>2.5000000000000001E-2</v>
      </c>
      <c r="C24" s="205">
        <v>3.137</v>
      </c>
      <c r="D24" s="205">
        <v>0.55600000000000005</v>
      </c>
      <c r="E24" s="82"/>
      <c r="F24" s="64" t="s">
        <v>125</v>
      </c>
      <c r="G24" s="234">
        <v>3.11</v>
      </c>
      <c r="H24" s="234">
        <v>5.2590000000000003</v>
      </c>
      <c r="I24" s="234">
        <v>6.4119999999999999</v>
      </c>
      <c r="J24" s="74"/>
      <c r="K24" s="64" t="s">
        <v>81</v>
      </c>
      <c r="L24" s="64">
        <v>8.65</v>
      </c>
      <c r="M24" s="64">
        <v>24.509</v>
      </c>
      <c r="N24" s="64">
        <v>24.922999999999998</v>
      </c>
      <c r="O24" s="74"/>
      <c r="P24" s="74"/>
      <c r="Q24" s="74"/>
      <c r="R24" s="74"/>
      <c r="S24" s="74"/>
      <c r="T24" s="74"/>
    </row>
    <row r="25" spans="1:20" x14ac:dyDescent="0.35">
      <c r="A25" s="64" t="s">
        <v>141</v>
      </c>
      <c r="B25" s="205">
        <v>0</v>
      </c>
      <c r="C25" s="205">
        <v>0</v>
      </c>
      <c r="D25" s="205">
        <v>0.45400000000000001</v>
      </c>
      <c r="E25" s="82"/>
      <c r="F25" s="64" t="s">
        <v>20</v>
      </c>
      <c r="G25" s="234">
        <v>6.5000000000000002E-2</v>
      </c>
      <c r="H25" s="234">
        <v>2.5000000000000001E-2</v>
      </c>
      <c r="I25" s="234">
        <v>5.4</v>
      </c>
      <c r="J25" s="74"/>
      <c r="K25" s="64" t="s">
        <v>20</v>
      </c>
      <c r="L25" s="64">
        <v>30.064</v>
      </c>
      <c r="M25" s="64">
        <v>33.122</v>
      </c>
      <c r="N25" s="64">
        <v>22.55</v>
      </c>
      <c r="O25" s="74"/>
      <c r="P25" s="74"/>
      <c r="Q25" s="74"/>
      <c r="R25" s="74"/>
      <c r="S25" s="74"/>
      <c r="T25" s="74"/>
    </row>
    <row r="26" spans="1:20" x14ac:dyDescent="0.35">
      <c r="A26" s="64" t="s">
        <v>4</v>
      </c>
      <c r="B26" s="205"/>
      <c r="C26" s="205">
        <v>0.30199999999999999</v>
      </c>
      <c r="D26" s="205">
        <v>0.36899999999999999</v>
      </c>
      <c r="E26" s="82"/>
      <c r="F26" s="64" t="s">
        <v>10</v>
      </c>
      <c r="G26" s="234">
        <v>2.379</v>
      </c>
      <c r="H26" s="234">
        <v>1.754</v>
      </c>
      <c r="I26" s="234">
        <v>4.9409999999999998</v>
      </c>
      <c r="J26" s="74"/>
      <c r="K26" s="64" t="s">
        <v>72</v>
      </c>
      <c r="L26" s="64">
        <v>21.097999999999999</v>
      </c>
      <c r="M26" s="64">
        <v>20.981000000000002</v>
      </c>
      <c r="N26" s="64">
        <v>19.632000000000001</v>
      </c>
      <c r="O26" s="74"/>
      <c r="P26" s="74"/>
      <c r="Q26" s="74"/>
      <c r="R26" s="74"/>
      <c r="S26" s="74"/>
      <c r="T26" s="74"/>
    </row>
    <row r="27" spans="1:20" x14ac:dyDescent="0.35">
      <c r="A27" s="64" t="s">
        <v>246</v>
      </c>
      <c r="B27" s="205">
        <v>0.11</v>
      </c>
      <c r="C27" s="205">
        <v>0.41299999999999998</v>
      </c>
      <c r="D27" s="205">
        <v>0.36699999999999999</v>
      </c>
      <c r="E27" s="82"/>
      <c r="F27" s="64" t="s">
        <v>152</v>
      </c>
      <c r="G27" s="234">
        <v>8.1769999999999996</v>
      </c>
      <c r="H27" s="234">
        <v>4.8170000000000002</v>
      </c>
      <c r="I27" s="234">
        <v>4.6349999999999998</v>
      </c>
      <c r="J27" s="74"/>
      <c r="K27" s="64" t="s">
        <v>145</v>
      </c>
      <c r="L27" s="64">
        <v>16.109000000000002</v>
      </c>
      <c r="M27" s="64">
        <v>20.635000000000002</v>
      </c>
      <c r="N27" s="64">
        <v>18.815999999999999</v>
      </c>
      <c r="O27" s="74"/>
      <c r="P27" s="74"/>
      <c r="Q27" s="74"/>
      <c r="R27" s="74"/>
      <c r="S27" s="74"/>
      <c r="T27" s="74"/>
    </row>
    <row r="28" spans="1:20" x14ac:dyDescent="0.35">
      <c r="A28" s="64" t="s">
        <v>220</v>
      </c>
      <c r="B28" s="205">
        <v>0.32700000000000001</v>
      </c>
      <c r="C28" s="205">
        <v>0.317</v>
      </c>
      <c r="D28" s="205">
        <v>0.36299999999999999</v>
      </c>
      <c r="E28" s="82"/>
      <c r="F28" s="64" t="s">
        <v>98</v>
      </c>
      <c r="G28" s="234"/>
      <c r="H28" s="234">
        <v>7.7050000000000001</v>
      </c>
      <c r="I28" s="234">
        <v>3.226</v>
      </c>
      <c r="J28" s="74"/>
      <c r="K28" s="64" t="s">
        <v>26</v>
      </c>
      <c r="L28" s="64">
        <v>0.20300000000000001</v>
      </c>
      <c r="M28" s="64">
        <v>9.77</v>
      </c>
      <c r="N28" s="64">
        <v>17.952999999999999</v>
      </c>
      <c r="O28" s="74"/>
      <c r="P28" s="74"/>
      <c r="Q28" s="74"/>
      <c r="R28" s="74"/>
      <c r="S28" s="74"/>
      <c r="T28" s="74"/>
    </row>
    <row r="29" spans="1:20" x14ac:dyDescent="0.35">
      <c r="A29" s="64" t="s">
        <v>200</v>
      </c>
      <c r="B29" s="205">
        <v>0.13100000000000001</v>
      </c>
      <c r="C29" s="205"/>
      <c r="D29" s="205">
        <v>0.30599999999999999</v>
      </c>
      <c r="E29" s="82"/>
      <c r="F29" s="64" t="s">
        <v>50</v>
      </c>
      <c r="G29" s="234">
        <v>7.4930000000000003</v>
      </c>
      <c r="H29" s="234">
        <v>2.0369999999999999</v>
      </c>
      <c r="I29" s="234">
        <v>2.9359999999999999</v>
      </c>
      <c r="J29" s="74"/>
      <c r="K29" s="64" t="s">
        <v>23</v>
      </c>
      <c r="L29" s="64">
        <v>5.2670000000000003</v>
      </c>
      <c r="M29" s="64">
        <v>21.818000000000001</v>
      </c>
      <c r="N29" s="64">
        <v>17.283000000000001</v>
      </c>
      <c r="O29" s="74"/>
      <c r="P29" s="74"/>
      <c r="Q29" s="74"/>
      <c r="R29" s="74"/>
      <c r="S29" s="74"/>
      <c r="T29" s="74"/>
    </row>
    <row r="30" spans="1:20" x14ac:dyDescent="0.35">
      <c r="A30" s="64" t="s">
        <v>205</v>
      </c>
      <c r="B30" s="205">
        <v>1.7000000000000001E-2</v>
      </c>
      <c r="C30" s="205">
        <v>2.8000000000000001E-2</v>
      </c>
      <c r="D30" s="205">
        <v>0.30199999999999999</v>
      </c>
      <c r="E30" s="82"/>
      <c r="F30" s="64" t="s">
        <v>37</v>
      </c>
      <c r="G30" s="234">
        <v>0.64800000000000002</v>
      </c>
      <c r="H30" s="234">
        <v>1.0999999999999999E-2</v>
      </c>
      <c r="I30" s="234">
        <v>2.9180000000000001</v>
      </c>
      <c r="J30" s="74"/>
      <c r="K30" s="64" t="s">
        <v>189</v>
      </c>
      <c r="L30" s="64">
        <v>16.175999999999998</v>
      </c>
      <c r="M30" s="64">
        <v>8.0630000000000006</v>
      </c>
      <c r="N30" s="64">
        <v>14.38</v>
      </c>
      <c r="O30" s="74"/>
      <c r="P30" s="74"/>
      <c r="Q30" s="74"/>
      <c r="R30" s="74"/>
      <c r="S30" s="74"/>
      <c r="T30" s="74"/>
    </row>
    <row r="31" spans="1:20" x14ac:dyDescent="0.35">
      <c r="A31" s="64" t="s">
        <v>202</v>
      </c>
      <c r="B31" s="205">
        <v>0.247</v>
      </c>
      <c r="C31" s="205">
        <v>0.443</v>
      </c>
      <c r="D31" s="205">
        <v>0.28399999999999997</v>
      </c>
      <c r="E31" s="82"/>
      <c r="F31" s="64" t="s">
        <v>75</v>
      </c>
      <c r="G31" s="234">
        <v>4.9729999999999999</v>
      </c>
      <c r="H31" s="234">
        <v>3.7269999999999999</v>
      </c>
      <c r="I31" s="234">
        <v>2.1909999999999998</v>
      </c>
      <c r="J31" s="74"/>
      <c r="K31" s="64" t="s">
        <v>250</v>
      </c>
      <c r="L31" s="64">
        <v>9.2609999999999992</v>
      </c>
      <c r="M31" s="64">
        <v>14.8</v>
      </c>
      <c r="N31" s="64">
        <v>14.214</v>
      </c>
      <c r="O31" s="74"/>
      <c r="P31" s="74"/>
      <c r="Q31" s="74"/>
      <c r="R31" s="74"/>
      <c r="S31" s="74"/>
      <c r="T31" s="74"/>
    </row>
    <row r="32" spans="1:20" x14ac:dyDescent="0.35">
      <c r="A32" s="64" t="s">
        <v>213</v>
      </c>
      <c r="B32" s="205"/>
      <c r="C32" s="205">
        <v>0.71499999999999997</v>
      </c>
      <c r="D32" s="205">
        <v>0.28299999999999997</v>
      </c>
      <c r="E32" s="82"/>
      <c r="F32" s="64" t="s">
        <v>151</v>
      </c>
      <c r="G32" s="234">
        <v>2.7109999999999999</v>
      </c>
      <c r="H32" s="234">
        <v>2.3340000000000001</v>
      </c>
      <c r="I32" s="234">
        <v>2.1739999999999999</v>
      </c>
      <c r="J32" s="74"/>
      <c r="K32" s="64" t="s">
        <v>219</v>
      </c>
      <c r="L32" s="64">
        <v>0.84599999999999997</v>
      </c>
      <c r="M32" s="64">
        <v>5.65</v>
      </c>
      <c r="N32" s="64">
        <v>14.071</v>
      </c>
      <c r="O32" s="74"/>
      <c r="P32" s="74"/>
      <c r="Q32" s="74"/>
      <c r="R32" s="74"/>
      <c r="S32" s="74"/>
      <c r="T32" s="74"/>
    </row>
    <row r="33" spans="1:20" x14ac:dyDescent="0.35">
      <c r="A33" s="64" t="s">
        <v>196</v>
      </c>
      <c r="B33" s="205">
        <v>0.13200000000000001</v>
      </c>
      <c r="C33" s="205">
        <v>6.0000000000000001E-3</v>
      </c>
      <c r="D33" s="205">
        <v>0.27600000000000002</v>
      </c>
      <c r="E33" s="82"/>
      <c r="F33" s="64" t="s">
        <v>72</v>
      </c>
      <c r="G33" s="234">
        <v>0.72899999999999998</v>
      </c>
      <c r="H33" s="234">
        <v>2.0390000000000001</v>
      </c>
      <c r="I33" s="234">
        <v>1.641</v>
      </c>
      <c r="J33" s="74"/>
      <c r="K33" s="64" t="s">
        <v>11</v>
      </c>
      <c r="L33" s="64">
        <v>3.94</v>
      </c>
      <c r="M33" s="64">
        <v>7.5720000000000001</v>
      </c>
      <c r="N33" s="64">
        <v>12.79</v>
      </c>
      <c r="O33" s="74"/>
      <c r="P33" s="74"/>
      <c r="Q33" s="74"/>
      <c r="R33" s="74"/>
      <c r="S33" s="74"/>
      <c r="T33" s="74"/>
    </row>
    <row r="34" spans="1:20" x14ac:dyDescent="0.35">
      <c r="A34" s="64" t="s">
        <v>189</v>
      </c>
      <c r="B34" s="205">
        <v>1.173</v>
      </c>
      <c r="C34" s="205"/>
      <c r="D34" s="205">
        <v>0.2</v>
      </c>
      <c r="E34" s="82"/>
      <c r="F34" s="64" t="s">
        <v>122</v>
      </c>
      <c r="G34" s="234">
        <v>0.23499999999999999</v>
      </c>
      <c r="H34" s="234">
        <v>7.9000000000000001E-2</v>
      </c>
      <c r="I34" s="234">
        <v>1.6240000000000001</v>
      </c>
      <c r="J34" s="74"/>
      <c r="K34" s="64" t="s">
        <v>197</v>
      </c>
      <c r="L34" s="64">
        <v>2.8479999999999999</v>
      </c>
      <c r="M34" s="64">
        <v>2.3959999999999999</v>
      </c>
      <c r="N34" s="64">
        <v>11.651999999999999</v>
      </c>
      <c r="O34" s="74"/>
      <c r="P34" s="74"/>
      <c r="Q34" s="74"/>
      <c r="R34" s="74"/>
      <c r="S34" s="74"/>
      <c r="T34" s="74"/>
    </row>
    <row r="35" spans="1:20" x14ac:dyDescent="0.35">
      <c r="A35" s="64" t="s">
        <v>2</v>
      </c>
      <c r="B35" s="205"/>
      <c r="C35" s="205">
        <v>2.1999999999999999E-2</v>
      </c>
      <c r="D35" s="205">
        <v>0.193</v>
      </c>
      <c r="E35" s="82"/>
      <c r="F35" s="64" t="s">
        <v>19</v>
      </c>
      <c r="G35" s="234">
        <v>0.46899999999999997</v>
      </c>
      <c r="H35" s="234"/>
      <c r="I35" s="234">
        <v>1.3140000000000001</v>
      </c>
      <c r="J35" s="74"/>
      <c r="K35" s="64" t="s">
        <v>146</v>
      </c>
      <c r="L35" s="64">
        <v>2.089</v>
      </c>
      <c r="M35" s="64">
        <v>0.16700000000000001</v>
      </c>
      <c r="N35" s="64">
        <v>11.151999999999999</v>
      </c>
      <c r="O35" s="74"/>
      <c r="P35" s="74"/>
      <c r="Q35" s="74"/>
      <c r="R35" s="74"/>
      <c r="S35" s="74"/>
      <c r="T35" s="74"/>
    </row>
    <row r="36" spans="1:20" x14ac:dyDescent="0.35">
      <c r="A36" s="64" t="s">
        <v>206</v>
      </c>
      <c r="B36" s="205">
        <v>3.3000000000000002E-2</v>
      </c>
      <c r="C36" s="205">
        <v>1.9E-2</v>
      </c>
      <c r="D36" s="205">
        <v>0.185</v>
      </c>
      <c r="E36" s="82"/>
      <c r="F36" s="64" t="s">
        <v>168</v>
      </c>
      <c r="G36" s="234">
        <v>3.2000000000000001E-2</v>
      </c>
      <c r="H36" s="234"/>
      <c r="I36" s="234">
        <v>1.091</v>
      </c>
      <c r="J36" s="74"/>
      <c r="K36" s="64" t="s">
        <v>195</v>
      </c>
      <c r="L36" s="64">
        <v>4.359</v>
      </c>
      <c r="M36" s="64">
        <v>11.781000000000001</v>
      </c>
      <c r="N36" s="64">
        <v>10.952999999999999</v>
      </c>
      <c r="O36" s="74"/>
      <c r="P36" s="74"/>
      <c r="Q36" s="74"/>
      <c r="R36" s="74"/>
      <c r="S36" s="74"/>
      <c r="T36" s="74"/>
    </row>
    <row r="37" spans="1:20" x14ac:dyDescent="0.35">
      <c r="A37" s="64" t="s">
        <v>204</v>
      </c>
      <c r="B37" s="205">
        <v>0.312</v>
      </c>
      <c r="C37" s="205">
        <v>0.16800000000000001</v>
      </c>
      <c r="D37" s="205">
        <v>0.17199999999999999</v>
      </c>
      <c r="E37" s="82"/>
      <c r="F37" s="64" t="s">
        <v>157</v>
      </c>
      <c r="G37" s="234"/>
      <c r="H37" s="234">
        <v>0.49399999999999999</v>
      </c>
      <c r="I37" s="234">
        <v>1.0629999999999999</v>
      </c>
      <c r="J37" s="74"/>
      <c r="K37" s="64" t="s">
        <v>109</v>
      </c>
      <c r="L37" s="64">
        <v>15.191000000000001</v>
      </c>
      <c r="M37" s="64">
        <v>14.13</v>
      </c>
      <c r="N37" s="64">
        <v>10.827</v>
      </c>
      <c r="O37" s="74"/>
      <c r="P37" s="74"/>
      <c r="Q37" s="74"/>
      <c r="R37" s="74"/>
      <c r="S37" s="74"/>
      <c r="T37" s="74"/>
    </row>
    <row r="38" spans="1:20" x14ac:dyDescent="0.35">
      <c r="A38" s="64" t="s">
        <v>3</v>
      </c>
      <c r="B38" s="205">
        <v>0</v>
      </c>
      <c r="C38" s="205">
        <v>4.4999999999999998E-2</v>
      </c>
      <c r="D38" s="205">
        <v>0.17100000000000001</v>
      </c>
      <c r="E38" s="82"/>
      <c r="F38" s="64" t="s">
        <v>87</v>
      </c>
      <c r="G38" s="234"/>
      <c r="H38" s="234"/>
      <c r="I38" s="234">
        <v>0.92900000000000005</v>
      </c>
      <c r="J38" s="74"/>
      <c r="K38" s="64" t="s">
        <v>200</v>
      </c>
      <c r="L38" s="64">
        <v>0.68899999999999995</v>
      </c>
      <c r="M38" s="64">
        <v>0.114</v>
      </c>
      <c r="N38" s="64">
        <v>10.396000000000001</v>
      </c>
      <c r="O38" s="74"/>
      <c r="P38" s="74"/>
      <c r="Q38" s="74"/>
      <c r="R38" s="74"/>
      <c r="S38" s="74"/>
      <c r="T38" s="74"/>
    </row>
    <row r="39" spans="1:20" x14ac:dyDescent="0.35">
      <c r="A39" s="64" t="s">
        <v>142</v>
      </c>
      <c r="B39" s="205"/>
      <c r="C39" s="205">
        <v>5.0000000000000001E-3</v>
      </c>
      <c r="D39" s="205">
        <v>0.14699999999999999</v>
      </c>
      <c r="E39" s="82"/>
      <c r="F39" s="64" t="s">
        <v>172</v>
      </c>
      <c r="G39" s="234">
        <v>0.32700000000000001</v>
      </c>
      <c r="H39" s="234">
        <v>1.004</v>
      </c>
      <c r="I39" s="234">
        <v>0.89600000000000002</v>
      </c>
      <c r="J39" s="74"/>
      <c r="K39" s="64" t="s">
        <v>10</v>
      </c>
      <c r="L39" s="64">
        <v>3.8140000000000001</v>
      </c>
      <c r="M39" s="64">
        <v>5.319</v>
      </c>
      <c r="N39" s="64">
        <v>8.4939999999999998</v>
      </c>
      <c r="O39" s="74"/>
      <c r="P39" s="74"/>
      <c r="Q39" s="74"/>
      <c r="R39" s="74"/>
      <c r="S39" s="74"/>
      <c r="T39" s="74"/>
    </row>
    <row r="40" spans="1:20" x14ac:dyDescent="0.35">
      <c r="A40" s="64" t="s">
        <v>184</v>
      </c>
      <c r="B40" s="205">
        <v>6.0000000000000001E-3</v>
      </c>
      <c r="C40" s="205">
        <v>0.52</v>
      </c>
      <c r="D40" s="205">
        <v>0.13500000000000001</v>
      </c>
      <c r="E40" s="82"/>
      <c r="F40" s="64" t="s">
        <v>175</v>
      </c>
      <c r="G40" s="234">
        <v>0.86799999999999999</v>
      </c>
      <c r="H40" s="234">
        <v>1.5089999999999999</v>
      </c>
      <c r="I40" s="234">
        <v>0.624</v>
      </c>
      <c r="J40" s="74"/>
      <c r="K40" s="64" t="s">
        <v>217</v>
      </c>
      <c r="L40" s="64">
        <v>6.6180000000000003</v>
      </c>
      <c r="M40" s="64">
        <v>6.4059999999999997</v>
      </c>
      <c r="N40" s="64">
        <v>6.7240000000000002</v>
      </c>
      <c r="O40" s="74"/>
      <c r="P40" s="74"/>
      <c r="Q40" s="74"/>
      <c r="R40" s="74"/>
      <c r="S40" s="74"/>
      <c r="T40" s="74"/>
    </row>
    <row r="41" spans="1:20" x14ac:dyDescent="0.35">
      <c r="A41" s="64" t="s">
        <v>134</v>
      </c>
      <c r="B41" s="205">
        <v>0</v>
      </c>
      <c r="C41" s="205">
        <v>3.3000000000000002E-2</v>
      </c>
      <c r="D41" s="205">
        <v>0.123</v>
      </c>
      <c r="E41" s="82"/>
      <c r="F41" s="64" t="s">
        <v>67</v>
      </c>
      <c r="G41" s="234">
        <v>300.625</v>
      </c>
      <c r="H41" s="234">
        <v>0.14899999999999999</v>
      </c>
      <c r="I41" s="234">
        <v>0.56999999999999995</v>
      </c>
      <c r="J41" s="74"/>
      <c r="K41" s="64" t="s">
        <v>125</v>
      </c>
      <c r="L41" s="64">
        <v>13.997</v>
      </c>
      <c r="M41" s="64">
        <v>7.5179999999999998</v>
      </c>
      <c r="N41" s="64">
        <v>6.4989999999999997</v>
      </c>
      <c r="O41" s="74"/>
      <c r="P41" s="74"/>
      <c r="Q41" s="74"/>
      <c r="R41" s="74"/>
      <c r="S41" s="74"/>
      <c r="T41" s="74"/>
    </row>
    <row r="42" spans="1:20" x14ac:dyDescent="0.35">
      <c r="A42" s="64" t="s">
        <v>238</v>
      </c>
      <c r="B42" s="205">
        <v>3.6999999999999998E-2</v>
      </c>
      <c r="C42" s="205">
        <v>0.10199999999999999</v>
      </c>
      <c r="D42" s="205">
        <v>0.11600000000000001</v>
      </c>
      <c r="E42" s="82"/>
      <c r="F42" s="64" t="s">
        <v>23</v>
      </c>
      <c r="G42" s="234"/>
      <c r="H42" s="234"/>
      <c r="I42" s="234">
        <v>0.53</v>
      </c>
      <c r="J42" s="74"/>
      <c r="K42" s="64" t="s">
        <v>220</v>
      </c>
      <c r="L42" s="64">
        <v>7.7110000000000003</v>
      </c>
      <c r="M42" s="64">
        <v>3.8450000000000002</v>
      </c>
      <c r="N42" s="64">
        <v>6.3410000000000002</v>
      </c>
      <c r="O42" s="74"/>
      <c r="P42" s="74"/>
      <c r="Q42" s="74"/>
      <c r="R42" s="74"/>
      <c r="S42" s="74"/>
      <c r="T42" s="74"/>
    </row>
    <row r="43" spans="1:20" x14ac:dyDescent="0.35">
      <c r="A43" s="64" t="s">
        <v>255</v>
      </c>
      <c r="B43" s="205">
        <v>2E-3</v>
      </c>
      <c r="C43" s="205">
        <v>5.1999999999999998E-2</v>
      </c>
      <c r="D43" s="205">
        <v>0.105</v>
      </c>
      <c r="E43" s="82"/>
      <c r="F43" s="64" t="s">
        <v>49</v>
      </c>
      <c r="G43" s="234">
        <v>2.6989999999999998</v>
      </c>
      <c r="H43" s="234">
        <v>9.1999999999999998E-2</v>
      </c>
      <c r="I43" s="234">
        <v>0.49</v>
      </c>
      <c r="J43" s="74"/>
      <c r="K43" s="64" t="s">
        <v>229</v>
      </c>
      <c r="L43" s="64">
        <v>6.9390000000000001</v>
      </c>
      <c r="M43" s="64">
        <v>10.606</v>
      </c>
      <c r="N43" s="64">
        <v>5.9909999999999997</v>
      </c>
      <c r="O43" s="74"/>
      <c r="P43" s="74"/>
      <c r="Q43" s="74"/>
      <c r="R43" s="74"/>
      <c r="S43" s="74"/>
      <c r="T43" s="74"/>
    </row>
    <row r="44" spans="1:20" x14ac:dyDescent="0.35">
      <c r="A44" s="64" t="s">
        <v>195</v>
      </c>
      <c r="B44" s="205">
        <v>0.98499999999999999</v>
      </c>
      <c r="C44" s="205">
        <v>1.6E-2</v>
      </c>
      <c r="D44" s="205">
        <v>0.10100000000000001</v>
      </c>
      <c r="E44" s="82"/>
      <c r="F44" s="64" t="s">
        <v>39</v>
      </c>
      <c r="G44" s="234">
        <v>0.67700000000000005</v>
      </c>
      <c r="H44" s="234">
        <v>0.28399999999999997</v>
      </c>
      <c r="I44" s="234">
        <v>0.46899999999999997</v>
      </c>
      <c r="J44" s="74"/>
      <c r="K44" s="64" t="s">
        <v>33</v>
      </c>
      <c r="L44" s="64">
        <v>13.066000000000001</v>
      </c>
      <c r="M44" s="64">
        <v>11.016999999999999</v>
      </c>
      <c r="N44" s="64">
        <v>4.8719999999999999</v>
      </c>
      <c r="O44" s="74"/>
      <c r="P44" s="74"/>
      <c r="Q44" s="74"/>
      <c r="R44" s="74"/>
      <c r="S44" s="74"/>
      <c r="T44" s="74"/>
    </row>
    <row r="45" spans="1:20" x14ac:dyDescent="0.35">
      <c r="A45" s="64" t="s">
        <v>256</v>
      </c>
      <c r="B45" s="205">
        <v>3.5999999999999997E-2</v>
      </c>
      <c r="C45" s="205">
        <v>6.0999999999999999E-2</v>
      </c>
      <c r="D45" s="205">
        <v>9.6000000000000002E-2</v>
      </c>
      <c r="E45" s="82"/>
      <c r="F45" s="64" t="s">
        <v>123</v>
      </c>
      <c r="G45" s="234">
        <v>0.27600000000000002</v>
      </c>
      <c r="H45" s="234">
        <v>0.12</v>
      </c>
      <c r="I45" s="234">
        <v>0.46300000000000002</v>
      </c>
      <c r="J45" s="74"/>
      <c r="K45" s="64" t="s">
        <v>133</v>
      </c>
      <c r="L45" s="64">
        <v>7.2519999999999998</v>
      </c>
      <c r="M45" s="64">
        <v>3.653</v>
      </c>
      <c r="N45" s="64">
        <v>4.282</v>
      </c>
      <c r="O45" s="74"/>
      <c r="P45" s="74"/>
      <c r="Q45" s="74"/>
      <c r="R45" s="74"/>
      <c r="S45" s="74"/>
      <c r="T45" s="74"/>
    </row>
    <row r="46" spans="1:20" x14ac:dyDescent="0.35">
      <c r="A46" s="64" t="s">
        <v>94</v>
      </c>
      <c r="B46" s="205">
        <v>0</v>
      </c>
      <c r="C46" s="205">
        <v>0</v>
      </c>
      <c r="D46" s="205">
        <v>9.4E-2</v>
      </c>
      <c r="E46" s="82"/>
      <c r="F46" s="64" t="s">
        <v>130</v>
      </c>
      <c r="G46" s="234">
        <v>0.26800000000000002</v>
      </c>
      <c r="H46" s="234">
        <v>1.871</v>
      </c>
      <c r="I46" s="234">
        <v>0.45400000000000001</v>
      </c>
      <c r="J46" s="74"/>
      <c r="K46" s="64" t="s">
        <v>210</v>
      </c>
      <c r="L46" s="64">
        <v>7.1609999999999996</v>
      </c>
      <c r="M46" s="64">
        <v>0.36799999999999999</v>
      </c>
      <c r="N46" s="64">
        <v>3.823</v>
      </c>
      <c r="O46" s="74"/>
      <c r="P46" s="74"/>
      <c r="Q46" s="74"/>
      <c r="R46" s="74"/>
      <c r="S46" s="74"/>
      <c r="T46" s="74"/>
    </row>
    <row r="47" spans="1:20" x14ac:dyDescent="0.35">
      <c r="A47" s="64" t="s">
        <v>197</v>
      </c>
      <c r="B47" s="205">
        <v>0.19900000000000001</v>
      </c>
      <c r="C47" s="205">
        <v>4.9000000000000002E-2</v>
      </c>
      <c r="D47" s="205">
        <v>9.0999999999999998E-2</v>
      </c>
      <c r="E47" s="82"/>
      <c r="F47" s="64" t="s">
        <v>103</v>
      </c>
      <c r="G47" s="234">
        <v>3.3000000000000002E-2</v>
      </c>
      <c r="H47" s="234">
        <v>0.61499999999999999</v>
      </c>
      <c r="I47" s="234">
        <v>0.32900000000000001</v>
      </c>
      <c r="J47" s="74"/>
      <c r="K47" s="64" t="s">
        <v>49</v>
      </c>
      <c r="L47" s="64">
        <v>3.9169999999999998</v>
      </c>
      <c r="M47" s="64">
        <v>3.2440000000000002</v>
      </c>
      <c r="N47" s="64">
        <v>3.8210000000000002</v>
      </c>
      <c r="O47" s="74"/>
      <c r="P47" s="74"/>
      <c r="Q47" s="74"/>
      <c r="R47" s="74"/>
      <c r="S47" s="74"/>
      <c r="T47" s="74"/>
    </row>
    <row r="48" spans="1:20" x14ac:dyDescent="0.35">
      <c r="A48" s="64" t="s">
        <v>190</v>
      </c>
      <c r="B48" s="205"/>
      <c r="C48" s="205"/>
      <c r="D48" s="205">
        <v>7.8E-2</v>
      </c>
      <c r="E48" s="82"/>
      <c r="F48" s="64" t="s">
        <v>142</v>
      </c>
      <c r="G48" s="234">
        <v>0.252</v>
      </c>
      <c r="H48" s="234">
        <v>5.5979999999999999</v>
      </c>
      <c r="I48" s="234">
        <v>0.318</v>
      </c>
      <c r="J48" s="74"/>
      <c r="K48" s="64" t="s">
        <v>143</v>
      </c>
      <c r="L48" s="64">
        <v>1.696</v>
      </c>
      <c r="M48" s="64">
        <v>3.762</v>
      </c>
      <c r="N48" s="64">
        <v>3.8050000000000002</v>
      </c>
      <c r="O48" s="74"/>
      <c r="P48" s="74"/>
      <c r="Q48" s="74"/>
      <c r="R48" s="74"/>
      <c r="S48" s="74"/>
      <c r="T48" s="74"/>
    </row>
    <row r="49" spans="1:20" x14ac:dyDescent="0.35">
      <c r="A49" s="64" t="s">
        <v>133</v>
      </c>
      <c r="B49" s="205"/>
      <c r="C49" s="205">
        <v>7.2999999999999995E-2</v>
      </c>
      <c r="D49" s="205">
        <v>7.3999999999999996E-2</v>
      </c>
      <c r="E49" s="82"/>
      <c r="F49" s="64" t="s">
        <v>132</v>
      </c>
      <c r="G49" s="234"/>
      <c r="H49" s="234">
        <v>5.0000000000000001E-3</v>
      </c>
      <c r="I49" s="234">
        <v>0.20599999999999999</v>
      </c>
      <c r="J49" s="74"/>
      <c r="K49" s="64" t="s">
        <v>75</v>
      </c>
      <c r="L49" s="64">
        <v>2.7410000000000001</v>
      </c>
      <c r="M49" s="64">
        <v>2.8170000000000002</v>
      </c>
      <c r="N49" s="64">
        <v>3.7810000000000001</v>
      </c>
      <c r="O49" s="74"/>
      <c r="P49" s="74"/>
      <c r="Q49" s="74"/>
      <c r="R49" s="74"/>
      <c r="S49" s="74"/>
      <c r="T49" s="74"/>
    </row>
    <row r="50" spans="1:20" x14ac:dyDescent="0.35">
      <c r="A50" s="64" t="s">
        <v>180</v>
      </c>
      <c r="B50" s="205"/>
      <c r="C50" s="205"/>
      <c r="D50" s="205">
        <v>6.9000000000000006E-2</v>
      </c>
      <c r="E50" s="82"/>
      <c r="F50" s="64" t="s">
        <v>108</v>
      </c>
      <c r="G50" s="234">
        <v>0.47599999999999998</v>
      </c>
      <c r="H50" s="234">
        <v>0.97</v>
      </c>
      <c r="I50" s="234">
        <v>0.19600000000000001</v>
      </c>
      <c r="J50" s="74"/>
      <c r="K50" s="64" t="s">
        <v>61</v>
      </c>
      <c r="L50" s="64">
        <v>4.4809999999999999</v>
      </c>
      <c r="M50" s="64">
        <v>5.2030000000000003</v>
      </c>
      <c r="N50" s="64">
        <v>3.7759999999999998</v>
      </c>
      <c r="O50" s="74"/>
      <c r="P50" s="74"/>
      <c r="Q50" s="74"/>
      <c r="R50" s="74"/>
      <c r="S50" s="74"/>
      <c r="T50" s="74"/>
    </row>
    <row r="51" spans="1:20" x14ac:dyDescent="0.35">
      <c r="A51" s="64" t="s">
        <v>214</v>
      </c>
      <c r="B51" s="205">
        <v>2E-3</v>
      </c>
      <c r="C51" s="205">
        <v>1.0999999999999999E-2</v>
      </c>
      <c r="D51" s="205">
        <v>6.8000000000000005E-2</v>
      </c>
      <c r="E51" s="82"/>
      <c r="F51" s="64" t="s">
        <v>211</v>
      </c>
      <c r="G51" s="234">
        <v>8.3000000000000004E-2</v>
      </c>
      <c r="H51" s="234">
        <v>1.3080000000000001</v>
      </c>
      <c r="I51" s="234">
        <v>0.18099999999999999</v>
      </c>
      <c r="J51" s="74"/>
      <c r="K51" s="64" t="s">
        <v>160</v>
      </c>
      <c r="L51" s="64">
        <v>19.431000000000001</v>
      </c>
      <c r="M51" s="64">
        <v>0.66</v>
      </c>
      <c r="N51" s="64">
        <v>3.77</v>
      </c>
      <c r="O51" s="74"/>
      <c r="P51" s="74"/>
      <c r="Q51" s="74"/>
      <c r="R51" s="74"/>
      <c r="S51" s="74"/>
      <c r="T51" s="74"/>
    </row>
    <row r="52" spans="1:20" x14ac:dyDescent="0.35">
      <c r="A52" s="64" t="s">
        <v>251</v>
      </c>
      <c r="B52" s="205">
        <v>5.0000000000000001E-3</v>
      </c>
      <c r="C52" s="205">
        <v>3.0000000000000001E-3</v>
      </c>
      <c r="D52" s="205">
        <v>6.7000000000000004E-2</v>
      </c>
      <c r="E52" s="82"/>
      <c r="F52" s="64" t="s">
        <v>160</v>
      </c>
      <c r="G52" s="234">
        <v>7.0000000000000007E-2</v>
      </c>
      <c r="H52" s="234">
        <v>0.81100000000000005</v>
      </c>
      <c r="I52" s="234">
        <v>0.17899999999999999</v>
      </c>
      <c r="J52" s="74"/>
      <c r="K52" s="64" t="s">
        <v>104</v>
      </c>
      <c r="L52" s="64">
        <v>13.837999999999999</v>
      </c>
      <c r="M52" s="64">
        <v>3.7</v>
      </c>
      <c r="N52" s="64">
        <v>3.7250000000000001</v>
      </c>
      <c r="O52" s="74"/>
      <c r="P52" s="74"/>
      <c r="Q52" s="74"/>
      <c r="R52" s="74"/>
      <c r="S52" s="74"/>
      <c r="T52" s="74"/>
    </row>
    <row r="53" spans="1:20" x14ac:dyDescent="0.35">
      <c r="A53" s="64" t="s">
        <v>230</v>
      </c>
      <c r="B53" s="205">
        <v>1.2999999999999999E-2</v>
      </c>
      <c r="C53" s="205">
        <v>1.7000000000000001E-2</v>
      </c>
      <c r="D53" s="205">
        <v>6.3E-2</v>
      </c>
      <c r="E53" s="82"/>
      <c r="F53" s="64" t="s">
        <v>97</v>
      </c>
      <c r="G53" s="234">
        <v>364.44799999999998</v>
      </c>
      <c r="H53" s="234">
        <v>2.5999999999999999E-2</v>
      </c>
      <c r="I53" s="234">
        <v>0.16400000000000001</v>
      </c>
      <c r="J53" s="74"/>
      <c r="K53" s="64" t="s">
        <v>98</v>
      </c>
      <c r="L53" s="64">
        <v>12.206</v>
      </c>
      <c r="M53" s="64"/>
      <c r="N53" s="64">
        <v>3.6779999999999999</v>
      </c>
      <c r="O53" s="74"/>
      <c r="P53" s="74"/>
      <c r="Q53" s="74"/>
      <c r="R53" s="74"/>
      <c r="S53" s="74"/>
      <c r="T53" s="74"/>
    </row>
    <row r="54" spans="1:20" x14ac:dyDescent="0.35">
      <c r="A54" s="64" t="s">
        <v>188</v>
      </c>
      <c r="B54" s="205"/>
      <c r="C54" s="205"/>
      <c r="D54" s="205">
        <v>6.2E-2</v>
      </c>
      <c r="E54" s="82"/>
      <c r="F54" s="64" t="s">
        <v>133</v>
      </c>
      <c r="G54" s="234">
        <v>0</v>
      </c>
      <c r="H54" s="234">
        <v>0.01</v>
      </c>
      <c r="I54" s="234">
        <v>0.16400000000000001</v>
      </c>
      <c r="J54" s="74"/>
      <c r="K54" s="64" t="s">
        <v>66</v>
      </c>
      <c r="L54" s="64">
        <v>4.444</v>
      </c>
      <c r="M54" s="64">
        <v>3.742</v>
      </c>
      <c r="N54" s="64">
        <v>3.6539999999999999</v>
      </c>
      <c r="O54" s="74"/>
      <c r="P54" s="74"/>
      <c r="Q54" s="74"/>
      <c r="R54" s="74"/>
      <c r="S54" s="74"/>
      <c r="T54" s="74"/>
    </row>
    <row r="55" spans="1:20" x14ac:dyDescent="0.35">
      <c r="A55" s="64" t="s">
        <v>198</v>
      </c>
      <c r="B55" s="205">
        <v>3.3000000000000002E-2</v>
      </c>
      <c r="C55" s="205">
        <v>0.45400000000000001</v>
      </c>
      <c r="D55" s="205">
        <v>5.7000000000000002E-2</v>
      </c>
      <c r="E55" s="82"/>
      <c r="F55" s="64" t="s">
        <v>242</v>
      </c>
      <c r="G55" s="234">
        <v>0.123</v>
      </c>
      <c r="H55" s="234">
        <v>4.8760000000000003</v>
      </c>
      <c r="I55" s="234">
        <v>0.14000000000000001</v>
      </c>
      <c r="J55" s="74"/>
      <c r="K55" s="64" t="s">
        <v>42</v>
      </c>
      <c r="L55" s="64">
        <v>5.0330000000000004</v>
      </c>
      <c r="M55" s="64">
        <v>5.4459999999999997</v>
      </c>
      <c r="N55" s="64">
        <v>3.25</v>
      </c>
      <c r="O55" s="74"/>
      <c r="P55" s="74"/>
      <c r="Q55" s="74"/>
      <c r="R55" s="74"/>
      <c r="S55" s="74"/>
      <c r="T55" s="74"/>
    </row>
    <row r="56" spans="1:20" x14ac:dyDescent="0.35">
      <c r="A56" s="64" t="s">
        <v>144</v>
      </c>
      <c r="B56" s="205">
        <v>4.2000000000000003E-2</v>
      </c>
      <c r="C56" s="205">
        <v>2.5999999999999999E-2</v>
      </c>
      <c r="D56" s="205">
        <v>5.6000000000000001E-2</v>
      </c>
      <c r="E56" s="82"/>
      <c r="F56" s="64" t="s">
        <v>195</v>
      </c>
      <c r="G56" s="234">
        <v>1.4550000000000001</v>
      </c>
      <c r="H56" s="234">
        <v>1.381</v>
      </c>
      <c r="I56" s="234">
        <v>0.13600000000000001</v>
      </c>
      <c r="J56" s="74"/>
      <c r="K56" s="64" t="s">
        <v>175</v>
      </c>
      <c r="L56" s="64">
        <v>22.273</v>
      </c>
      <c r="M56" s="64">
        <v>20.161000000000001</v>
      </c>
      <c r="N56" s="64">
        <v>3.0859999999999999</v>
      </c>
      <c r="O56" s="74"/>
      <c r="P56" s="74"/>
      <c r="Q56" s="74"/>
      <c r="R56" s="74"/>
      <c r="S56" s="74"/>
      <c r="T56" s="74"/>
    </row>
    <row r="57" spans="1:20" x14ac:dyDescent="0.35">
      <c r="A57" s="64" t="s">
        <v>212</v>
      </c>
      <c r="B57" s="205"/>
      <c r="C57" s="205">
        <v>8.9999999999999993E-3</v>
      </c>
      <c r="D57" s="205">
        <v>5.1999999999999998E-2</v>
      </c>
      <c r="E57" s="82"/>
      <c r="F57" s="64" t="s">
        <v>143</v>
      </c>
      <c r="G57" s="234">
        <v>0.02</v>
      </c>
      <c r="H57" s="234">
        <v>0.24099999999999999</v>
      </c>
      <c r="I57" s="234">
        <v>0.13400000000000001</v>
      </c>
      <c r="J57" s="74"/>
      <c r="K57" s="64" t="s">
        <v>222</v>
      </c>
      <c r="L57" s="64">
        <v>1.6479999999999999</v>
      </c>
      <c r="M57" s="64">
        <v>1.9550000000000001</v>
      </c>
      <c r="N57" s="64">
        <v>3.0459999999999998</v>
      </c>
      <c r="O57" s="74"/>
      <c r="P57" s="74"/>
      <c r="Q57" s="74"/>
      <c r="R57" s="74"/>
      <c r="S57" s="74"/>
      <c r="T57" s="74"/>
    </row>
    <row r="58" spans="1:20" x14ac:dyDescent="0.35">
      <c r="A58" s="64" t="s">
        <v>170</v>
      </c>
      <c r="B58" s="205">
        <v>0.13600000000000001</v>
      </c>
      <c r="C58" s="205"/>
      <c r="D58" s="205">
        <v>4.9000000000000002E-2</v>
      </c>
      <c r="E58" s="82"/>
      <c r="F58" s="64" t="s">
        <v>204</v>
      </c>
      <c r="G58" s="234">
        <v>1.7999999999999999E-2</v>
      </c>
      <c r="H58" s="234">
        <v>7.9000000000000001E-2</v>
      </c>
      <c r="I58" s="234">
        <v>0.127</v>
      </c>
      <c r="J58" s="74"/>
      <c r="K58" s="64" t="s">
        <v>223</v>
      </c>
      <c r="L58" s="64">
        <v>2E-3</v>
      </c>
      <c r="M58" s="64">
        <v>2.9000000000000001E-2</v>
      </c>
      <c r="N58" s="64">
        <v>2.8109999999999999</v>
      </c>
      <c r="O58" s="74"/>
      <c r="P58" s="74"/>
      <c r="Q58" s="74"/>
      <c r="R58" s="74"/>
      <c r="S58" s="74"/>
      <c r="T58" s="74"/>
    </row>
    <row r="59" spans="1:20" x14ac:dyDescent="0.35">
      <c r="A59" s="64" t="s">
        <v>210</v>
      </c>
      <c r="B59" s="205">
        <v>8.9999999999999993E-3</v>
      </c>
      <c r="C59" s="205"/>
      <c r="D59" s="205">
        <v>4.9000000000000002E-2</v>
      </c>
      <c r="E59" s="82"/>
      <c r="F59" s="64" t="s">
        <v>250</v>
      </c>
      <c r="G59" s="234">
        <v>0.105</v>
      </c>
      <c r="H59" s="234">
        <v>4.8540000000000001</v>
      </c>
      <c r="I59" s="234">
        <v>0.123</v>
      </c>
      <c r="J59" s="74"/>
      <c r="K59" s="64" t="s">
        <v>168</v>
      </c>
      <c r="L59" s="64">
        <v>15.038</v>
      </c>
      <c r="M59" s="64">
        <v>3.2570000000000001</v>
      </c>
      <c r="N59" s="64">
        <v>2.75</v>
      </c>
      <c r="O59" s="74"/>
      <c r="P59" s="74"/>
      <c r="Q59" s="74"/>
      <c r="R59" s="74"/>
      <c r="S59" s="74"/>
      <c r="T59" s="74"/>
    </row>
    <row r="60" spans="1:20" x14ac:dyDescent="0.35">
      <c r="A60" s="64" t="s">
        <v>143</v>
      </c>
      <c r="B60" s="205">
        <v>1.6E-2</v>
      </c>
      <c r="C60" s="205">
        <v>2E-3</v>
      </c>
      <c r="D60" s="205">
        <v>4.8000000000000001E-2</v>
      </c>
      <c r="E60" s="82"/>
      <c r="F60" s="64" t="s">
        <v>99</v>
      </c>
      <c r="G60" s="234">
        <v>0.08</v>
      </c>
      <c r="H60" s="234">
        <v>1.0349999999999999</v>
      </c>
      <c r="I60" s="234">
        <v>0.11700000000000001</v>
      </c>
      <c r="J60" s="74"/>
      <c r="K60" s="64" t="s">
        <v>178</v>
      </c>
      <c r="L60" s="64">
        <v>6.1840000000000002</v>
      </c>
      <c r="M60" s="64">
        <v>4.68</v>
      </c>
      <c r="N60" s="64">
        <v>2.7490000000000001</v>
      </c>
      <c r="O60" s="74"/>
      <c r="P60" s="74"/>
      <c r="Q60" s="74"/>
      <c r="R60" s="74"/>
      <c r="S60" s="74"/>
      <c r="T60" s="74"/>
    </row>
    <row r="61" spans="1:20" x14ac:dyDescent="0.35">
      <c r="A61" s="64" t="s">
        <v>235</v>
      </c>
      <c r="B61" s="205">
        <v>0.04</v>
      </c>
      <c r="C61" s="205">
        <v>5.0000000000000001E-3</v>
      </c>
      <c r="D61" s="205">
        <v>3.9E-2</v>
      </c>
      <c r="E61" s="82"/>
      <c r="F61" s="64" t="s">
        <v>200</v>
      </c>
      <c r="G61" s="234">
        <v>0.72099999999999997</v>
      </c>
      <c r="H61" s="234">
        <v>4.0330000000000004</v>
      </c>
      <c r="I61" s="234">
        <v>0.105</v>
      </c>
      <c r="J61" s="74"/>
      <c r="K61" s="64" t="s">
        <v>149</v>
      </c>
      <c r="L61" s="64">
        <v>4.1520000000000001</v>
      </c>
      <c r="M61" s="64">
        <v>2.8029999999999999</v>
      </c>
      <c r="N61" s="64">
        <v>2.6160000000000001</v>
      </c>
      <c r="O61" s="74"/>
      <c r="P61" s="74"/>
      <c r="Q61" s="74"/>
      <c r="R61" s="74"/>
      <c r="S61" s="74"/>
      <c r="T61" s="74"/>
    </row>
    <row r="62" spans="1:20" x14ac:dyDescent="0.35">
      <c r="A62" s="64" t="s">
        <v>130</v>
      </c>
      <c r="B62" s="205">
        <v>1.1060000000000001</v>
      </c>
      <c r="C62" s="205">
        <v>0</v>
      </c>
      <c r="D62" s="205">
        <v>3.6999999999999998E-2</v>
      </c>
      <c r="E62" s="82"/>
      <c r="F62" s="64" t="s">
        <v>127</v>
      </c>
      <c r="G62" s="234"/>
      <c r="H62" s="234"/>
      <c r="I62" s="234">
        <v>0.10199999999999999</v>
      </c>
      <c r="J62" s="74"/>
      <c r="K62" s="64" t="s">
        <v>170</v>
      </c>
      <c r="L62" s="64">
        <v>0.75900000000000001</v>
      </c>
      <c r="M62" s="64">
        <v>0.60699999999999998</v>
      </c>
      <c r="N62" s="64">
        <v>2.4740000000000002</v>
      </c>
      <c r="O62" s="74"/>
      <c r="P62" s="74"/>
      <c r="Q62" s="74"/>
      <c r="R62" s="74"/>
      <c r="S62" s="74"/>
      <c r="T62" s="74"/>
    </row>
    <row r="63" spans="1:20" x14ac:dyDescent="0.35">
      <c r="A63" s="64" t="s">
        <v>203</v>
      </c>
      <c r="B63" s="205">
        <v>0.04</v>
      </c>
      <c r="C63" s="205">
        <v>1.2E-2</v>
      </c>
      <c r="D63" s="205">
        <v>2.9000000000000001E-2</v>
      </c>
      <c r="E63" s="82"/>
      <c r="F63" s="64" t="s">
        <v>170</v>
      </c>
      <c r="G63" s="234">
        <v>0.26400000000000001</v>
      </c>
      <c r="H63" s="234">
        <v>4.1000000000000002E-2</v>
      </c>
      <c r="I63" s="234">
        <v>9.8000000000000004E-2</v>
      </c>
      <c r="J63" s="74"/>
      <c r="K63" s="64" t="s">
        <v>4</v>
      </c>
      <c r="L63" s="64">
        <v>1.3140000000000001</v>
      </c>
      <c r="M63" s="64">
        <v>0.59799999999999998</v>
      </c>
      <c r="N63" s="64">
        <v>2.2759999999999998</v>
      </c>
      <c r="O63" s="74"/>
      <c r="P63" s="74"/>
      <c r="Q63" s="74"/>
      <c r="R63" s="74"/>
      <c r="S63" s="74"/>
      <c r="T63" s="74"/>
    </row>
    <row r="64" spans="1:20" x14ac:dyDescent="0.35">
      <c r="A64" s="64" t="s">
        <v>89</v>
      </c>
      <c r="B64" s="205">
        <v>0.193</v>
      </c>
      <c r="C64" s="205">
        <v>6.2E-2</v>
      </c>
      <c r="D64" s="205">
        <v>2.5999999999999999E-2</v>
      </c>
      <c r="E64" s="82"/>
      <c r="F64" s="64" t="s">
        <v>201</v>
      </c>
      <c r="G64" s="234">
        <v>0.127</v>
      </c>
      <c r="H64" s="234">
        <v>0.61599999999999999</v>
      </c>
      <c r="I64" s="234">
        <v>7.0999999999999994E-2</v>
      </c>
      <c r="J64" s="74"/>
      <c r="K64" s="64" t="s">
        <v>51</v>
      </c>
      <c r="L64" s="64">
        <v>3.6019999999999999</v>
      </c>
      <c r="M64" s="64">
        <v>2.117</v>
      </c>
      <c r="N64" s="64">
        <v>2.14</v>
      </c>
      <c r="O64" s="74"/>
      <c r="P64" s="74"/>
      <c r="Q64" s="74"/>
      <c r="R64" s="74"/>
      <c r="S64" s="74"/>
      <c r="T64" s="74"/>
    </row>
    <row r="65" spans="1:20" x14ac:dyDescent="0.35">
      <c r="A65" s="64" t="s">
        <v>193</v>
      </c>
      <c r="B65" s="205"/>
      <c r="C65" s="205"/>
      <c r="D65" s="205">
        <v>2.5999999999999999E-2</v>
      </c>
      <c r="E65" s="82"/>
      <c r="F65" s="64" t="s">
        <v>117</v>
      </c>
      <c r="G65" s="234">
        <v>8.0000000000000002E-3</v>
      </c>
      <c r="H65" s="234">
        <v>0.74099999999999999</v>
      </c>
      <c r="I65" s="234">
        <v>6.2E-2</v>
      </c>
      <c r="J65" s="74"/>
      <c r="K65" s="64" t="s">
        <v>214</v>
      </c>
      <c r="L65" s="64">
        <v>1.9770000000000001</v>
      </c>
      <c r="M65" s="64">
        <v>1.3919999999999999</v>
      </c>
      <c r="N65" s="64">
        <v>2.0579999999999998</v>
      </c>
      <c r="O65" s="74"/>
      <c r="P65" s="74"/>
      <c r="Q65" s="74"/>
      <c r="R65" s="74"/>
      <c r="S65" s="74"/>
      <c r="T65" s="74"/>
    </row>
    <row r="66" spans="1:20" x14ac:dyDescent="0.35">
      <c r="A66" s="64" t="s">
        <v>254</v>
      </c>
      <c r="B66" s="205">
        <v>1.9E-2</v>
      </c>
      <c r="C66" s="205">
        <v>8.0000000000000002E-3</v>
      </c>
      <c r="D66" s="205">
        <v>0.02</v>
      </c>
      <c r="E66" s="82"/>
      <c r="F66" s="64" t="s">
        <v>59</v>
      </c>
      <c r="G66" s="234">
        <v>6.0000000000000001E-3</v>
      </c>
      <c r="H66" s="234"/>
      <c r="I66" s="234">
        <v>6.0999999999999999E-2</v>
      </c>
      <c r="J66" s="74"/>
      <c r="K66" s="64" t="s">
        <v>196</v>
      </c>
      <c r="L66" s="64">
        <v>9.0109999999999992</v>
      </c>
      <c r="M66" s="64">
        <v>1.0229999999999999</v>
      </c>
      <c r="N66" s="64">
        <v>2.036</v>
      </c>
      <c r="O66" s="74"/>
      <c r="P66" s="74"/>
      <c r="Q66" s="74"/>
      <c r="R66" s="74"/>
      <c r="S66" s="74"/>
      <c r="T66" s="74"/>
    </row>
    <row r="67" spans="1:20" x14ac:dyDescent="0.35">
      <c r="A67" s="64" t="s">
        <v>236</v>
      </c>
      <c r="B67" s="205">
        <v>1.2999999999999999E-2</v>
      </c>
      <c r="C67" s="205">
        <v>4.7E-2</v>
      </c>
      <c r="D67" s="205">
        <v>1.6E-2</v>
      </c>
      <c r="E67" s="82"/>
      <c r="F67" s="64" t="s">
        <v>178</v>
      </c>
      <c r="G67" s="234">
        <v>0.28199999999999997</v>
      </c>
      <c r="H67" s="234">
        <v>5.2489999999999997</v>
      </c>
      <c r="I67" s="234">
        <v>6.0999999999999999E-2</v>
      </c>
      <c r="J67" s="74"/>
      <c r="K67" s="64" t="s">
        <v>253</v>
      </c>
      <c r="L67" s="64">
        <v>2.4129999999999998</v>
      </c>
      <c r="M67" s="64">
        <v>1.0109999999999999</v>
      </c>
      <c r="N67" s="64">
        <v>1.831</v>
      </c>
      <c r="O67" s="74"/>
      <c r="P67" s="74"/>
      <c r="Q67" s="74"/>
      <c r="R67" s="74"/>
      <c r="S67" s="74"/>
      <c r="T67" s="74"/>
    </row>
    <row r="68" spans="1:20" x14ac:dyDescent="0.35">
      <c r="A68" s="64" t="s">
        <v>107</v>
      </c>
      <c r="B68" s="205">
        <v>0.84</v>
      </c>
      <c r="C68" s="205">
        <v>0.17299999999999999</v>
      </c>
      <c r="D68" s="205">
        <v>1.4999999999999999E-2</v>
      </c>
      <c r="E68" s="82"/>
      <c r="F68" s="64" t="s">
        <v>256</v>
      </c>
      <c r="G68" s="234">
        <v>7.0000000000000001E-3</v>
      </c>
      <c r="H68" s="234">
        <v>0.06</v>
      </c>
      <c r="I68" s="234">
        <v>5.6000000000000001E-2</v>
      </c>
      <c r="J68" s="74"/>
      <c r="K68" s="64" t="s">
        <v>190</v>
      </c>
      <c r="L68" s="64">
        <v>8.0000000000000002E-3</v>
      </c>
      <c r="M68" s="64">
        <v>3.1E-2</v>
      </c>
      <c r="N68" s="64">
        <v>1.768</v>
      </c>
      <c r="O68" s="74"/>
      <c r="P68" s="74"/>
      <c r="Q68" s="74"/>
      <c r="R68" s="74"/>
      <c r="S68" s="74"/>
      <c r="T68" s="74"/>
    </row>
    <row r="69" spans="1:20" x14ac:dyDescent="0.35">
      <c r="A69" s="64" t="s">
        <v>250</v>
      </c>
      <c r="B69" s="205">
        <v>8.0000000000000002E-3</v>
      </c>
      <c r="C69" s="205">
        <v>4.1000000000000002E-2</v>
      </c>
      <c r="D69" s="205">
        <v>1.4999999999999999E-2</v>
      </c>
      <c r="E69" s="82"/>
      <c r="F69" s="64" t="s">
        <v>121</v>
      </c>
      <c r="G69" s="234">
        <v>0.02</v>
      </c>
      <c r="H69" s="234">
        <v>1E-3</v>
      </c>
      <c r="I69" s="234">
        <v>5.5E-2</v>
      </c>
      <c r="J69" s="74"/>
      <c r="K69" s="64" t="s">
        <v>228</v>
      </c>
      <c r="L69" s="64">
        <v>0.32500000000000001</v>
      </c>
      <c r="M69" s="64">
        <v>1.2330000000000001</v>
      </c>
      <c r="N69" s="64">
        <v>1.742</v>
      </c>
      <c r="O69" s="74"/>
      <c r="P69" s="74"/>
      <c r="Q69" s="74"/>
      <c r="R69" s="74"/>
      <c r="S69" s="74"/>
      <c r="T69" s="74"/>
    </row>
    <row r="70" spans="1:20" x14ac:dyDescent="0.35">
      <c r="A70" s="64" t="s">
        <v>157</v>
      </c>
      <c r="B70" s="205"/>
      <c r="C70" s="205"/>
      <c r="D70" s="205">
        <v>1.2999999999999999E-2</v>
      </c>
      <c r="E70" s="82"/>
      <c r="F70" s="64" t="s">
        <v>229</v>
      </c>
      <c r="G70" s="234">
        <v>3.7999999999999999E-2</v>
      </c>
      <c r="H70" s="234">
        <v>0.183</v>
      </c>
      <c r="I70" s="234">
        <v>5.3999999999999999E-2</v>
      </c>
      <c r="J70" s="74"/>
      <c r="K70" s="64" t="s">
        <v>211</v>
      </c>
      <c r="L70" s="64">
        <v>4.7480000000000002</v>
      </c>
      <c r="M70" s="64">
        <v>0.55100000000000005</v>
      </c>
      <c r="N70" s="64">
        <v>1.726</v>
      </c>
      <c r="O70" s="74"/>
      <c r="P70" s="74"/>
      <c r="Q70" s="74"/>
      <c r="R70" s="74"/>
      <c r="S70" s="74"/>
      <c r="T70" s="74"/>
    </row>
    <row r="71" spans="1:20" x14ac:dyDescent="0.35">
      <c r="A71" s="64" t="s">
        <v>229</v>
      </c>
      <c r="B71" s="205">
        <v>0</v>
      </c>
      <c r="C71" s="205">
        <v>2E-3</v>
      </c>
      <c r="D71" s="205">
        <v>1.2E-2</v>
      </c>
      <c r="E71" s="82"/>
      <c r="F71" s="64" t="s">
        <v>105</v>
      </c>
      <c r="G71" s="234">
        <v>3.6999999999999998E-2</v>
      </c>
      <c r="H71" s="234">
        <v>2.1680000000000001</v>
      </c>
      <c r="I71" s="234">
        <v>5.2999999999999999E-2</v>
      </c>
      <c r="J71" s="74"/>
      <c r="K71" s="64" t="s">
        <v>256</v>
      </c>
      <c r="L71" s="64">
        <v>0.36499999999999999</v>
      </c>
      <c r="M71" s="64">
        <v>0.215</v>
      </c>
      <c r="N71" s="64">
        <v>1.643</v>
      </c>
      <c r="O71" s="74"/>
      <c r="P71" s="74"/>
      <c r="Q71" s="74"/>
      <c r="R71" s="74"/>
      <c r="S71" s="74"/>
      <c r="T71" s="74"/>
    </row>
    <row r="72" spans="1:20" x14ac:dyDescent="0.35">
      <c r="A72" s="64" t="s">
        <v>237</v>
      </c>
      <c r="B72" s="205">
        <v>3.2000000000000001E-2</v>
      </c>
      <c r="C72" s="205">
        <v>7.8E-2</v>
      </c>
      <c r="D72" s="205">
        <v>1.2E-2</v>
      </c>
      <c r="E72" s="82"/>
      <c r="F72" s="64" t="s">
        <v>249</v>
      </c>
      <c r="G72" s="234">
        <v>6.2E-2</v>
      </c>
      <c r="H72" s="234">
        <v>2.1000000000000001E-2</v>
      </c>
      <c r="I72" s="234">
        <v>5.1999999999999998E-2</v>
      </c>
      <c r="J72" s="74"/>
      <c r="K72" s="64" t="s">
        <v>110</v>
      </c>
      <c r="L72" s="64"/>
      <c r="M72" s="64">
        <v>0.71399999999999997</v>
      </c>
      <c r="N72" s="64">
        <v>1.56</v>
      </c>
      <c r="O72" s="74"/>
      <c r="P72" s="74"/>
      <c r="Q72" s="74"/>
      <c r="R72" s="74"/>
      <c r="S72" s="74"/>
      <c r="T72" s="74"/>
    </row>
    <row r="73" spans="1:20" x14ac:dyDescent="0.35">
      <c r="A73" s="64" t="s">
        <v>174</v>
      </c>
      <c r="B73" s="205">
        <v>8.0000000000000002E-3</v>
      </c>
      <c r="C73" s="205">
        <v>6.0000000000000001E-3</v>
      </c>
      <c r="D73" s="205">
        <v>1.0999999999999999E-2</v>
      </c>
      <c r="E73" s="82"/>
      <c r="F73" s="64" t="s">
        <v>128</v>
      </c>
      <c r="G73" s="234">
        <v>4.4999999999999998E-2</v>
      </c>
      <c r="H73" s="234">
        <v>1.7999999999999999E-2</v>
      </c>
      <c r="I73" s="234">
        <v>0.05</v>
      </c>
      <c r="J73" s="74"/>
      <c r="K73" s="64" t="s">
        <v>105</v>
      </c>
      <c r="L73" s="64">
        <v>0.17100000000000001</v>
      </c>
      <c r="M73" s="64">
        <v>8.6999999999999994E-2</v>
      </c>
      <c r="N73" s="64">
        <v>1.45</v>
      </c>
      <c r="O73" s="74"/>
      <c r="P73" s="74"/>
      <c r="Q73" s="74"/>
      <c r="R73" s="74"/>
      <c r="S73" s="74"/>
      <c r="T73" s="74"/>
    </row>
    <row r="74" spans="1:20" x14ac:dyDescent="0.35">
      <c r="A74" s="64" t="s">
        <v>216</v>
      </c>
      <c r="B74" s="205">
        <v>0.31</v>
      </c>
      <c r="C74" s="205">
        <v>0.69299999999999995</v>
      </c>
      <c r="D74" s="205">
        <v>1.0999999999999999E-2</v>
      </c>
      <c r="E74" s="82"/>
      <c r="F74" s="64" t="s">
        <v>171</v>
      </c>
      <c r="G74" s="234">
        <v>0.158</v>
      </c>
      <c r="H74" s="234">
        <v>1.1399999999999999</v>
      </c>
      <c r="I74" s="234">
        <v>4.7E-2</v>
      </c>
      <c r="J74" s="74"/>
      <c r="K74" s="64" t="s">
        <v>12</v>
      </c>
      <c r="L74" s="64">
        <v>28.94</v>
      </c>
      <c r="M74" s="64">
        <v>2.7E-2</v>
      </c>
      <c r="N74" s="64">
        <v>1.4430000000000001</v>
      </c>
      <c r="O74" s="74"/>
      <c r="P74" s="74"/>
      <c r="Q74" s="74"/>
      <c r="R74" s="74"/>
      <c r="S74" s="74"/>
      <c r="T74" s="74"/>
    </row>
    <row r="75" spans="1:20" x14ac:dyDescent="0.35">
      <c r="A75" s="64" t="s">
        <v>239</v>
      </c>
      <c r="B75" s="205">
        <v>4.0000000000000001E-3</v>
      </c>
      <c r="C75" s="205">
        <v>1E-3</v>
      </c>
      <c r="D75" s="205">
        <v>1.0999999999999999E-2</v>
      </c>
      <c r="E75" s="82"/>
      <c r="F75" s="64" t="s">
        <v>136</v>
      </c>
      <c r="G75" s="234"/>
      <c r="H75" s="234"/>
      <c r="I75" s="234">
        <v>0.04</v>
      </c>
      <c r="J75" s="74"/>
      <c r="K75" s="64" t="s">
        <v>50</v>
      </c>
      <c r="L75" s="64">
        <v>1.2E-2</v>
      </c>
      <c r="M75" s="64">
        <v>1.774</v>
      </c>
      <c r="N75" s="64">
        <v>1.357</v>
      </c>
      <c r="O75" s="74"/>
      <c r="P75" s="74"/>
      <c r="Q75" s="74"/>
      <c r="R75" s="74"/>
      <c r="S75" s="74"/>
      <c r="T75" s="74"/>
    </row>
    <row r="76" spans="1:20" x14ac:dyDescent="0.35">
      <c r="A76" s="64" t="s">
        <v>150</v>
      </c>
      <c r="B76" s="205">
        <v>7.0000000000000001E-3</v>
      </c>
      <c r="C76" s="205"/>
      <c r="D76" s="205">
        <v>8.9999999999999993E-3</v>
      </c>
      <c r="E76" s="82"/>
      <c r="F76" s="64" t="s">
        <v>196</v>
      </c>
      <c r="G76" s="234">
        <v>0.68100000000000005</v>
      </c>
      <c r="H76" s="234">
        <v>3.0550000000000002</v>
      </c>
      <c r="I76" s="234">
        <v>3.3000000000000002E-2</v>
      </c>
      <c r="J76" s="74"/>
      <c r="K76" s="64" t="s">
        <v>151</v>
      </c>
      <c r="L76" s="64">
        <v>0.25800000000000001</v>
      </c>
      <c r="M76" s="64">
        <v>0.93600000000000005</v>
      </c>
      <c r="N76" s="64">
        <v>1.333</v>
      </c>
      <c r="O76" s="74"/>
      <c r="P76" s="74"/>
      <c r="Q76" s="74"/>
      <c r="R76" s="74"/>
      <c r="S76" s="74"/>
      <c r="T76" s="74"/>
    </row>
    <row r="77" spans="1:20" x14ac:dyDescent="0.35">
      <c r="A77" s="64" t="s">
        <v>80</v>
      </c>
      <c r="B77" s="205">
        <v>2E-3</v>
      </c>
      <c r="C77" s="205">
        <v>7.1999999999999995E-2</v>
      </c>
      <c r="D77" s="205">
        <v>8.0000000000000002E-3</v>
      </c>
      <c r="E77" s="82"/>
      <c r="F77" s="64" t="s">
        <v>114</v>
      </c>
      <c r="G77" s="234">
        <v>0.52800000000000002</v>
      </c>
      <c r="H77" s="234">
        <v>5.0000000000000001E-3</v>
      </c>
      <c r="I77" s="234">
        <v>3.2000000000000001E-2</v>
      </c>
      <c r="J77" s="74"/>
      <c r="K77" s="64" t="s">
        <v>216</v>
      </c>
      <c r="L77" s="64">
        <v>0.91</v>
      </c>
      <c r="M77" s="64">
        <v>1.0569999999999999</v>
      </c>
      <c r="N77" s="64">
        <v>1.2669999999999999</v>
      </c>
      <c r="O77" s="74"/>
      <c r="P77" s="74"/>
      <c r="Q77" s="74"/>
      <c r="R77" s="74"/>
      <c r="S77" s="74"/>
      <c r="T77" s="74"/>
    </row>
    <row r="78" spans="1:20" x14ac:dyDescent="0.35">
      <c r="A78" s="64" t="s">
        <v>123</v>
      </c>
      <c r="B78" s="205">
        <v>4.0000000000000001E-3</v>
      </c>
      <c r="C78" s="205">
        <v>1E-3</v>
      </c>
      <c r="D78" s="205">
        <v>6.0000000000000001E-3</v>
      </c>
      <c r="E78" s="82"/>
      <c r="F78" s="64" t="s">
        <v>252</v>
      </c>
      <c r="G78" s="234">
        <v>3.6999999999999998E-2</v>
      </c>
      <c r="H78" s="234">
        <v>0.10299999999999999</v>
      </c>
      <c r="I78" s="234">
        <v>3.2000000000000001E-2</v>
      </c>
      <c r="J78" s="74"/>
      <c r="K78" s="64" t="s">
        <v>201</v>
      </c>
      <c r="L78" s="64">
        <v>8.8960000000000008</v>
      </c>
      <c r="M78" s="64">
        <v>0.52200000000000002</v>
      </c>
      <c r="N78" s="64">
        <v>1.1970000000000001</v>
      </c>
      <c r="O78" s="74"/>
      <c r="P78" s="74"/>
      <c r="Q78" s="74"/>
      <c r="R78" s="74"/>
      <c r="S78" s="74"/>
      <c r="T78" s="74"/>
    </row>
    <row r="79" spans="1:20" x14ac:dyDescent="0.35">
      <c r="A79" s="64" t="s">
        <v>194</v>
      </c>
      <c r="B79" s="205">
        <v>3.0000000000000001E-3</v>
      </c>
      <c r="C79" s="205"/>
      <c r="D79" s="205">
        <v>6.0000000000000001E-3</v>
      </c>
      <c r="E79" s="82"/>
      <c r="F79" s="64" t="s">
        <v>251</v>
      </c>
      <c r="G79" s="234">
        <v>1E-3</v>
      </c>
      <c r="H79" s="234">
        <v>0.01</v>
      </c>
      <c r="I79" s="234">
        <v>0.03</v>
      </c>
      <c r="J79" s="74"/>
      <c r="K79" s="64" t="s">
        <v>3</v>
      </c>
      <c r="L79" s="64">
        <v>0.58799999999999997</v>
      </c>
      <c r="M79" s="64">
        <v>0.76800000000000002</v>
      </c>
      <c r="N79" s="64">
        <v>1.1719999999999999</v>
      </c>
      <c r="O79" s="74"/>
      <c r="P79" s="74"/>
      <c r="Q79" s="74"/>
      <c r="R79" s="74"/>
      <c r="S79" s="74"/>
      <c r="T79" s="74"/>
    </row>
    <row r="80" spans="1:20" x14ac:dyDescent="0.35">
      <c r="A80" s="64" t="s">
        <v>63</v>
      </c>
      <c r="B80" s="205">
        <v>0.35299999999999998</v>
      </c>
      <c r="C80" s="205">
        <v>2E-3</v>
      </c>
      <c r="D80" s="205">
        <v>5.0000000000000001E-3</v>
      </c>
      <c r="E80" s="82"/>
      <c r="F80" s="64" t="s">
        <v>116</v>
      </c>
      <c r="G80" s="234">
        <v>0.159</v>
      </c>
      <c r="H80" s="234">
        <v>0.25600000000000001</v>
      </c>
      <c r="I80" s="234">
        <v>2.9000000000000001E-2</v>
      </c>
      <c r="J80" s="74"/>
      <c r="K80" s="64" t="s">
        <v>39</v>
      </c>
      <c r="L80" s="64">
        <v>0.26900000000000002</v>
      </c>
      <c r="M80" s="64">
        <v>3.9E-2</v>
      </c>
      <c r="N80" s="64">
        <v>1.1639999999999999</v>
      </c>
      <c r="O80" s="74"/>
      <c r="P80" s="74"/>
      <c r="Q80" s="74"/>
      <c r="R80" s="74"/>
      <c r="S80" s="74"/>
      <c r="T80" s="74"/>
    </row>
    <row r="81" spans="1:20" x14ac:dyDescent="0.35">
      <c r="A81" s="64" t="s">
        <v>71</v>
      </c>
      <c r="B81" s="205">
        <v>2E-3</v>
      </c>
      <c r="C81" s="205">
        <v>1E-3</v>
      </c>
      <c r="D81" s="205">
        <v>5.0000000000000001E-3</v>
      </c>
      <c r="E81" s="82"/>
      <c r="F81" s="64" t="s">
        <v>189</v>
      </c>
      <c r="G81" s="234">
        <v>6.6000000000000003E-2</v>
      </c>
      <c r="H81" s="234">
        <v>3.5670000000000002</v>
      </c>
      <c r="I81" s="234">
        <v>2.9000000000000001E-2</v>
      </c>
      <c r="J81" s="74"/>
      <c r="K81" s="64" t="s">
        <v>180</v>
      </c>
      <c r="L81" s="64">
        <v>6.3419999999999996</v>
      </c>
      <c r="M81" s="64">
        <v>2.6269999999999998</v>
      </c>
      <c r="N81" s="64">
        <v>1.1319999999999999</v>
      </c>
      <c r="O81" s="74"/>
      <c r="P81" s="74"/>
      <c r="Q81" s="74"/>
      <c r="R81" s="74"/>
      <c r="S81" s="74"/>
      <c r="T81" s="74"/>
    </row>
    <row r="82" spans="1:20" x14ac:dyDescent="0.35">
      <c r="A82" s="64" t="s">
        <v>233</v>
      </c>
      <c r="B82" s="205">
        <v>1E-3</v>
      </c>
      <c r="C82" s="205">
        <v>1E-3</v>
      </c>
      <c r="D82" s="205">
        <v>5.0000000000000001E-3</v>
      </c>
      <c r="E82" s="82"/>
      <c r="F82" s="64" t="s">
        <v>36</v>
      </c>
      <c r="G82" s="234">
        <v>4.0000000000000001E-3</v>
      </c>
      <c r="H82" s="234">
        <v>1.4999999999999999E-2</v>
      </c>
      <c r="I82" s="234">
        <v>2.1999999999999999E-2</v>
      </c>
      <c r="J82" s="74"/>
      <c r="K82" s="64" t="s">
        <v>172</v>
      </c>
      <c r="L82" s="64">
        <v>1.0209999999999999</v>
      </c>
      <c r="M82" s="64">
        <v>1.609</v>
      </c>
      <c r="N82" s="64">
        <v>1.1060000000000001</v>
      </c>
      <c r="O82" s="74"/>
      <c r="P82" s="74"/>
      <c r="Q82" s="74"/>
      <c r="R82" s="74"/>
      <c r="S82" s="74"/>
      <c r="T82" s="74"/>
    </row>
    <row r="83" spans="1:20" x14ac:dyDescent="0.35">
      <c r="A83" s="64" t="s">
        <v>234</v>
      </c>
      <c r="B83" s="205">
        <v>0.114</v>
      </c>
      <c r="C83" s="205">
        <v>2E-3</v>
      </c>
      <c r="D83" s="205">
        <v>5.0000000000000001E-3</v>
      </c>
      <c r="E83" s="82"/>
      <c r="F83" s="64" t="s">
        <v>147</v>
      </c>
      <c r="G83" s="234">
        <v>3.0000000000000001E-3</v>
      </c>
      <c r="H83" s="234">
        <v>0.11700000000000001</v>
      </c>
      <c r="I83" s="234">
        <v>1.9E-2</v>
      </c>
      <c r="J83" s="74"/>
      <c r="K83" s="64" t="s">
        <v>251</v>
      </c>
      <c r="L83" s="64">
        <v>0.76100000000000001</v>
      </c>
      <c r="M83" s="64">
        <v>0.91700000000000004</v>
      </c>
      <c r="N83" s="64">
        <v>1.0629999999999999</v>
      </c>
      <c r="O83" s="74"/>
      <c r="P83" s="74"/>
      <c r="Q83" s="74"/>
      <c r="R83" s="74"/>
      <c r="S83" s="74"/>
      <c r="T83" s="74"/>
    </row>
    <row r="84" spans="1:20" x14ac:dyDescent="0.35">
      <c r="A84" s="64" t="s">
        <v>175</v>
      </c>
      <c r="B84" s="205">
        <v>8.0000000000000002E-3</v>
      </c>
      <c r="C84" s="205">
        <v>0.27700000000000002</v>
      </c>
      <c r="D84" s="205">
        <v>4.0000000000000001E-3</v>
      </c>
      <c r="E84" s="82"/>
      <c r="F84" s="64" t="s">
        <v>237</v>
      </c>
      <c r="G84" s="234">
        <v>3.3000000000000002E-2</v>
      </c>
      <c r="H84" s="234">
        <v>2.3E-2</v>
      </c>
      <c r="I84" s="234">
        <v>1.4999999999999999E-2</v>
      </c>
      <c r="J84" s="74"/>
      <c r="K84" s="64" t="s">
        <v>99</v>
      </c>
      <c r="L84" s="64">
        <v>0.38100000000000001</v>
      </c>
      <c r="M84" s="64">
        <v>0.56499999999999995</v>
      </c>
      <c r="N84" s="64">
        <v>1.014</v>
      </c>
      <c r="O84" s="74"/>
      <c r="P84" s="74"/>
      <c r="Q84" s="74"/>
      <c r="R84" s="74"/>
      <c r="S84" s="74"/>
      <c r="T84" s="74"/>
    </row>
    <row r="85" spans="1:20" x14ac:dyDescent="0.35">
      <c r="A85" s="64" t="s">
        <v>211</v>
      </c>
      <c r="B85" s="205">
        <v>9.2999999999999999E-2</v>
      </c>
      <c r="C85" s="205">
        <v>0.124</v>
      </c>
      <c r="D85" s="205">
        <v>4.0000000000000001E-3</v>
      </c>
      <c r="E85" s="82"/>
      <c r="F85" s="64" t="s">
        <v>180</v>
      </c>
      <c r="G85" s="234">
        <v>0.15</v>
      </c>
      <c r="H85" s="234">
        <v>2.524</v>
      </c>
      <c r="I85" s="234">
        <v>1.4E-2</v>
      </c>
      <c r="J85" s="74"/>
      <c r="K85" s="64" t="s">
        <v>171</v>
      </c>
      <c r="L85" s="64">
        <v>0.48399999999999999</v>
      </c>
      <c r="M85" s="64">
        <v>0.19400000000000001</v>
      </c>
      <c r="N85" s="64">
        <v>0.98799999999999999</v>
      </c>
      <c r="O85" s="74"/>
      <c r="P85" s="74"/>
      <c r="Q85" s="74"/>
      <c r="R85" s="74"/>
      <c r="S85" s="74"/>
      <c r="T85" s="74"/>
    </row>
    <row r="86" spans="1:20" x14ac:dyDescent="0.35">
      <c r="A86" s="64" t="s">
        <v>227</v>
      </c>
      <c r="B86" s="205"/>
      <c r="C86" s="205"/>
      <c r="D86" s="205">
        <v>4.0000000000000001E-3</v>
      </c>
      <c r="E86" s="82"/>
      <c r="F86" s="64" t="s">
        <v>120</v>
      </c>
      <c r="G86" s="234">
        <v>3.0000000000000001E-3</v>
      </c>
      <c r="H86" s="234">
        <v>2.1999999999999999E-2</v>
      </c>
      <c r="I86" s="234">
        <v>8.9999999999999993E-3</v>
      </c>
      <c r="J86" s="74"/>
      <c r="K86" s="64" t="s">
        <v>36</v>
      </c>
      <c r="L86" s="64">
        <v>0.88700000000000001</v>
      </c>
      <c r="M86" s="64">
        <v>0.71</v>
      </c>
      <c r="N86" s="64">
        <v>0.93400000000000005</v>
      </c>
      <c r="O86" s="74"/>
      <c r="P86" s="74"/>
      <c r="Q86" s="74"/>
      <c r="R86" s="74"/>
      <c r="S86" s="74"/>
      <c r="T86" s="74"/>
    </row>
    <row r="87" spans="1:20" x14ac:dyDescent="0.35">
      <c r="A87" s="64" t="s">
        <v>243</v>
      </c>
      <c r="B87" s="205">
        <v>3.1E-2</v>
      </c>
      <c r="C87" s="205">
        <v>5.0000000000000001E-3</v>
      </c>
      <c r="D87" s="205">
        <v>4.0000000000000001E-3</v>
      </c>
      <c r="E87" s="82"/>
      <c r="F87" s="64" t="s">
        <v>232</v>
      </c>
      <c r="G87" s="234"/>
      <c r="H87" s="234">
        <v>0.20399999999999999</v>
      </c>
      <c r="I87" s="234">
        <v>8.9999999999999993E-3</v>
      </c>
      <c r="J87" s="74"/>
      <c r="K87" s="64" t="s">
        <v>209</v>
      </c>
      <c r="L87" s="64">
        <v>1.1579999999999999</v>
      </c>
      <c r="M87" s="64">
        <v>1.151</v>
      </c>
      <c r="N87" s="64">
        <v>0.92900000000000005</v>
      </c>
      <c r="O87" s="74"/>
      <c r="P87" s="74"/>
      <c r="Q87" s="74"/>
      <c r="R87" s="74"/>
      <c r="S87" s="74"/>
      <c r="T87" s="74"/>
    </row>
    <row r="88" spans="1:20" x14ac:dyDescent="0.35">
      <c r="A88" s="64" t="s">
        <v>247</v>
      </c>
      <c r="B88" s="205"/>
      <c r="C88" s="205">
        <v>4.5999999999999999E-2</v>
      </c>
      <c r="D88" s="205">
        <v>4.0000000000000001E-3</v>
      </c>
      <c r="E88" s="82"/>
      <c r="F88" s="64" t="s">
        <v>134</v>
      </c>
      <c r="G88" s="234">
        <v>0</v>
      </c>
      <c r="H88" s="234">
        <v>3.0000000000000001E-3</v>
      </c>
      <c r="I88" s="234">
        <v>8.0000000000000002E-3</v>
      </c>
      <c r="J88" s="74"/>
      <c r="K88" s="64" t="s">
        <v>103</v>
      </c>
      <c r="L88" s="64">
        <v>0.89</v>
      </c>
      <c r="M88" s="64">
        <v>0.70799999999999996</v>
      </c>
      <c r="N88" s="64">
        <v>0.92800000000000005</v>
      </c>
      <c r="O88" s="74"/>
      <c r="P88" s="74"/>
      <c r="Q88" s="74"/>
      <c r="R88" s="74"/>
      <c r="S88" s="74"/>
      <c r="T88" s="74"/>
    </row>
    <row r="89" spans="1:20" x14ac:dyDescent="0.35">
      <c r="A89" s="64" t="s">
        <v>27</v>
      </c>
      <c r="B89" s="205">
        <v>0</v>
      </c>
      <c r="C89" s="205">
        <v>0</v>
      </c>
      <c r="D89" s="205">
        <v>3.0000000000000001E-3</v>
      </c>
      <c r="E89" s="82"/>
      <c r="F89" s="64" t="s">
        <v>44</v>
      </c>
      <c r="G89" s="234"/>
      <c r="H89" s="234">
        <v>4.0000000000000001E-3</v>
      </c>
      <c r="I89" s="234">
        <v>7.0000000000000001E-3</v>
      </c>
      <c r="J89" s="74"/>
      <c r="K89" s="64" t="s">
        <v>163</v>
      </c>
      <c r="L89" s="64">
        <v>2.3730000000000002</v>
      </c>
      <c r="M89" s="64">
        <v>4.2000000000000003E-2</v>
      </c>
      <c r="N89" s="64">
        <v>0.89400000000000002</v>
      </c>
      <c r="O89" s="74"/>
      <c r="P89" s="74"/>
      <c r="Q89" s="74"/>
      <c r="R89" s="74"/>
      <c r="S89" s="74"/>
      <c r="T89" s="74"/>
    </row>
    <row r="90" spans="1:20" x14ac:dyDescent="0.35">
      <c r="A90" s="64" t="s">
        <v>207</v>
      </c>
      <c r="B90" s="205"/>
      <c r="C90" s="205"/>
      <c r="D90" s="205">
        <v>3.0000000000000001E-3</v>
      </c>
      <c r="E90" s="82"/>
      <c r="F90" s="64" t="s">
        <v>119</v>
      </c>
      <c r="G90" s="234"/>
      <c r="H90" s="234"/>
      <c r="I90" s="234">
        <v>7.0000000000000001E-3</v>
      </c>
      <c r="J90" s="74"/>
      <c r="K90" s="64" t="s">
        <v>24</v>
      </c>
      <c r="L90" s="64">
        <v>3.3000000000000002E-2</v>
      </c>
      <c r="M90" s="64">
        <v>1.0999999999999999E-2</v>
      </c>
      <c r="N90" s="64">
        <v>0.873</v>
      </c>
      <c r="O90" s="74"/>
      <c r="P90" s="74"/>
      <c r="Q90" s="74"/>
      <c r="R90" s="74"/>
      <c r="S90" s="74"/>
      <c r="T90" s="74"/>
    </row>
    <row r="91" spans="1:20" x14ac:dyDescent="0.35">
      <c r="A91" s="64" t="s">
        <v>51</v>
      </c>
      <c r="B91" s="205"/>
      <c r="C91" s="205"/>
      <c r="D91" s="205">
        <v>2E-3</v>
      </c>
      <c r="E91" s="82"/>
      <c r="F91" s="64" t="s">
        <v>173</v>
      </c>
      <c r="G91" s="234">
        <v>5.0000000000000001E-3</v>
      </c>
      <c r="H91" s="234">
        <v>0.06</v>
      </c>
      <c r="I91" s="234">
        <v>6.0000000000000001E-3</v>
      </c>
      <c r="J91" s="74"/>
      <c r="K91" s="64" t="s">
        <v>130</v>
      </c>
      <c r="L91" s="64">
        <v>1.907</v>
      </c>
      <c r="M91" s="64">
        <v>0.71199999999999997</v>
      </c>
      <c r="N91" s="64">
        <v>0.84499999999999997</v>
      </c>
      <c r="O91" s="74"/>
      <c r="P91" s="74"/>
      <c r="Q91" s="74"/>
      <c r="R91" s="74"/>
      <c r="S91" s="74"/>
      <c r="T91" s="74"/>
    </row>
    <row r="92" spans="1:20" x14ac:dyDescent="0.35">
      <c r="A92" s="64" t="s">
        <v>67</v>
      </c>
      <c r="B92" s="205">
        <v>2E-3</v>
      </c>
      <c r="C92" s="205">
        <v>3.0000000000000001E-3</v>
      </c>
      <c r="D92" s="205">
        <v>2E-3</v>
      </c>
      <c r="E92" s="82"/>
      <c r="F92" s="64" t="s">
        <v>135</v>
      </c>
      <c r="G92" s="234">
        <v>1.52</v>
      </c>
      <c r="H92" s="234">
        <v>3.1E-2</v>
      </c>
      <c r="I92" s="234">
        <v>5.0000000000000001E-3</v>
      </c>
      <c r="J92" s="74"/>
      <c r="K92" s="64" t="s">
        <v>198</v>
      </c>
      <c r="L92" s="64">
        <v>0.65100000000000002</v>
      </c>
      <c r="M92" s="64">
        <v>0.21099999999999999</v>
      </c>
      <c r="N92" s="64">
        <v>0.753</v>
      </c>
      <c r="O92" s="74"/>
      <c r="P92" s="74"/>
      <c r="Q92" s="74"/>
      <c r="R92" s="74"/>
      <c r="S92" s="74"/>
      <c r="T92" s="74"/>
    </row>
    <row r="93" spans="1:20" x14ac:dyDescent="0.35">
      <c r="A93" s="64" t="s">
        <v>79</v>
      </c>
      <c r="B93" s="205"/>
      <c r="C93" s="205">
        <v>0</v>
      </c>
      <c r="D93" s="205">
        <v>2E-3</v>
      </c>
      <c r="E93" s="82"/>
      <c r="F93" s="64" t="s">
        <v>216</v>
      </c>
      <c r="G93" s="234">
        <v>0.246</v>
      </c>
      <c r="H93" s="234">
        <v>2.5920000000000001</v>
      </c>
      <c r="I93" s="234">
        <v>4.0000000000000001E-3</v>
      </c>
      <c r="J93" s="74"/>
      <c r="K93" s="64" t="s">
        <v>60</v>
      </c>
      <c r="L93" s="64">
        <v>0.35899999999999999</v>
      </c>
      <c r="M93" s="64">
        <v>0.95</v>
      </c>
      <c r="N93" s="64">
        <v>0.72699999999999998</v>
      </c>
      <c r="O93" s="74"/>
      <c r="P93" s="74"/>
      <c r="Q93" s="74"/>
      <c r="R93" s="74"/>
      <c r="S93" s="74"/>
      <c r="T93" s="74"/>
    </row>
    <row r="94" spans="1:20" x14ac:dyDescent="0.35">
      <c r="A94" s="64" t="s">
        <v>104</v>
      </c>
      <c r="B94" s="205">
        <v>6.0000000000000001E-3</v>
      </c>
      <c r="C94" s="205">
        <v>6.0000000000000001E-3</v>
      </c>
      <c r="D94" s="205">
        <v>2E-3</v>
      </c>
      <c r="E94" s="82"/>
      <c r="F94" s="64" t="s">
        <v>235</v>
      </c>
      <c r="G94" s="234">
        <v>4.2999999999999997E-2</v>
      </c>
      <c r="H94" s="234">
        <v>4.8000000000000001E-2</v>
      </c>
      <c r="I94" s="234">
        <v>4.0000000000000001E-3</v>
      </c>
      <c r="J94" s="74"/>
      <c r="K94" s="64" t="s">
        <v>59</v>
      </c>
      <c r="L94" s="64">
        <v>4.0000000000000001E-3</v>
      </c>
      <c r="M94" s="64">
        <v>0.308</v>
      </c>
      <c r="N94" s="64">
        <v>0.70899999999999996</v>
      </c>
      <c r="O94" s="74"/>
      <c r="P94" s="74"/>
      <c r="Q94" s="74"/>
      <c r="R94" s="74"/>
      <c r="S94" s="74"/>
      <c r="T94" s="74"/>
    </row>
    <row r="95" spans="1:20" x14ac:dyDescent="0.35">
      <c r="A95" s="64" t="s">
        <v>131</v>
      </c>
      <c r="B95" s="205"/>
      <c r="C95" s="205"/>
      <c r="D95" s="205">
        <v>2E-3</v>
      </c>
      <c r="E95" s="82"/>
      <c r="F95" s="64" t="s">
        <v>163</v>
      </c>
      <c r="G95" s="234"/>
      <c r="H95" s="234"/>
      <c r="I95" s="234">
        <v>3.0000000000000001E-3</v>
      </c>
      <c r="J95" s="74"/>
      <c r="K95" s="64" t="s">
        <v>117</v>
      </c>
      <c r="L95" s="64">
        <v>1.4239999999999999</v>
      </c>
      <c r="M95" s="64">
        <v>0.47699999999999998</v>
      </c>
      <c r="N95" s="64">
        <v>0.67300000000000004</v>
      </c>
      <c r="O95" s="74"/>
      <c r="P95" s="74"/>
      <c r="Q95" s="74"/>
      <c r="R95" s="74"/>
      <c r="S95" s="74"/>
      <c r="T95" s="74"/>
    </row>
    <row r="96" spans="1:20" x14ac:dyDescent="0.35">
      <c r="A96" s="64" t="s">
        <v>0</v>
      </c>
      <c r="B96" s="205"/>
      <c r="C96" s="205">
        <v>3.8849999999999998</v>
      </c>
      <c r="D96" s="205">
        <v>1E-3</v>
      </c>
      <c r="E96" s="82"/>
      <c r="F96" s="64" t="s">
        <v>210</v>
      </c>
      <c r="G96" s="234">
        <v>0.151</v>
      </c>
      <c r="H96" s="234">
        <v>0.19600000000000001</v>
      </c>
      <c r="I96" s="234">
        <v>3.0000000000000001E-3</v>
      </c>
      <c r="J96" s="74"/>
      <c r="K96" s="64" t="s">
        <v>135</v>
      </c>
      <c r="L96" s="64">
        <v>1.077</v>
      </c>
      <c r="M96" s="64">
        <v>0.35299999999999998</v>
      </c>
      <c r="N96" s="64">
        <v>0.628</v>
      </c>
      <c r="O96" s="74"/>
      <c r="P96" s="74"/>
      <c r="Q96" s="74"/>
      <c r="R96" s="74"/>
      <c r="S96" s="74"/>
      <c r="T96" s="74"/>
    </row>
    <row r="97" spans="1:20" x14ac:dyDescent="0.35">
      <c r="A97" s="64" t="s">
        <v>35</v>
      </c>
      <c r="B97" s="205">
        <v>4.0000000000000001E-3</v>
      </c>
      <c r="C97" s="205">
        <v>0.02</v>
      </c>
      <c r="D97" s="205">
        <v>1E-3</v>
      </c>
      <c r="E97" s="82"/>
      <c r="F97" s="64" t="s">
        <v>93</v>
      </c>
      <c r="G97" s="234"/>
      <c r="H97" s="234"/>
      <c r="I97" s="234">
        <v>2E-3</v>
      </c>
      <c r="J97" s="74"/>
      <c r="K97" s="64" t="s">
        <v>194</v>
      </c>
      <c r="L97" s="64">
        <v>12.099</v>
      </c>
      <c r="M97" s="64">
        <v>0.63800000000000001</v>
      </c>
      <c r="N97" s="64">
        <v>0.623</v>
      </c>
      <c r="O97" s="74"/>
      <c r="P97" s="74"/>
      <c r="Q97" s="74"/>
      <c r="R97" s="74"/>
      <c r="S97" s="74"/>
      <c r="T97" s="74"/>
    </row>
    <row r="98" spans="1:20" x14ac:dyDescent="0.35">
      <c r="A98" s="64" t="s">
        <v>36</v>
      </c>
      <c r="B98" s="205">
        <v>3.0000000000000001E-3</v>
      </c>
      <c r="C98" s="205">
        <v>5.0000000000000001E-3</v>
      </c>
      <c r="D98" s="205">
        <v>1E-3</v>
      </c>
      <c r="E98" s="82"/>
      <c r="F98" s="64" t="s">
        <v>174</v>
      </c>
      <c r="G98" s="234">
        <v>2E-3</v>
      </c>
      <c r="H98" s="234">
        <v>1E-3</v>
      </c>
      <c r="I98" s="234">
        <v>2E-3</v>
      </c>
      <c r="J98" s="74"/>
      <c r="K98" s="64" t="s">
        <v>213</v>
      </c>
      <c r="L98" s="64"/>
      <c r="M98" s="64"/>
      <c r="N98" s="64">
        <v>0.57999999999999996</v>
      </c>
      <c r="O98" s="74"/>
      <c r="P98" s="74"/>
      <c r="Q98" s="74"/>
      <c r="R98" s="74"/>
      <c r="S98" s="74"/>
      <c r="T98" s="74"/>
    </row>
    <row r="99" spans="1:20" x14ac:dyDescent="0.35">
      <c r="A99" s="64" t="s">
        <v>47</v>
      </c>
      <c r="B99" s="205">
        <v>0</v>
      </c>
      <c r="C99" s="205">
        <v>0</v>
      </c>
      <c r="D99" s="205">
        <v>1E-3</v>
      </c>
      <c r="E99" s="82"/>
      <c r="F99" s="64" t="s">
        <v>198</v>
      </c>
      <c r="G99" s="234">
        <v>0.109</v>
      </c>
      <c r="H99" s="234">
        <v>0.39800000000000002</v>
      </c>
      <c r="I99" s="234">
        <v>2E-3</v>
      </c>
      <c r="J99" s="74"/>
      <c r="K99" s="64" t="s">
        <v>174</v>
      </c>
      <c r="L99" s="64">
        <v>0.74399999999999999</v>
      </c>
      <c r="M99" s="64">
        <v>1.2370000000000001</v>
      </c>
      <c r="N99" s="64">
        <v>0.56499999999999995</v>
      </c>
      <c r="O99" s="74"/>
      <c r="P99" s="74"/>
      <c r="Q99" s="74"/>
      <c r="R99" s="74"/>
      <c r="S99" s="74"/>
      <c r="T99" s="74"/>
    </row>
    <row r="100" spans="1:20" x14ac:dyDescent="0.35">
      <c r="A100" s="64" t="s">
        <v>48</v>
      </c>
      <c r="B100" s="205"/>
      <c r="C100" s="205"/>
      <c r="D100" s="205">
        <v>1E-3</v>
      </c>
      <c r="E100" s="82"/>
      <c r="F100" s="64" t="s">
        <v>202</v>
      </c>
      <c r="G100" s="234">
        <v>3.9E-2</v>
      </c>
      <c r="H100" s="234">
        <v>8.8999999999999996E-2</v>
      </c>
      <c r="I100" s="234">
        <v>2E-3</v>
      </c>
      <c r="J100" s="74"/>
      <c r="K100" s="64" t="s">
        <v>8</v>
      </c>
      <c r="L100" s="64">
        <v>0.36499999999999999</v>
      </c>
      <c r="M100" s="64">
        <v>1.548</v>
      </c>
      <c r="N100" s="64">
        <v>0.55900000000000005</v>
      </c>
      <c r="O100" s="74"/>
      <c r="P100" s="74"/>
      <c r="Q100" s="74"/>
      <c r="R100" s="74"/>
      <c r="S100" s="74"/>
      <c r="T100" s="74"/>
    </row>
    <row r="101" spans="1:20" x14ac:dyDescent="0.35">
      <c r="A101" s="64" t="s">
        <v>75</v>
      </c>
      <c r="B101" s="205">
        <v>1.7999999999999999E-2</v>
      </c>
      <c r="C101" s="205">
        <v>1E-3</v>
      </c>
      <c r="D101" s="205">
        <v>1E-3</v>
      </c>
      <c r="E101" s="82"/>
      <c r="F101" s="64" t="s">
        <v>141</v>
      </c>
      <c r="G101" s="234"/>
      <c r="H101" s="234"/>
      <c r="I101" s="234">
        <v>1E-3</v>
      </c>
      <c r="J101" s="74"/>
      <c r="K101" s="64" t="s">
        <v>83</v>
      </c>
      <c r="L101" s="64">
        <v>0.313</v>
      </c>
      <c r="M101" s="64">
        <v>0</v>
      </c>
      <c r="N101" s="64">
        <v>0.55300000000000005</v>
      </c>
      <c r="O101" s="74"/>
      <c r="P101" s="74"/>
      <c r="Q101" s="74"/>
      <c r="R101" s="74"/>
      <c r="S101" s="74"/>
      <c r="T101" s="74"/>
    </row>
    <row r="102" spans="1:20" x14ac:dyDescent="0.35">
      <c r="A102" s="64" t="s">
        <v>135</v>
      </c>
      <c r="B102" s="205">
        <v>2E-3</v>
      </c>
      <c r="C102" s="205">
        <v>2.7E-2</v>
      </c>
      <c r="D102" s="205">
        <v>1E-3</v>
      </c>
      <c r="E102" s="82"/>
      <c r="F102" s="64" t="s">
        <v>236</v>
      </c>
      <c r="G102" s="234">
        <v>0.02</v>
      </c>
      <c r="H102" s="234">
        <v>3.1E-2</v>
      </c>
      <c r="I102" s="234">
        <v>1E-3</v>
      </c>
      <c r="J102" s="74"/>
      <c r="K102" s="64" t="s">
        <v>121</v>
      </c>
      <c r="L102" s="64">
        <v>0.55500000000000005</v>
      </c>
      <c r="M102" s="64"/>
      <c r="N102" s="64">
        <v>0.52</v>
      </c>
      <c r="O102" s="74"/>
      <c r="P102" s="74"/>
      <c r="Q102" s="74"/>
      <c r="R102" s="74"/>
      <c r="S102" s="74"/>
      <c r="T102" s="74"/>
    </row>
    <row r="103" spans="1:20" x14ac:dyDescent="0.35">
      <c r="A103" s="64" t="s">
        <v>137</v>
      </c>
      <c r="B103" s="205">
        <v>0</v>
      </c>
      <c r="C103" s="205">
        <v>1E-3</v>
      </c>
      <c r="D103" s="205">
        <v>1E-3</v>
      </c>
      <c r="E103" s="82"/>
      <c r="F103" s="64" t="s">
        <v>14</v>
      </c>
      <c r="G103" s="234"/>
      <c r="H103" s="234">
        <v>2.8149999999999999</v>
      </c>
      <c r="I103" s="234">
        <v>0</v>
      </c>
      <c r="J103" s="74"/>
      <c r="K103" s="64" t="s">
        <v>182</v>
      </c>
      <c r="L103" s="64">
        <v>0.16</v>
      </c>
      <c r="M103" s="64">
        <v>4.4999999999999998E-2</v>
      </c>
      <c r="N103" s="64">
        <v>0.50600000000000001</v>
      </c>
      <c r="O103" s="74"/>
      <c r="P103" s="74"/>
      <c r="Q103" s="74"/>
      <c r="R103" s="74"/>
      <c r="S103" s="74"/>
      <c r="T103" s="74"/>
    </row>
    <row r="104" spans="1:20" x14ac:dyDescent="0.35">
      <c r="A104" s="64" t="s">
        <v>171</v>
      </c>
      <c r="B104" s="205">
        <v>0.19</v>
      </c>
      <c r="C104" s="205">
        <v>5.0000000000000001E-3</v>
      </c>
      <c r="D104" s="205">
        <v>1E-3</v>
      </c>
      <c r="E104" s="82"/>
      <c r="F104" s="64" t="s">
        <v>81</v>
      </c>
      <c r="G104" s="234"/>
      <c r="H104" s="234"/>
      <c r="I104" s="234">
        <v>0</v>
      </c>
      <c r="J104" s="74"/>
      <c r="K104" s="64" t="s">
        <v>87</v>
      </c>
      <c r="L104" s="64">
        <v>1.0609999999999999</v>
      </c>
      <c r="M104" s="64">
        <v>6.0000000000000001E-3</v>
      </c>
      <c r="N104" s="64">
        <v>0.5</v>
      </c>
      <c r="O104" s="74"/>
      <c r="P104" s="74"/>
      <c r="Q104" s="74"/>
      <c r="R104" s="74"/>
      <c r="S104" s="74"/>
      <c r="T104" s="74"/>
    </row>
    <row r="105" spans="1:20" x14ac:dyDescent="0.35">
      <c r="A105" s="64" t="s">
        <v>181</v>
      </c>
      <c r="B105" s="205">
        <v>0.184</v>
      </c>
      <c r="C105" s="205"/>
      <c r="D105" s="205">
        <v>1E-3</v>
      </c>
      <c r="E105" s="82"/>
      <c r="F105" s="64" t="s">
        <v>118</v>
      </c>
      <c r="G105" s="234">
        <v>0</v>
      </c>
      <c r="H105" s="234"/>
      <c r="I105" s="234">
        <v>0</v>
      </c>
      <c r="J105" s="74"/>
      <c r="K105" s="64" t="s">
        <v>169</v>
      </c>
      <c r="L105" s="64">
        <v>1.448</v>
      </c>
      <c r="M105" s="64">
        <v>1.532</v>
      </c>
      <c r="N105" s="64">
        <v>0.48199999999999998</v>
      </c>
      <c r="O105" s="74"/>
      <c r="P105" s="74"/>
      <c r="Q105" s="74"/>
      <c r="R105" s="74"/>
      <c r="S105" s="74"/>
      <c r="T105" s="74"/>
    </row>
    <row r="106" spans="1:20" x14ac:dyDescent="0.35">
      <c r="A106" s="64" t="s">
        <v>228</v>
      </c>
      <c r="B106" s="205">
        <v>0.14299999999999999</v>
      </c>
      <c r="C106" s="205">
        <v>0.29299999999999998</v>
      </c>
      <c r="D106" s="205">
        <v>1E-3</v>
      </c>
      <c r="E106" s="82"/>
      <c r="F106" s="64" t="s">
        <v>149</v>
      </c>
      <c r="G106" s="234">
        <v>8.9999999999999993E-3</v>
      </c>
      <c r="H106" s="234">
        <v>0.13500000000000001</v>
      </c>
      <c r="I106" s="234">
        <v>0</v>
      </c>
      <c r="J106" s="74"/>
      <c r="K106" s="64" t="s">
        <v>221</v>
      </c>
      <c r="L106" s="64">
        <v>2.8959999999999999</v>
      </c>
      <c r="M106" s="64">
        <v>0.2</v>
      </c>
      <c r="N106" s="64">
        <v>0.47499999999999998</v>
      </c>
      <c r="O106" s="74"/>
      <c r="P106" s="74"/>
      <c r="Q106" s="74"/>
      <c r="R106" s="74"/>
      <c r="S106" s="74"/>
      <c r="T106" s="74"/>
    </row>
    <row r="107" spans="1:20" x14ac:dyDescent="0.35">
      <c r="A107" s="64" t="s">
        <v>231</v>
      </c>
      <c r="B107" s="205">
        <v>5.0000000000000001E-3</v>
      </c>
      <c r="C107" s="205">
        <v>1E-3</v>
      </c>
      <c r="D107" s="205">
        <v>1E-3</v>
      </c>
      <c r="E107" s="82"/>
      <c r="F107" s="64" t="s">
        <v>5</v>
      </c>
      <c r="G107" s="234">
        <v>0</v>
      </c>
      <c r="H107" s="234">
        <v>2.1349999999999998</v>
      </c>
      <c r="I107" s="234"/>
      <c r="J107" s="74"/>
      <c r="K107" s="64" t="s">
        <v>92</v>
      </c>
      <c r="L107" s="64">
        <v>2E-3</v>
      </c>
      <c r="M107" s="64"/>
      <c r="N107" s="64">
        <v>0.46600000000000003</v>
      </c>
      <c r="O107" s="74"/>
      <c r="P107" s="74"/>
      <c r="Q107" s="74"/>
      <c r="R107" s="74"/>
      <c r="S107" s="74"/>
      <c r="T107" s="74"/>
    </row>
    <row r="108" spans="1:20" x14ac:dyDescent="0.35">
      <c r="A108" s="64" t="s">
        <v>252</v>
      </c>
      <c r="B108" s="205">
        <v>0</v>
      </c>
      <c r="C108" s="205">
        <v>0</v>
      </c>
      <c r="D108" s="205">
        <v>1E-3</v>
      </c>
      <c r="E108" s="82"/>
      <c r="F108" s="64" t="s">
        <v>18</v>
      </c>
      <c r="G108" s="234">
        <v>0.17699999999999999</v>
      </c>
      <c r="H108" s="234">
        <v>5.2999999999999999E-2</v>
      </c>
      <c r="I108" s="234"/>
      <c r="J108" s="74"/>
      <c r="K108" s="64" t="s">
        <v>238</v>
      </c>
      <c r="L108" s="64">
        <v>0.14799999999999999</v>
      </c>
      <c r="M108" s="64">
        <v>0.246</v>
      </c>
      <c r="N108" s="64">
        <v>0.45200000000000001</v>
      </c>
      <c r="O108" s="74"/>
      <c r="P108" s="74"/>
      <c r="Q108" s="74"/>
      <c r="R108" s="74"/>
      <c r="S108" s="74"/>
      <c r="T108" s="74"/>
    </row>
    <row r="109" spans="1:20" x14ac:dyDescent="0.35">
      <c r="A109" s="64" t="s">
        <v>5</v>
      </c>
      <c r="B109" s="205">
        <v>1E-3</v>
      </c>
      <c r="C109" s="205"/>
      <c r="D109" s="205">
        <v>0</v>
      </c>
      <c r="E109" s="82"/>
      <c r="F109" s="64" t="s">
        <v>21</v>
      </c>
      <c r="G109" s="234">
        <v>2E-3</v>
      </c>
      <c r="H109" s="234"/>
      <c r="I109" s="234"/>
      <c r="J109" s="74"/>
      <c r="K109" s="64" t="s">
        <v>252</v>
      </c>
      <c r="L109" s="64">
        <v>0.44600000000000001</v>
      </c>
      <c r="M109" s="64">
        <v>0.05</v>
      </c>
      <c r="N109" s="64">
        <v>0.436</v>
      </c>
      <c r="O109" s="74"/>
      <c r="P109" s="74"/>
      <c r="Q109" s="74"/>
      <c r="R109" s="74"/>
      <c r="S109" s="74"/>
      <c r="T109" s="74"/>
    </row>
    <row r="110" spans="1:20" x14ac:dyDescent="0.35">
      <c r="A110" s="64" t="s">
        <v>19</v>
      </c>
      <c r="B110" s="205">
        <v>0</v>
      </c>
      <c r="C110" s="205">
        <v>0</v>
      </c>
      <c r="D110" s="205">
        <v>0</v>
      </c>
      <c r="E110" s="82"/>
      <c r="F110" s="64" t="s">
        <v>22</v>
      </c>
      <c r="G110" s="234">
        <v>7.0000000000000001E-3</v>
      </c>
      <c r="H110" s="234">
        <v>0.24299999999999999</v>
      </c>
      <c r="I110" s="234"/>
      <c r="J110" s="74"/>
      <c r="K110" s="64" t="s">
        <v>106</v>
      </c>
      <c r="L110" s="64">
        <v>4.3310000000000004</v>
      </c>
      <c r="M110" s="64">
        <v>2.9849999999999999</v>
      </c>
      <c r="N110" s="64">
        <v>0.42299999999999999</v>
      </c>
      <c r="O110" s="74"/>
      <c r="P110" s="74"/>
      <c r="Q110" s="74"/>
      <c r="R110" s="74"/>
      <c r="S110" s="74"/>
      <c r="T110" s="74"/>
    </row>
    <row r="111" spans="1:20" x14ac:dyDescent="0.35">
      <c r="A111" s="64" t="s">
        <v>20</v>
      </c>
      <c r="B111" s="205">
        <v>0</v>
      </c>
      <c r="C111" s="205">
        <v>1E-3</v>
      </c>
      <c r="D111" s="205">
        <v>0</v>
      </c>
      <c r="E111" s="82"/>
      <c r="F111" s="64" t="s">
        <v>24</v>
      </c>
      <c r="G111" s="234"/>
      <c r="H111" s="234">
        <v>9.7000000000000003E-2</v>
      </c>
      <c r="I111" s="234"/>
      <c r="J111" s="74"/>
      <c r="K111" s="64" t="s">
        <v>95</v>
      </c>
      <c r="L111" s="64">
        <v>6.0999999999999999E-2</v>
      </c>
      <c r="M111" s="64"/>
      <c r="N111" s="64">
        <v>0.41899999999999998</v>
      </c>
      <c r="O111" s="74"/>
      <c r="P111" s="74"/>
      <c r="Q111" s="74"/>
      <c r="R111" s="74"/>
      <c r="S111" s="74"/>
      <c r="T111" s="74"/>
    </row>
    <row r="112" spans="1:20" x14ac:dyDescent="0.35">
      <c r="A112" s="64" t="s">
        <v>21</v>
      </c>
      <c r="B112" s="205">
        <v>0</v>
      </c>
      <c r="C112" s="205"/>
      <c r="D112" s="205">
        <v>0</v>
      </c>
      <c r="E112" s="82"/>
      <c r="F112" s="64" t="s">
        <v>25</v>
      </c>
      <c r="G112" s="234"/>
      <c r="H112" s="234">
        <v>2.4E-2</v>
      </c>
      <c r="I112" s="234"/>
      <c r="J112" s="74"/>
      <c r="K112" s="64" t="s">
        <v>240</v>
      </c>
      <c r="L112" s="64">
        <v>1.0349999999999999</v>
      </c>
      <c r="M112" s="64">
        <v>0.27600000000000002</v>
      </c>
      <c r="N112" s="64">
        <v>0.41899999999999998</v>
      </c>
      <c r="O112" s="74"/>
      <c r="P112" s="74"/>
      <c r="Q112" s="74"/>
      <c r="R112" s="74"/>
      <c r="S112" s="74"/>
      <c r="T112" s="74"/>
    </row>
    <row r="113" spans="1:20" x14ac:dyDescent="0.35">
      <c r="A113" s="64" t="s">
        <v>22</v>
      </c>
      <c r="B113" s="205">
        <v>0</v>
      </c>
      <c r="C113" s="205">
        <v>0</v>
      </c>
      <c r="D113" s="205">
        <v>0</v>
      </c>
      <c r="E113" s="82"/>
      <c r="F113" s="64" t="s">
        <v>26</v>
      </c>
      <c r="G113" s="234">
        <v>30.846</v>
      </c>
      <c r="H113" s="234"/>
      <c r="I113" s="234"/>
      <c r="J113" s="74"/>
      <c r="K113" s="64" t="s">
        <v>114</v>
      </c>
      <c r="L113" s="64">
        <v>15.885999999999999</v>
      </c>
      <c r="M113" s="64">
        <v>0.57699999999999996</v>
      </c>
      <c r="N113" s="64">
        <v>0.41499999999999998</v>
      </c>
      <c r="O113" s="74"/>
      <c r="P113" s="74"/>
      <c r="Q113" s="74"/>
      <c r="R113" s="74"/>
      <c r="S113" s="74"/>
      <c r="T113" s="74"/>
    </row>
    <row r="114" spans="1:20" x14ac:dyDescent="0.35">
      <c r="A114" s="64" t="s">
        <v>23</v>
      </c>
      <c r="B114" s="205">
        <v>0.55000000000000004</v>
      </c>
      <c r="C114" s="205">
        <v>2E-3</v>
      </c>
      <c r="D114" s="205">
        <v>0</v>
      </c>
      <c r="E114" s="82"/>
      <c r="F114" s="64" t="s">
        <v>27</v>
      </c>
      <c r="G114" s="234">
        <v>2E-3</v>
      </c>
      <c r="H114" s="234"/>
      <c r="I114" s="234"/>
      <c r="J114" s="74"/>
      <c r="K114" s="64" t="s">
        <v>148</v>
      </c>
      <c r="L114" s="64">
        <v>0.27900000000000003</v>
      </c>
      <c r="M114" s="64">
        <v>0.66700000000000004</v>
      </c>
      <c r="N114" s="64">
        <v>0.40899999999999997</v>
      </c>
      <c r="O114" s="74"/>
      <c r="P114" s="74"/>
      <c r="Q114" s="74"/>
      <c r="R114" s="74"/>
      <c r="S114" s="74"/>
      <c r="T114" s="74"/>
    </row>
    <row r="115" spans="1:20" x14ac:dyDescent="0.35">
      <c r="A115" s="64" t="s">
        <v>26</v>
      </c>
      <c r="B115" s="205"/>
      <c r="C115" s="205"/>
      <c r="D115" s="205">
        <v>0</v>
      </c>
      <c r="E115" s="82"/>
      <c r="F115" s="64" t="s">
        <v>28</v>
      </c>
      <c r="G115" s="234"/>
      <c r="H115" s="234">
        <v>1.06</v>
      </c>
      <c r="I115" s="234"/>
      <c r="J115" s="74"/>
      <c r="K115" s="64" t="s">
        <v>203</v>
      </c>
      <c r="L115" s="64">
        <v>0.28100000000000003</v>
      </c>
      <c r="M115" s="64">
        <v>9.8000000000000004E-2</v>
      </c>
      <c r="N115" s="64">
        <v>0.40600000000000003</v>
      </c>
      <c r="O115" s="74"/>
      <c r="P115" s="74"/>
      <c r="Q115" s="74"/>
      <c r="R115" s="74"/>
      <c r="S115" s="74"/>
      <c r="T115" s="74"/>
    </row>
    <row r="116" spans="1:20" x14ac:dyDescent="0.35">
      <c r="A116" s="64" t="s">
        <v>28</v>
      </c>
      <c r="B116" s="205">
        <v>0</v>
      </c>
      <c r="C116" s="205">
        <v>0</v>
      </c>
      <c r="D116" s="205">
        <v>0</v>
      </c>
      <c r="E116" s="82"/>
      <c r="F116" s="64" t="s">
        <v>30</v>
      </c>
      <c r="G116" s="234">
        <v>1E-3</v>
      </c>
      <c r="H116" s="234"/>
      <c r="I116" s="234"/>
      <c r="J116" s="74"/>
      <c r="K116" s="64" t="s">
        <v>107</v>
      </c>
      <c r="L116" s="64">
        <v>0.81399999999999995</v>
      </c>
      <c r="M116" s="64">
        <v>0.89800000000000002</v>
      </c>
      <c r="N116" s="64">
        <v>0.39</v>
      </c>
      <c r="O116" s="74"/>
      <c r="P116" s="74"/>
      <c r="Q116" s="74"/>
      <c r="R116" s="74"/>
      <c r="S116" s="74"/>
      <c r="T116" s="74"/>
    </row>
    <row r="117" spans="1:20" x14ac:dyDescent="0.35">
      <c r="A117" s="64" t="s">
        <v>30</v>
      </c>
      <c r="B117" s="205">
        <v>0</v>
      </c>
      <c r="C117" s="205">
        <v>0</v>
      </c>
      <c r="D117" s="205">
        <v>0</v>
      </c>
      <c r="E117" s="82"/>
      <c r="F117" s="64" t="s">
        <v>32</v>
      </c>
      <c r="G117" s="234"/>
      <c r="H117" s="234">
        <v>3.5000000000000003E-2</v>
      </c>
      <c r="I117" s="234"/>
      <c r="J117" s="74"/>
      <c r="K117" s="64" t="s">
        <v>119</v>
      </c>
      <c r="L117" s="64">
        <v>0.89700000000000002</v>
      </c>
      <c r="M117" s="64">
        <v>0.158</v>
      </c>
      <c r="N117" s="64">
        <v>0.36599999999999999</v>
      </c>
      <c r="O117" s="74"/>
      <c r="P117" s="74"/>
      <c r="Q117" s="74"/>
      <c r="R117" s="74"/>
      <c r="S117" s="74"/>
      <c r="T117" s="74"/>
    </row>
    <row r="118" spans="1:20" x14ac:dyDescent="0.35">
      <c r="A118" s="64" t="s">
        <v>31</v>
      </c>
      <c r="B118" s="205">
        <v>1E-3</v>
      </c>
      <c r="C118" s="205">
        <v>0</v>
      </c>
      <c r="D118" s="205">
        <v>0</v>
      </c>
      <c r="E118" s="82"/>
      <c r="F118" s="64" t="s">
        <v>35</v>
      </c>
      <c r="G118" s="234">
        <v>2.1989999999999998</v>
      </c>
      <c r="H118" s="234">
        <v>1.0109999999999999</v>
      </c>
      <c r="I118" s="234"/>
      <c r="J118" s="74"/>
      <c r="K118" s="64" t="s">
        <v>249</v>
      </c>
      <c r="L118" s="64">
        <v>1.7929999999999999</v>
      </c>
      <c r="M118" s="64">
        <v>0.38800000000000001</v>
      </c>
      <c r="N118" s="64">
        <v>0.36499999999999999</v>
      </c>
      <c r="O118" s="74"/>
      <c r="P118" s="74"/>
      <c r="Q118" s="74"/>
      <c r="R118" s="74"/>
      <c r="S118" s="74"/>
      <c r="T118" s="74"/>
    </row>
    <row r="119" spans="1:20" x14ac:dyDescent="0.35">
      <c r="A119" s="64" t="s">
        <v>33</v>
      </c>
      <c r="B119" s="205">
        <v>1E-3</v>
      </c>
      <c r="C119" s="205">
        <v>0</v>
      </c>
      <c r="D119" s="205">
        <v>0</v>
      </c>
      <c r="E119" s="82"/>
      <c r="F119" s="64" t="s">
        <v>45</v>
      </c>
      <c r="G119" s="234">
        <v>4.0000000000000001E-3</v>
      </c>
      <c r="H119" s="234">
        <v>1.7999999999999999E-2</v>
      </c>
      <c r="I119" s="234"/>
      <c r="J119" s="74"/>
      <c r="K119" s="64" t="s">
        <v>187</v>
      </c>
      <c r="L119" s="64">
        <v>4.3999999999999997E-2</v>
      </c>
      <c r="M119" s="64">
        <v>3.7999999999999999E-2</v>
      </c>
      <c r="N119" s="64">
        <v>0.36</v>
      </c>
      <c r="O119" s="74"/>
      <c r="P119" s="74"/>
      <c r="Q119" s="74"/>
      <c r="R119" s="74"/>
      <c r="S119" s="74"/>
      <c r="T119" s="74"/>
    </row>
    <row r="120" spans="1:20" x14ac:dyDescent="0.35">
      <c r="A120" s="64" t="s">
        <v>37</v>
      </c>
      <c r="B120" s="205">
        <v>8.6999999999999994E-2</v>
      </c>
      <c r="C120" s="205">
        <v>5.7000000000000002E-2</v>
      </c>
      <c r="D120" s="205">
        <v>0</v>
      </c>
      <c r="E120" s="82"/>
      <c r="F120" s="64" t="s">
        <v>48</v>
      </c>
      <c r="G120" s="234">
        <v>5.8999999999999997E-2</v>
      </c>
      <c r="H120" s="234"/>
      <c r="I120" s="234"/>
      <c r="J120" s="74"/>
      <c r="K120" s="64" t="s">
        <v>212</v>
      </c>
      <c r="L120" s="64">
        <v>5.79</v>
      </c>
      <c r="M120" s="64">
        <v>0.113</v>
      </c>
      <c r="N120" s="64">
        <v>0.33700000000000002</v>
      </c>
      <c r="O120" s="74"/>
      <c r="P120" s="74"/>
      <c r="Q120" s="74"/>
      <c r="R120" s="74"/>
      <c r="S120" s="74"/>
      <c r="T120" s="74"/>
    </row>
    <row r="121" spans="1:20" x14ac:dyDescent="0.35">
      <c r="A121" s="64" t="s">
        <v>45</v>
      </c>
      <c r="B121" s="205"/>
      <c r="C121" s="205"/>
      <c r="D121" s="205">
        <v>0</v>
      </c>
      <c r="E121" s="82"/>
      <c r="F121" s="64" t="s">
        <v>60</v>
      </c>
      <c r="G121" s="234"/>
      <c r="H121" s="234">
        <v>2.5000000000000001E-2</v>
      </c>
      <c r="I121" s="234"/>
      <c r="J121" s="74"/>
      <c r="K121" s="64" t="s">
        <v>134</v>
      </c>
      <c r="L121" s="64">
        <v>0.4</v>
      </c>
      <c r="M121" s="64">
        <v>1.196</v>
      </c>
      <c r="N121" s="64">
        <v>0.30499999999999999</v>
      </c>
      <c r="O121" s="74"/>
      <c r="P121" s="74"/>
      <c r="Q121" s="74"/>
      <c r="R121" s="74"/>
      <c r="S121" s="74"/>
      <c r="T121" s="74"/>
    </row>
    <row r="122" spans="1:20" x14ac:dyDescent="0.35">
      <c r="A122" s="64" t="s">
        <v>58</v>
      </c>
      <c r="B122" s="205"/>
      <c r="C122" s="205">
        <v>0</v>
      </c>
      <c r="D122" s="205">
        <v>0</v>
      </c>
      <c r="E122" s="82"/>
      <c r="F122" s="64" t="s">
        <v>62</v>
      </c>
      <c r="G122" s="234">
        <v>0.98199999999999998</v>
      </c>
      <c r="H122" s="234"/>
      <c r="I122" s="234"/>
      <c r="J122" s="74"/>
      <c r="K122" s="64" t="s">
        <v>142</v>
      </c>
      <c r="L122" s="64">
        <v>0.27200000000000002</v>
      </c>
      <c r="M122" s="64">
        <v>0.35199999999999998</v>
      </c>
      <c r="N122" s="64">
        <v>0.30499999999999999</v>
      </c>
      <c r="O122" s="74"/>
      <c r="P122" s="74"/>
      <c r="Q122" s="74"/>
      <c r="R122" s="74"/>
      <c r="S122" s="74"/>
      <c r="T122" s="74"/>
    </row>
    <row r="123" spans="1:20" x14ac:dyDescent="0.35">
      <c r="A123" s="64" t="s">
        <v>61</v>
      </c>
      <c r="B123" s="205">
        <v>1E-3</v>
      </c>
      <c r="C123" s="205">
        <v>5.0000000000000001E-3</v>
      </c>
      <c r="D123" s="205">
        <v>0</v>
      </c>
      <c r="E123" s="82"/>
      <c r="F123" s="64" t="s">
        <v>65</v>
      </c>
      <c r="G123" s="234">
        <v>9.7240000000000002</v>
      </c>
      <c r="H123" s="234"/>
      <c r="I123" s="234"/>
      <c r="J123" s="74"/>
      <c r="K123" s="64" t="s">
        <v>77</v>
      </c>
      <c r="L123" s="64">
        <v>0.34300000000000003</v>
      </c>
      <c r="M123" s="64">
        <v>0.52900000000000003</v>
      </c>
      <c r="N123" s="64">
        <v>0.29799999999999999</v>
      </c>
      <c r="O123" s="74"/>
      <c r="P123" s="74"/>
      <c r="Q123" s="74"/>
      <c r="R123" s="74"/>
      <c r="S123" s="74"/>
      <c r="T123" s="74"/>
    </row>
    <row r="124" spans="1:20" x14ac:dyDescent="0.35">
      <c r="A124" s="64" t="s">
        <v>77</v>
      </c>
      <c r="B124" s="205"/>
      <c r="C124" s="205"/>
      <c r="D124" s="205">
        <v>0</v>
      </c>
      <c r="E124" s="82"/>
      <c r="F124" s="64" t="s">
        <v>82</v>
      </c>
      <c r="G124" s="234">
        <v>0</v>
      </c>
      <c r="H124" s="234"/>
      <c r="I124" s="234"/>
      <c r="J124" s="74"/>
      <c r="K124" s="64" t="s">
        <v>235</v>
      </c>
      <c r="L124" s="64">
        <v>0.14799999999999999</v>
      </c>
      <c r="M124" s="64">
        <v>1.383</v>
      </c>
      <c r="N124" s="64">
        <v>0.29799999999999999</v>
      </c>
      <c r="O124" s="74"/>
      <c r="P124" s="74"/>
      <c r="Q124" s="74"/>
      <c r="R124" s="74"/>
      <c r="S124" s="74"/>
      <c r="T124" s="74"/>
    </row>
    <row r="125" spans="1:20" x14ac:dyDescent="0.35">
      <c r="A125" s="64" t="s">
        <v>90</v>
      </c>
      <c r="B125" s="205"/>
      <c r="C125" s="205"/>
      <c r="D125" s="205">
        <v>0</v>
      </c>
      <c r="E125" s="82"/>
      <c r="F125" s="64" t="s">
        <v>84</v>
      </c>
      <c r="G125" s="234"/>
      <c r="H125" s="234">
        <v>7.0000000000000001E-3</v>
      </c>
      <c r="I125" s="234"/>
      <c r="J125" s="74"/>
      <c r="K125" s="64" t="s">
        <v>48</v>
      </c>
      <c r="L125" s="64">
        <v>0.19400000000000001</v>
      </c>
      <c r="M125" s="64">
        <v>0.249</v>
      </c>
      <c r="N125" s="64">
        <v>0.254</v>
      </c>
      <c r="O125" s="74"/>
      <c r="P125" s="74"/>
      <c r="Q125" s="74"/>
      <c r="R125" s="74"/>
      <c r="S125" s="74"/>
      <c r="T125" s="74"/>
    </row>
    <row r="126" spans="1:20" x14ac:dyDescent="0.35">
      <c r="A126" s="64" t="s">
        <v>92</v>
      </c>
      <c r="B126" s="205">
        <v>0</v>
      </c>
      <c r="C126" s="205">
        <v>1E-3</v>
      </c>
      <c r="D126" s="205">
        <v>0</v>
      </c>
      <c r="E126" s="82"/>
      <c r="F126" s="64" t="s">
        <v>88</v>
      </c>
      <c r="G126" s="234">
        <v>0</v>
      </c>
      <c r="H126" s="234"/>
      <c r="I126" s="234"/>
      <c r="J126" s="74"/>
      <c r="K126" s="64" t="s">
        <v>132</v>
      </c>
      <c r="L126" s="64">
        <v>0.13400000000000001</v>
      </c>
      <c r="M126" s="64">
        <v>0.13600000000000001</v>
      </c>
      <c r="N126" s="64">
        <v>0.254</v>
      </c>
      <c r="O126" s="74"/>
      <c r="P126" s="74"/>
      <c r="Q126" s="74"/>
      <c r="R126" s="74"/>
      <c r="S126" s="74"/>
      <c r="T126" s="74"/>
    </row>
    <row r="127" spans="1:20" x14ac:dyDescent="0.35">
      <c r="A127" s="64" t="s">
        <v>95</v>
      </c>
      <c r="B127" s="205"/>
      <c r="C127" s="205"/>
      <c r="D127" s="205">
        <v>0</v>
      </c>
      <c r="E127" s="82"/>
      <c r="F127" s="64" t="s">
        <v>91</v>
      </c>
      <c r="G127" s="234">
        <v>7.0000000000000001E-3</v>
      </c>
      <c r="H127" s="234">
        <v>1.2E-2</v>
      </c>
      <c r="I127" s="234"/>
      <c r="J127" s="74"/>
      <c r="K127" s="64" t="s">
        <v>206</v>
      </c>
      <c r="L127" s="64">
        <v>1.5009999999999999</v>
      </c>
      <c r="M127" s="64">
        <v>0.40799999999999997</v>
      </c>
      <c r="N127" s="64">
        <v>0.249</v>
      </c>
      <c r="O127" s="74"/>
      <c r="P127" s="74"/>
      <c r="Q127" s="74"/>
      <c r="R127" s="74"/>
      <c r="S127" s="74"/>
      <c r="T127" s="74"/>
    </row>
    <row r="128" spans="1:20" x14ac:dyDescent="0.35">
      <c r="A128" s="64" t="s">
        <v>97</v>
      </c>
      <c r="B128" s="205">
        <v>0</v>
      </c>
      <c r="C128" s="205">
        <v>0</v>
      </c>
      <c r="D128" s="205">
        <v>0</v>
      </c>
      <c r="E128" s="82"/>
      <c r="F128" s="64" t="s">
        <v>92</v>
      </c>
      <c r="G128" s="234">
        <v>5.0000000000000001E-3</v>
      </c>
      <c r="H128" s="234"/>
      <c r="I128" s="234"/>
      <c r="J128" s="74"/>
      <c r="K128" s="64" t="s">
        <v>136</v>
      </c>
      <c r="L128" s="64">
        <v>8.5000000000000006E-2</v>
      </c>
      <c r="M128" s="64">
        <v>2.5999999999999999E-2</v>
      </c>
      <c r="N128" s="64">
        <v>0.23300000000000001</v>
      </c>
      <c r="O128" s="74"/>
      <c r="P128" s="74"/>
      <c r="Q128" s="74"/>
      <c r="R128" s="74"/>
      <c r="S128" s="74"/>
      <c r="T128" s="74"/>
    </row>
    <row r="129" spans="1:20" x14ac:dyDescent="0.35">
      <c r="A129" s="64" t="s">
        <v>98</v>
      </c>
      <c r="B129" s="205"/>
      <c r="C129" s="205">
        <v>1E-3</v>
      </c>
      <c r="D129" s="205">
        <v>0</v>
      </c>
      <c r="E129" s="82"/>
      <c r="F129" s="64" t="s">
        <v>96</v>
      </c>
      <c r="G129" s="234"/>
      <c r="H129" s="234">
        <v>1E-3</v>
      </c>
      <c r="I129" s="234"/>
      <c r="J129" s="74"/>
      <c r="K129" s="64" t="s">
        <v>116</v>
      </c>
      <c r="L129" s="64">
        <v>0.114</v>
      </c>
      <c r="M129" s="64">
        <v>0.21199999999999999</v>
      </c>
      <c r="N129" s="64">
        <v>0.217</v>
      </c>
      <c r="O129" s="74"/>
      <c r="P129" s="74"/>
      <c r="Q129" s="74"/>
      <c r="R129" s="74"/>
      <c r="S129" s="74"/>
      <c r="T129" s="74"/>
    </row>
    <row r="130" spans="1:20" x14ac:dyDescent="0.35">
      <c r="A130" s="64" t="s">
        <v>101</v>
      </c>
      <c r="B130" s="205"/>
      <c r="C130" s="205"/>
      <c r="D130" s="205">
        <v>0</v>
      </c>
      <c r="E130" s="82"/>
      <c r="F130" s="64" t="s">
        <v>104</v>
      </c>
      <c r="G130" s="234">
        <v>0.52800000000000002</v>
      </c>
      <c r="H130" s="234">
        <v>0.21</v>
      </c>
      <c r="I130" s="234"/>
      <c r="J130" s="74"/>
      <c r="K130" s="64" t="s">
        <v>159</v>
      </c>
      <c r="L130" s="64">
        <v>1.7549999999999999</v>
      </c>
      <c r="M130" s="64">
        <v>6.0000000000000001E-3</v>
      </c>
      <c r="N130" s="64">
        <v>0.21</v>
      </c>
      <c r="O130" s="74"/>
      <c r="P130" s="74"/>
      <c r="Q130" s="74"/>
      <c r="R130" s="74"/>
      <c r="S130" s="74"/>
      <c r="T130" s="74"/>
    </row>
    <row r="131" spans="1:20" x14ac:dyDescent="0.35">
      <c r="A131" s="64" t="s">
        <v>108</v>
      </c>
      <c r="B131" s="205">
        <v>3.0000000000000001E-3</v>
      </c>
      <c r="C131" s="205">
        <v>6.9000000000000006E-2</v>
      </c>
      <c r="D131" s="205">
        <v>0</v>
      </c>
      <c r="E131" s="82"/>
      <c r="F131" s="64" t="s">
        <v>107</v>
      </c>
      <c r="G131" s="234">
        <v>5.0000000000000001E-3</v>
      </c>
      <c r="H131" s="234">
        <v>0</v>
      </c>
      <c r="I131" s="234"/>
      <c r="J131" s="74"/>
      <c r="K131" s="64" t="s">
        <v>32</v>
      </c>
      <c r="L131" s="64">
        <v>0.03</v>
      </c>
      <c r="M131" s="64">
        <v>1.7000000000000001E-2</v>
      </c>
      <c r="N131" s="64">
        <v>0.2</v>
      </c>
      <c r="O131" s="74"/>
      <c r="P131" s="74"/>
      <c r="Q131" s="74"/>
      <c r="R131" s="74"/>
      <c r="S131" s="74"/>
      <c r="T131" s="74"/>
    </row>
    <row r="132" spans="1:20" x14ac:dyDescent="0.35">
      <c r="A132" s="64" t="s">
        <v>114</v>
      </c>
      <c r="B132" s="205">
        <v>1E-3</v>
      </c>
      <c r="C132" s="205">
        <v>0</v>
      </c>
      <c r="D132" s="205">
        <v>0</v>
      </c>
      <c r="E132" s="82"/>
      <c r="F132" s="64" t="s">
        <v>129</v>
      </c>
      <c r="G132" s="234"/>
      <c r="H132" s="234">
        <v>5.3999999999999999E-2</v>
      </c>
      <c r="I132" s="234"/>
      <c r="J132" s="74"/>
      <c r="K132" s="64" t="s">
        <v>204</v>
      </c>
      <c r="L132" s="64">
        <v>1.583</v>
      </c>
      <c r="M132" s="64">
        <v>0.90900000000000003</v>
      </c>
      <c r="N132" s="64">
        <v>0.193</v>
      </c>
      <c r="O132" s="74"/>
      <c r="P132" s="74"/>
      <c r="Q132" s="74"/>
      <c r="R132" s="74"/>
      <c r="S132" s="74"/>
      <c r="T132" s="74"/>
    </row>
    <row r="133" spans="1:20" x14ac:dyDescent="0.35">
      <c r="A133" s="64" t="s">
        <v>124</v>
      </c>
      <c r="B133" s="205">
        <v>0</v>
      </c>
      <c r="C133" s="205">
        <v>0</v>
      </c>
      <c r="D133" s="205">
        <v>0</v>
      </c>
      <c r="E133" s="82"/>
      <c r="F133" s="64" t="s">
        <v>137</v>
      </c>
      <c r="G133" s="234"/>
      <c r="H133" s="234">
        <v>9.2999999999999999E-2</v>
      </c>
      <c r="I133" s="234"/>
      <c r="J133" s="74"/>
      <c r="K133" s="64" t="s">
        <v>188</v>
      </c>
      <c r="L133" s="64">
        <v>0.30599999999999999</v>
      </c>
      <c r="M133" s="64">
        <v>0.30199999999999999</v>
      </c>
      <c r="N133" s="64">
        <v>0.17299999999999999</v>
      </c>
      <c r="O133" s="74"/>
      <c r="P133" s="74"/>
      <c r="Q133" s="74"/>
      <c r="R133" s="74"/>
      <c r="S133" s="74"/>
      <c r="T133" s="74"/>
    </row>
    <row r="134" spans="1:20" x14ac:dyDescent="0.35">
      <c r="A134" s="64" t="s">
        <v>138</v>
      </c>
      <c r="B134" s="205">
        <v>4.2999999999999997E-2</v>
      </c>
      <c r="C134" s="205">
        <v>3.0000000000000001E-3</v>
      </c>
      <c r="D134" s="205">
        <v>0</v>
      </c>
      <c r="E134" s="82"/>
      <c r="F134" s="64" t="s">
        <v>146</v>
      </c>
      <c r="G134" s="234"/>
      <c r="H134" s="234">
        <v>1E-3</v>
      </c>
      <c r="I134" s="234"/>
      <c r="J134" s="74"/>
      <c r="K134" s="64" t="s">
        <v>14</v>
      </c>
      <c r="L134" s="64">
        <v>7.5999999999999998E-2</v>
      </c>
      <c r="M134" s="64"/>
      <c r="N134" s="64">
        <v>0.158</v>
      </c>
      <c r="O134" s="74"/>
      <c r="P134" s="74"/>
      <c r="Q134" s="74"/>
      <c r="R134" s="74"/>
      <c r="S134" s="74"/>
      <c r="T134" s="74"/>
    </row>
    <row r="135" spans="1:20" x14ac:dyDescent="0.35">
      <c r="A135" s="64" t="s">
        <v>145</v>
      </c>
      <c r="B135" s="205">
        <v>1E-3</v>
      </c>
      <c r="C135" s="205">
        <v>4.0000000000000001E-3</v>
      </c>
      <c r="D135" s="205">
        <v>0</v>
      </c>
      <c r="E135" s="82"/>
      <c r="F135" s="64" t="s">
        <v>148</v>
      </c>
      <c r="G135" s="234">
        <v>4.1000000000000002E-2</v>
      </c>
      <c r="H135" s="234">
        <v>2E-3</v>
      </c>
      <c r="I135" s="234"/>
      <c r="J135" s="74"/>
      <c r="K135" s="64" t="s">
        <v>237</v>
      </c>
      <c r="L135" s="64">
        <v>4.8000000000000001E-2</v>
      </c>
      <c r="M135" s="64">
        <v>0.2</v>
      </c>
      <c r="N135" s="64">
        <v>0.157</v>
      </c>
      <c r="O135" s="74"/>
      <c r="P135" s="74"/>
      <c r="Q135" s="74"/>
      <c r="R135" s="74"/>
      <c r="S135" s="74"/>
      <c r="T135" s="74"/>
    </row>
    <row r="136" spans="1:20" x14ac:dyDescent="0.35">
      <c r="A136" s="64" t="s">
        <v>147</v>
      </c>
      <c r="B136" s="205">
        <v>0</v>
      </c>
      <c r="C136" s="205">
        <v>0</v>
      </c>
      <c r="D136" s="205">
        <v>0</v>
      </c>
      <c r="E136" s="82"/>
      <c r="F136" s="64" t="s">
        <v>150</v>
      </c>
      <c r="G136" s="234">
        <v>0</v>
      </c>
      <c r="H136" s="234">
        <v>1.4999999999999999E-2</v>
      </c>
      <c r="I136" s="234"/>
      <c r="J136" s="74"/>
      <c r="K136" s="64" t="s">
        <v>150</v>
      </c>
      <c r="L136" s="64">
        <v>5.8999999999999997E-2</v>
      </c>
      <c r="M136" s="64">
        <v>0.157</v>
      </c>
      <c r="N136" s="64">
        <v>0.13800000000000001</v>
      </c>
      <c r="O136" s="74"/>
      <c r="P136" s="74"/>
      <c r="Q136" s="74"/>
      <c r="R136" s="74"/>
      <c r="S136" s="74"/>
      <c r="T136" s="74"/>
    </row>
    <row r="137" spans="1:20" x14ac:dyDescent="0.35">
      <c r="A137" s="64" t="s">
        <v>149</v>
      </c>
      <c r="B137" s="205">
        <v>0</v>
      </c>
      <c r="C137" s="205"/>
      <c r="D137" s="205">
        <v>0</v>
      </c>
      <c r="E137" s="82"/>
      <c r="F137" s="64" t="s">
        <v>154</v>
      </c>
      <c r="G137" s="234">
        <v>0.255</v>
      </c>
      <c r="H137" s="234"/>
      <c r="I137" s="234"/>
      <c r="J137" s="74"/>
      <c r="K137" s="64" t="s">
        <v>155</v>
      </c>
      <c r="L137" s="64">
        <v>2.3239999999999998</v>
      </c>
      <c r="M137" s="64">
        <v>1.3260000000000001</v>
      </c>
      <c r="N137" s="64">
        <v>0.13800000000000001</v>
      </c>
      <c r="O137" s="74"/>
      <c r="P137" s="74"/>
      <c r="Q137" s="74"/>
      <c r="R137" s="74"/>
      <c r="S137" s="74"/>
      <c r="T137" s="74"/>
    </row>
    <row r="138" spans="1:20" x14ac:dyDescent="0.35">
      <c r="A138" s="64" t="s">
        <v>160</v>
      </c>
      <c r="B138" s="205">
        <v>3.2000000000000001E-2</v>
      </c>
      <c r="C138" s="205">
        <v>2.1000000000000001E-2</v>
      </c>
      <c r="D138" s="205">
        <v>0</v>
      </c>
      <c r="E138" s="82"/>
      <c r="F138" s="64" t="s">
        <v>156</v>
      </c>
      <c r="G138" s="234"/>
      <c r="H138" s="234">
        <v>1.7000000000000001E-2</v>
      </c>
      <c r="I138" s="234"/>
      <c r="J138" s="74"/>
      <c r="K138" s="64" t="s">
        <v>185</v>
      </c>
      <c r="L138" s="64">
        <v>0.59099999999999997</v>
      </c>
      <c r="M138" s="64">
        <v>0.219</v>
      </c>
      <c r="N138" s="64">
        <v>0.13100000000000001</v>
      </c>
      <c r="O138" s="74"/>
      <c r="P138" s="74"/>
      <c r="Q138" s="74"/>
      <c r="R138" s="74"/>
      <c r="S138" s="74"/>
      <c r="T138" s="74"/>
    </row>
    <row r="139" spans="1:20" x14ac:dyDescent="0.35">
      <c r="A139" s="64" t="s">
        <v>631</v>
      </c>
      <c r="B139" s="205">
        <v>0</v>
      </c>
      <c r="C139" s="205"/>
      <c r="D139" s="205">
        <v>0</v>
      </c>
      <c r="E139" s="82"/>
      <c r="F139" s="64" t="s">
        <v>158</v>
      </c>
      <c r="G139" s="234"/>
      <c r="H139" s="234">
        <v>0.20499999999999999</v>
      </c>
      <c r="I139" s="234"/>
      <c r="J139" s="74"/>
      <c r="K139" s="64" t="s">
        <v>147</v>
      </c>
      <c r="L139" s="64">
        <v>1.266</v>
      </c>
      <c r="M139" s="64">
        <v>0.84499999999999997</v>
      </c>
      <c r="N139" s="64">
        <v>0.126</v>
      </c>
      <c r="O139" s="74"/>
      <c r="P139" s="74"/>
      <c r="Q139" s="74"/>
      <c r="R139" s="74"/>
      <c r="S139" s="74"/>
      <c r="T139" s="74"/>
    </row>
    <row r="140" spans="1:20" x14ac:dyDescent="0.35">
      <c r="A140" s="64" t="s">
        <v>215</v>
      </c>
      <c r="B140" s="205"/>
      <c r="C140" s="205"/>
      <c r="D140" s="205">
        <v>0</v>
      </c>
      <c r="E140" s="82"/>
      <c r="F140" s="64" t="s">
        <v>159</v>
      </c>
      <c r="G140" s="234">
        <v>0</v>
      </c>
      <c r="H140" s="234"/>
      <c r="I140" s="234"/>
      <c r="J140" s="74"/>
      <c r="K140" s="64" t="s">
        <v>120</v>
      </c>
      <c r="L140" s="64">
        <v>3.5000000000000003E-2</v>
      </c>
      <c r="M140" s="64">
        <v>3.01</v>
      </c>
      <c r="N140" s="64">
        <v>0.11799999999999999</v>
      </c>
      <c r="O140" s="74"/>
      <c r="P140" s="74"/>
      <c r="Q140" s="74"/>
      <c r="R140" s="74"/>
      <c r="S140" s="74"/>
      <c r="T140" s="74"/>
    </row>
    <row r="141" spans="1:20" x14ac:dyDescent="0.35">
      <c r="A141" s="64" t="s">
        <v>232</v>
      </c>
      <c r="B141" s="205">
        <v>1.2E-2</v>
      </c>
      <c r="C141" s="205">
        <v>0</v>
      </c>
      <c r="D141" s="205">
        <v>0</v>
      </c>
      <c r="E141" s="82"/>
      <c r="F141" s="64" t="s">
        <v>161</v>
      </c>
      <c r="G141" s="234">
        <v>0</v>
      </c>
      <c r="H141" s="234"/>
      <c r="I141" s="234"/>
      <c r="J141" s="74"/>
      <c r="K141" s="64" t="s">
        <v>127</v>
      </c>
      <c r="L141" s="64"/>
      <c r="M141" s="64"/>
      <c r="N141" s="64">
        <v>0.11700000000000001</v>
      </c>
      <c r="O141" s="74"/>
      <c r="P141" s="74"/>
      <c r="Q141" s="74"/>
      <c r="R141" s="74"/>
      <c r="S141" s="74"/>
      <c r="T141" s="74"/>
    </row>
    <row r="142" spans="1:20" x14ac:dyDescent="0.35">
      <c r="A142" s="64" t="s">
        <v>1</v>
      </c>
      <c r="B142" s="205">
        <v>5.0000000000000001E-3</v>
      </c>
      <c r="C142" s="205"/>
      <c r="D142" s="205"/>
      <c r="E142" s="82"/>
      <c r="F142" s="64" t="s">
        <v>167</v>
      </c>
      <c r="G142" s="234">
        <v>0</v>
      </c>
      <c r="H142" s="234"/>
      <c r="I142" s="234"/>
      <c r="J142" s="74"/>
      <c r="K142" s="64" t="s">
        <v>205</v>
      </c>
      <c r="L142" s="64">
        <v>3.5999999999999997E-2</v>
      </c>
      <c r="M142" s="64">
        <v>5.3999999999999999E-2</v>
      </c>
      <c r="N142" s="64">
        <v>0.11600000000000001</v>
      </c>
      <c r="O142" s="74"/>
      <c r="P142" s="74"/>
      <c r="Q142" s="74"/>
      <c r="R142" s="74"/>
      <c r="S142" s="74"/>
      <c r="T142" s="74"/>
    </row>
    <row r="143" spans="1:20" x14ac:dyDescent="0.35">
      <c r="A143" s="64" t="s">
        <v>6</v>
      </c>
      <c r="B143" s="205">
        <v>0</v>
      </c>
      <c r="C143" s="205"/>
      <c r="D143" s="205"/>
      <c r="E143" s="82"/>
      <c r="F143" s="64" t="s">
        <v>169</v>
      </c>
      <c r="G143" s="234">
        <v>8.9999999999999993E-3</v>
      </c>
      <c r="H143" s="234">
        <v>0.39200000000000002</v>
      </c>
      <c r="I143" s="234"/>
      <c r="J143" s="74"/>
      <c r="K143" s="64" t="s">
        <v>230</v>
      </c>
      <c r="L143" s="64">
        <v>4.5999999999999999E-2</v>
      </c>
      <c r="M143" s="64">
        <v>0.13600000000000001</v>
      </c>
      <c r="N143" s="64">
        <v>0.106</v>
      </c>
      <c r="O143" s="74"/>
      <c r="P143" s="74"/>
      <c r="Q143" s="74"/>
      <c r="R143" s="74"/>
      <c r="S143" s="74"/>
      <c r="T143" s="74"/>
    </row>
    <row r="144" spans="1:20" x14ac:dyDescent="0.35">
      <c r="A144" s="64" t="s">
        <v>18</v>
      </c>
      <c r="B144" s="205">
        <v>0</v>
      </c>
      <c r="C144" s="205"/>
      <c r="D144" s="205"/>
      <c r="E144" s="82"/>
      <c r="F144" s="64" t="s">
        <v>176</v>
      </c>
      <c r="G144" s="234">
        <v>1E-3</v>
      </c>
      <c r="H144" s="234"/>
      <c r="I144" s="234"/>
      <c r="J144" s="74"/>
      <c r="K144" s="64" t="s">
        <v>247</v>
      </c>
      <c r="L144" s="64">
        <v>1E-3</v>
      </c>
      <c r="M144" s="64">
        <v>2.8000000000000001E-2</v>
      </c>
      <c r="N144" s="64">
        <v>0.105</v>
      </c>
      <c r="O144" s="74"/>
      <c r="P144" s="74"/>
      <c r="Q144" s="74"/>
      <c r="R144" s="74"/>
      <c r="S144" s="74"/>
      <c r="T144" s="74"/>
    </row>
    <row r="145" spans="1:20" x14ac:dyDescent="0.35">
      <c r="A145" s="64" t="s">
        <v>24</v>
      </c>
      <c r="B145" s="205">
        <v>0</v>
      </c>
      <c r="C145" s="205"/>
      <c r="D145" s="205"/>
      <c r="E145" s="82"/>
      <c r="F145" s="64" t="s">
        <v>181</v>
      </c>
      <c r="G145" s="234">
        <v>0.38900000000000001</v>
      </c>
      <c r="H145" s="234">
        <v>1.9019999999999999</v>
      </c>
      <c r="I145" s="234"/>
      <c r="J145" s="74"/>
      <c r="K145" s="64" t="s">
        <v>181</v>
      </c>
      <c r="L145" s="64">
        <v>4.2060000000000004</v>
      </c>
      <c r="M145" s="64">
        <v>0.30199999999999999</v>
      </c>
      <c r="N145" s="64">
        <v>0.1</v>
      </c>
      <c r="O145" s="74"/>
      <c r="P145" s="74"/>
      <c r="Q145" s="74"/>
      <c r="R145" s="74"/>
      <c r="S145" s="74"/>
      <c r="T145" s="74"/>
    </row>
    <row r="146" spans="1:20" x14ac:dyDescent="0.35">
      <c r="A146" s="64" t="s">
        <v>25</v>
      </c>
      <c r="B146" s="205">
        <v>1E-3</v>
      </c>
      <c r="C146" s="205">
        <v>1E-3</v>
      </c>
      <c r="D146" s="205"/>
      <c r="E146" s="82"/>
      <c r="F146" s="64" t="s">
        <v>185</v>
      </c>
      <c r="G146" s="234"/>
      <c r="H146" s="234">
        <v>4.0000000000000001E-3</v>
      </c>
      <c r="I146" s="234"/>
      <c r="J146" s="74"/>
      <c r="K146" s="64" t="s">
        <v>255</v>
      </c>
      <c r="L146" s="64">
        <v>0.10100000000000001</v>
      </c>
      <c r="M146" s="64">
        <v>4.7E-2</v>
      </c>
      <c r="N146" s="64">
        <v>9.8000000000000004E-2</v>
      </c>
      <c r="O146" s="74"/>
      <c r="P146" s="74"/>
      <c r="Q146" s="74"/>
      <c r="R146" s="74"/>
      <c r="S146" s="74"/>
      <c r="T146" s="74"/>
    </row>
    <row r="147" spans="1:20" x14ac:dyDescent="0.35">
      <c r="A147" s="64" t="s">
        <v>32</v>
      </c>
      <c r="B147" s="205">
        <v>0</v>
      </c>
      <c r="C147" s="205">
        <v>1E-3</v>
      </c>
      <c r="D147" s="205"/>
      <c r="E147" s="82"/>
      <c r="F147" s="64" t="s">
        <v>190</v>
      </c>
      <c r="G147" s="234"/>
      <c r="H147" s="234">
        <v>1.7000000000000001E-2</v>
      </c>
      <c r="I147" s="234"/>
      <c r="J147" s="74"/>
      <c r="K147" s="64" t="s">
        <v>113</v>
      </c>
      <c r="L147" s="64">
        <v>7.3999999999999996E-2</v>
      </c>
      <c r="M147" s="64">
        <v>5.2999999999999999E-2</v>
      </c>
      <c r="N147" s="64">
        <v>9.7000000000000003E-2</v>
      </c>
      <c r="O147" s="74"/>
      <c r="P147" s="74"/>
      <c r="Q147" s="74"/>
      <c r="R147" s="74"/>
      <c r="S147" s="74"/>
      <c r="T147" s="74"/>
    </row>
    <row r="148" spans="1:20" x14ac:dyDescent="0.35">
      <c r="A148" s="64" t="s">
        <v>39</v>
      </c>
      <c r="B148" s="205">
        <v>0</v>
      </c>
      <c r="C148" s="205"/>
      <c r="D148" s="205"/>
      <c r="E148" s="82"/>
      <c r="F148" s="64" t="s">
        <v>191</v>
      </c>
      <c r="G148" s="234"/>
      <c r="H148" s="234">
        <v>0.121</v>
      </c>
      <c r="I148" s="234"/>
      <c r="J148" s="74"/>
      <c r="K148" s="64" t="s">
        <v>173</v>
      </c>
      <c r="L148" s="64">
        <v>8.9999999999999993E-3</v>
      </c>
      <c r="M148" s="64">
        <v>0.11</v>
      </c>
      <c r="N148" s="64">
        <v>9.6000000000000002E-2</v>
      </c>
      <c r="O148" s="74"/>
      <c r="P148" s="74"/>
      <c r="Q148" s="74"/>
      <c r="R148" s="74"/>
      <c r="S148" s="74"/>
      <c r="T148" s="74"/>
    </row>
    <row r="149" spans="1:20" x14ac:dyDescent="0.35">
      <c r="A149" s="64" t="s">
        <v>41</v>
      </c>
      <c r="B149" s="205"/>
      <c r="C149" s="205">
        <v>4.3819999999999997</v>
      </c>
      <c r="D149" s="205"/>
      <c r="E149" s="82"/>
      <c r="F149" s="64" t="s">
        <v>192</v>
      </c>
      <c r="G149" s="234">
        <v>1.2999999999999999E-2</v>
      </c>
      <c r="H149" s="234">
        <v>1.9E-2</v>
      </c>
      <c r="I149" s="234"/>
      <c r="J149" s="74"/>
      <c r="K149" s="64" t="s">
        <v>225</v>
      </c>
      <c r="L149" s="64">
        <v>2.4529999999999998</v>
      </c>
      <c r="M149" s="64">
        <v>0.316</v>
      </c>
      <c r="N149" s="64">
        <v>0.09</v>
      </c>
      <c r="O149" s="74"/>
      <c r="P149" s="74"/>
      <c r="Q149" s="74"/>
      <c r="R149" s="74"/>
      <c r="S149" s="74"/>
      <c r="T149" s="74"/>
    </row>
    <row r="150" spans="1:20" x14ac:dyDescent="0.35">
      <c r="A150" s="64" t="s">
        <v>42</v>
      </c>
      <c r="B150" s="205"/>
      <c r="C150" s="205">
        <v>0</v>
      </c>
      <c r="D150" s="205"/>
      <c r="E150" s="82"/>
      <c r="F150" s="64" t="s">
        <v>193</v>
      </c>
      <c r="G150" s="234"/>
      <c r="H150" s="234">
        <v>0.17499999999999999</v>
      </c>
      <c r="I150" s="234"/>
      <c r="J150" s="74"/>
      <c r="K150" s="64" t="s">
        <v>153</v>
      </c>
      <c r="L150" s="64">
        <v>0.28199999999999997</v>
      </c>
      <c r="M150" s="64">
        <v>3.0000000000000001E-3</v>
      </c>
      <c r="N150" s="64">
        <v>8.8999999999999996E-2</v>
      </c>
      <c r="O150" s="74"/>
      <c r="P150" s="74"/>
      <c r="Q150" s="74"/>
      <c r="R150" s="74"/>
      <c r="S150" s="74"/>
      <c r="T150" s="74"/>
    </row>
    <row r="151" spans="1:20" x14ac:dyDescent="0.35">
      <c r="A151" s="64" t="s">
        <v>53</v>
      </c>
      <c r="B151" s="205">
        <v>1E-3</v>
      </c>
      <c r="C151" s="205">
        <v>0</v>
      </c>
      <c r="D151" s="205"/>
      <c r="E151" s="82"/>
      <c r="F151" s="64" t="s">
        <v>194</v>
      </c>
      <c r="G151" s="234">
        <v>9.1999999999999998E-2</v>
      </c>
      <c r="H151" s="234">
        <v>1.4139999999999999</v>
      </c>
      <c r="I151" s="234"/>
      <c r="J151" s="74"/>
      <c r="K151" s="64" t="s">
        <v>183</v>
      </c>
      <c r="L151" s="64">
        <v>2.3E-2</v>
      </c>
      <c r="M151" s="64">
        <v>0.52500000000000002</v>
      </c>
      <c r="N151" s="64">
        <v>8.5999999999999993E-2</v>
      </c>
      <c r="O151" s="74"/>
      <c r="P151" s="74"/>
      <c r="Q151" s="74"/>
      <c r="R151" s="74"/>
      <c r="S151" s="74"/>
      <c r="T151" s="74"/>
    </row>
    <row r="152" spans="1:20" x14ac:dyDescent="0.35">
      <c r="A152" s="64" t="s">
        <v>62</v>
      </c>
      <c r="B152" s="205">
        <v>0</v>
      </c>
      <c r="C152" s="205"/>
      <c r="D152" s="205"/>
      <c r="E152" s="82"/>
      <c r="F152" s="64" t="s">
        <v>197</v>
      </c>
      <c r="G152" s="234">
        <v>0.13100000000000001</v>
      </c>
      <c r="H152" s="234">
        <v>1.391</v>
      </c>
      <c r="I152" s="234"/>
      <c r="J152" s="74"/>
      <c r="K152" s="64" t="s">
        <v>202</v>
      </c>
      <c r="L152" s="64">
        <v>0.40500000000000003</v>
      </c>
      <c r="M152" s="64">
        <v>1.0999999999999999E-2</v>
      </c>
      <c r="N152" s="64">
        <v>7.0999999999999994E-2</v>
      </c>
      <c r="O152" s="74"/>
      <c r="P152" s="74"/>
      <c r="Q152" s="74"/>
      <c r="R152" s="74"/>
      <c r="S152" s="74"/>
      <c r="T152" s="74"/>
    </row>
    <row r="153" spans="1:20" x14ac:dyDescent="0.35">
      <c r="A153" s="64" t="s">
        <v>78</v>
      </c>
      <c r="B153" s="205">
        <v>0</v>
      </c>
      <c r="C153" s="205"/>
      <c r="D153" s="205"/>
      <c r="E153" s="82"/>
      <c r="F153" s="64" t="s">
        <v>199</v>
      </c>
      <c r="G153" s="234">
        <v>3.0000000000000001E-3</v>
      </c>
      <c r="H153" s="234">
        <v>0.42299999999999999</v>
      </c>
      <c r="I153" s="234"/>
      <c r="J153" s="74"/>
      <c r="K153" s="64" t="s">
        <v>7</v>
      </c>
      <c r="L153" s="64">
        <v>0.53700000000000003</v>
      </c>
      <c r="M153" s="64">
        <v>0.26</v>
      </c>
      <c r="N153" s="64">
        <v>6.9000000000000006E-2</v>
      </c>
      <c r="O153" s="74"/>
      <c r="P153" s="74"/>
      <c r="Q153" s="74"/>
      <c r="R153" s="74"/>
      <c r="S153" s="74"/>
      <c r="T153" s="74"/>
    </row>
    <row r="154" spans="1:20" x14ac:dyDescent="0.35">
      <c r="A154" s="64" t="s">
        <v>81</v>
      </c>
      <c r="B154" s="205"/>
      <c r="C154" s="205">
        <v>1E-3</v>
      </c>
      <c r="D154" s="205"/>
      <c r="E154" s="82"/>
      <c r="F154" s="64" t="s">
        <v>203</v>
      </c>
      <c r="G154" s="234">
        <v>0.03</v>
      </c>
      <c r="H154" s="234">
        <v>8.9999999999999993E-3</v>
      </c>
      <c r="I154" s="234"/>
      <c r="J154" s="74"/>
      <c r="K154" s="64" t="s">
        <v>236</v>
      </c>
      <c r="L154" s="64">
        <v>0.26400000000000001</v>
      </c>
      <c r="M154" s="64">
        <v>0.20200000000000001</v>
      </c>
      <c r="N154" s="64">
        <v>6.8000000000000005E-2</v>
      </c>
      <c r="O154" s="74"/>
      <c r="P154" s="74"/>
      <c r="Q154" s="74"/>
      <c r="R154" s="74"/>
      <c r="S154" s="74"/>
      <c r="T154" s="74"/>
    </row>
    <row r="155" spans="1:20" x14ac:dyDescent="0.35">
      <c r="A155" s="64" t="s">
        <v>87</v>
      </c>
      <c r="B155" s="205"/>
      <c r="C155" s="205">
        <v>0</v>
      </c>
      <c r="D155" s="205"/>
      <c r="E155" s="82"/>
      <c r="F155" s="64" t="s">
        <v>206</v>
      </c>
      <c r="G155" s="234">
        <v>2E-3</v>
      </c>
      <c r="H155" s="234">
        <v>0.34399999999999997</v>
      </c>
      <c r="I155" s="234"/>
      <c r="J155" s="74"/>
      <c r="K155" s="64" t="s">
        <v>144</v>
      </c>
      <c r="L155" s="64">
        <v>0.111</v>
      </c>
      <c r="M155" s="64">
        <v>0.13500000000000001</v>
      </c>
      <c r="N155" s="64">
        <v>6.3E-2</v>
      </c>
      <c r="O155" s="74"/>
      <c r="P155" s="74"/>
      <c r="Q155" s="74"/>
      <c r="R155" s="74"/>
      <c r="S155" s="74"/>
      <c r="T155" s="74"/>
    </row>
    <row r="156" spans="1:20" x14ac:dyDescent="0.35">
      <c r="A156" s="64" t="s">
        <v>96</v>
      </c>
      <c r="B156" s="205">
        <v>0</v>
      </c>
      <c r="C156" s="205"/>
      <c r="D156" s="205"/>
      <c r="E156" s="82"/>
      <c r="F156" s="64" t="s">
        <v>208</v>
      </c>
      <c r="G156" s="234">
        <v>1E-3</v>
      </c>
      <c r="H156" s="234"/>
      <c r="I156" s="234"/>
      <c r="J156" s="74"/>
      <c r="K156" s="64" t="s">
        <v>246</v>
      </c>
      <c r="L156" s="64">
        <v>9.9000000000000005E-2</v>
      </c>
      <c r="M156" s="64">
        <v>1.0999999999999999E-2</v>
      </c>
      <c r="N156" s="64">
        <v>6.3E-2</v>
      </c>
      <c r="O156" s="74"/>
      <c r="P156" s="74"/>
      <c r="Q156" s="74"/>
      <c r="R156" s="74"/>
      <c r="S156" s="74"/>
      <c r="T156" s="74"/>
    </row>
    <row r="157" spans="1:20" x14ac:dyDescent="0.35">
      <c r="A157" s="64" t="s">
        <v>99</v>
      </c>
      <c r="B157" s="205">
        <v>0</v>
      </c>
      <c r="C157" s="205"/>
      <c r="D157" s="205"/>
      <c r="E157" s="82"/>
      <c r="F157" s="64" t="s">
        <v>209</v>
      </c>
      <c r="G157" s="234">
        <v>48.320999999999998</v>
      </c>
      <c r="H157" s="234">
        <v>0.40600000000000003</v>
      </c>
      <c r="I157" s="234"/>
      <c r="J157" s="74"/>
      <c r="K157" s="64" t="s">
        <v>232</v>
      </c>
      <c r="L157" s="64">
        <v>7.0000000000000007E-2</v>
      </c>
      <c r="M157" s="64">
        <v>6.8000000000000005E-2</v>
      </c>
      <c r="N157" s="64">
        <v>6.2E-2</v>
      </c>
      <c r="O157" s="74"/>
      <c r="P157" s="74"/>
      <c r="Q157" s="74"/>
      <c r="R157" s="74"/>
      <c r="S157" s="74"/>
      <c r="T157" s="74"/>
    </row>
    <row r="158" spans="1:20" x14ac:dyDescent="0.35">
      <c r="A158" s="64" t="s">
        <v>113</v>
      </c>
      <c r="B158" s="205">
        <v>1.6E-2</v>
      </c>
      <c r="C158" s="205">
        <v>0</v>
      </c>
      <c r="D158" s="205"/>
      <c r="E158" s="82"/>
      <c r="F158" s="64" t="s">
        <v>212</v>
      </c>
      <c r="G158" s="234">
        <v>2.4E-2</v>
      </c>
      <c r="H158" s="234">
        <v>2.298</v>
      </c>
      <c r="I158" s="234"/>
      <c r="J158" s="74"/>
      <c r="K158" s="64" t="s">
        <v>6</v>
      </c>
      <c r="L158" s="64">
        <v>0.36499999999999999</v>
      </c>
      <c r="M158" s="64">
        <v>0.625</v>
      </c>
      <c r="N158" s="64">
        <v>0.06</v>
      </c>
      <c r="O158" s="74"/>
      <c r="P158" s="74"/>
      <c r="Q158" s="74"/>
      <c r="R158" s="74"/>
      <c r="S158" s="74"/>
      <c r="T158" s="74"/>
    </row>
    <row r="159" spans="1:20" x14ac:dyDescent="0.35">
      <c r="A159" s="64" t="s">
        <v>116</v>
      </c>
      <c r="B159" s="205">
        <v>1E-3</v>
      </c>
      <c r="C159" s="205"/>
      <c r="D159" s="205"/>
      <c r="E159" s="82"/>
      <c r="F159" s="64" t="s">
        <v>213</v>
      </c>
      <c r="G159" s="234">
        <v>0.09</v>
      </c>
      <c r="H159" s="234">
        <v>2E-3</v>
      </c>
      <c r="I159" s="234"/>
      <c r="J159" s="74"/>
      <c r="K159" s="64" t="s">
        <v>231</v>
      </c>
      <c r="L159" s="64">
        <v>2.5999999999999999E-2</v>
      </c>
      <c r="M159" s="64">
        <v>0.16600000000000001</v>
      </c>
      <c r="N159" s="64">
        <v>5.7000000000000002E-2</v>
      </c>
      <c r="O159" s="74"/>
      <c r="P159" s="74"/>
      <c r="Q159" s="74"/>
      <c r="R159" s="74"/>
      <c r="S159" s="74"/>
      <c r="T159" s="74"/>
    </row>
    <row r="160" spans="1:20" x14ac:dyDescent="0.35">
      <c r="A160" s="64" t="s">
        <v>117</v>
      </c>
      <c r="B160" s="205">
        <v>0</v>
      </c>
      <c r="C160" s="205">
        <v>0</v>
      </c>
      <c r="D160" s="205"/>
      <c r="E160" s="82"/>
      <c r="F160" s="64" t="s">
        <v>214</v>
      </c>
      <c r="G160" s="234">
        <v>0</v>
      </c>
      <c r="H160" s="234">
        <v>4.3999999999999997E-2</v>
      </c>
      <c r="I160" s="234"/>
      <c r="J160" s="74"/>
      <c r="K160" s="64" t="s">
        <v>5</v>
      </c>
      <c r="L160" s="64">
        <v>2.5000000000000001E-2</v>
      </c>
      <c r="M160" s="64">
        <v>2.6819999999999999</v>
      </c>
      <c r="N160" s="64">
        <v>5.0999999999999997E-2</v>
      </c>
      <c r="O160" s="74"/>
      <c r="P160" s="74"/>
      <c r="Q160" s="74"/>
      <c r="R160" s="74"/>
      <c r="S160" s="74"/>
      <c r="T160" s="74"/>
    </row>
    <row r="161" spans="1:20" x14ac:dyDescent="0.35">
      <c r="A161" s="64" t="s">
        <v>120</v>
      </c>
      <c r="B161" s="205">
        <v>0.109</v>
      </c>
      <c r="C161" s="205"/>
      <c r="D161" s="205"/>
      <c r="E161" s="82"/>
      <c r="F161" s="64" t="s">
        <v>215</v>
      </c>
      <c r="G161" s="234">
        <v>3.41</v>
      </c>
      <c r="H161" s="234">
        <v>6.4969999999999999</v>
      </c>
      <c r="I161" s="234"/>
      <c r="J161" s="74"/>
      <c r="K161" s="64" t="s">
        <v>122</v>
      </c>
      <c r="L161" s="64">
        <v>0.84699999999999998</v>
      </c>
      <c r="M161" s="64">
        <v>0.29399999999999998</v>
      </c>
      <c r="N161" s="64">
        <v>4.7E-2</v>
      </c>
      <c r="O161" s="74"/>
      <c r="P161" s="74"/>
      <c r="Q161" s="74"/>
      <c r="R161" s="74"/>
      <c r="S161" s="74"/>
      <c r="T161" s="74"/>
    </row>
    <row r="162" spans="1:20" x14ac:dyDescent="0.35">
      <c r="A162" s="64" t="s">
        <v>122</v>
      </c>
      <c r="B162" s="205">
        <v>0</v>
      </c>
      <c r="C162" s="205">
        <v>0</v>
      </c>
      <c r="D162" s="205"/>
      <c r="E162" s="82"/>
      <c r="F162" s="64" t="s">
        <v>217</v>
      </c>
      <c r="G162" s="234">
        <v>0.127</v>
      </c>
      <c r="H162" s="234"/>
      <c r="I162" s="234"/>
      <c r="J162" s="74"/>
      <c r="K162" s="64" t="s">
        <v>243</v>
      </c>
      <c r="L162" s="64">
        <v>2E-3</v>
      </c>
      <c r="M162" s="64">
        <v>2.4E-2</v>
      </c>
      <c r="N162" s="64">
        <v>4.4999999999999998E-2</v>
      </c>
      <c r="O162" s="74"/>
      <c r="P162" s="74"/>
      <c r="Q162" s="74"/>
      <c r="R162" s="74"/>
      <c r="S162" s="74"/>
      <c r="T162" s="74"/>
    </row>
    <row r="163" spans="1:20" x14ac:dyDescent="0.35">
      <c r="A163" s="64" t="s">
        <v>126</v>
      </c>
      <c r="B163" s="205">
        <v>1E-3</v>
      </c>
      <c r="C163" s="205"/>
      <c r="D163" s="205"/>
      <c r="E163" s="82"/>
      <c r="F163" s="64" t="s">
        <v>218</v>
      </c>
      <c r="G163" s="234">
        <v>15.856999999999999</v>
      </c>
      <c r="H163" s="234">
        <v>0.98199999999999998</v>
      </c>
      <c r="I163" s="234"/>
      <c r="J163" s="74"/>
      <c r="K163" s="64" t="s">
        <v>179</v>
      </c>
      <c r="L163" s="64">
        <v>5.0999999999999997E-2</v>
      </c>
      <c r="M163" s="64"/>
      <c r="N163" s="64">
        <v>4.2999999999999997E-2</v>
      </c>
      <c r="O163" s="74"/>
      <c r="P163" s="74"/>
      <c r="Q163" s="74"/>
      <c r="R163" s="74"/>
      <c r="S163" s="74"/>
      <c r="T163" s="74"/>
    </row>
    <row r="164" spans="1:20" x14ac:dyDescent="0.35">
      <c r="A164" s="64" t="s">
        <v>128</v>
      </c>
      <c r="B164" s="205">
        <v>5.0000000000000001E-3</v>
      </c>
      <c r="C164" s="205">
        <v>1E-3</v>
      </c>
      <c r="D164" s="205"/>
      <c r="E164" s="82"/>
      <c r="F164" s="64" t="s">
        <v>219</v>
      </c>
      <c r="G164" s="234">
        <v>0.23200000000000001</v>
      </c>
      <c r="H164" s="234"/>
      <c r="I164" s="234"/>
      <c r="J164" s="74"/>
      <c r="K164" s="64" t="s">
        <v>233</v>
      </c>
      <c r="L164" s="64">
        <v>4.4999999999999998E-2</v>
      </c>
      <c r="M164" s="64">
        <v>0.82</v>
      </c>
      <c r="N164" s="64">
        <v>4.2000000000000003E-2</v>
      </c>
      <c r="O164" s="74"/>
      <c r="P164" s="74"/>
      <c r="Q164" s="74"/>
      <c r="R164" s="74"/>
      <c r="S164" s="74"/>
      <c r="T164" s="74"/>
    </row>
    <row r="165" spans="1:20" x14ac:dyDescent="0.35">
      <c r="A165" s="64" t="s">
        <v>136</v>
      </c>
      <c r="B165" s="205">
        <v>0.16200000000000001</v>
      </c>
      <c r="C165" s="205"/>
      <c r="D165" s="205"/>
      <c r="E165" s="82"/>
      <c r="F165" s="64" t="s">
        <v>220</v>
      </c>
      <c r="G165" s="234">
        <v>0.54300000000000004</v>
      </c>
      <c r="H165" s="234">
        <v>0.43</v>
      </c>
      <c r="I165" s="234"/>
      <c r="J165" s="74"/>
      <c r="K165" s="64" t="s">
        <v>30</v>
      </c>
      <c r="L165" s="64">
        <v>1.4999999999999999E-2</v>
      </c>
      <c r="M165" s="64">
        <v>6.4000000000000001E-2</v>
      </c>
      <c r="N165" s="64">
        <v>3.5999999999999997E-2</v>
      </c>
      <c r="O165" s="74"/>
      <c r="P165" s="74"/>
      <c r="Q165" s="74"/>
      <c r="R165" s="74"/>
      <c r="S165" s="74"/>
      <c r="T165" s="74"/>
    </row>
    <row r="166" spans="1:20" x14ac:dyDescent="0.35">
      <c r="A166" s="64" t="s">
        <v>140</v>
      </c>
      <c r="B166" s="205">
        <v>0</v>
      </c>
      <c r="C166" s="205"/>
      <c r="D166" s="205"/>
      <c r="E166" s="82"/>
      <c r="F166" s="64" t="s">
        <v>221</v>
      </c>
      <c r="G166" s="234">
        <v>3.0000000000000001E-3</v>
      </c>
      <c r="H166" s="234"/>
      <c r="I166" s="234"/>
      <c r="J166" s="74"/>
      <c r="K166" s="64" t="s">
        <v>234</v>
      </c>
      <c r="L166" s="64">
        <v>0.48</v>
      </c>
      <c r="M166" s="64">
        <v>4.5999999999999999E-2</v>
      </c>
      <c r="N166" s="64">
        <v>3.3000000000000002E-2</v>
      </c>
      <c r="O166" s="74"/>
      <c r="P166" s="74"/>
      <c r="Q166" s="74"/>
      <c r="R166" s="74"/>
      <c r="S166" s="74"/>
      <c r="T166" s="74"/>
    </row>
    <row r="167" spans="1:20" x14ac:dyDescent="0.35">
      <c r="A167" s="64" t="s">
        <v>146</v>
      </c>
      <c r="B167" s="205">
        <v>0</v>
      </c>
      <c r="C167" s="205"/>
      <c r="D167" s="205"/>
      <c r="E167" s="82"/>
      <c r="F167" s="64" t="s">
        <v>222</v>
      </c>
      <c r="G167" s="234"/>
      <c r="H167" s="234">
        <v>9.8000000000000004E-2</v>
      </c>
      <c r="I167" s="234"/>
      <c r="J167" s="74"/>
      <c r="K167" s="64" t="s">
        <v>34</v>
      </c>
      <c r="L167" s="64">
        <v>2.8000000000000001E-2</v>
      </c>
      <c r="M167" s="64">
        <v>9.1999999999999998E-2</v>
      </c>
      <c r="N167" s="64">
        <v>3.1E-2</v>
      </c>
      <c r="O167" s="74"/>
      <c r="P167" s="74"/>
      <c r="Q167" s="74"/>
      <c r="R167" s="74"/>
      <c r="S167" s="74"/>
      <c r="T167" s="74"/>
    </row>
    <row r="168" spans="1:20" x14ac:dyDescent="0.35">
      <c r="A168" s="64" t="s">
        <v>173</v>
      </c>
      <c r="B168" s="205">
        <v>1E-3</v>
      </c>
      <c r="C168" s="205"/>
      <c r="D168" s="205"/>
      <c r="E168" s="82"/>
      <c r="F168" s="64" t="s">
        <v>225</v>
      </c>
      <c r="G168" s="234">
        <v>0.25</v>
      </c>
      <c r="H168" s="234">
        <v>0.41299999999999998</v>
      </c>
      <c r="I168" s="234"/>
      <c r="J168" s="74"/>
      <c r="K168" s="64" t="s">
        <v>88</v>
      </c>
      <c r="L168" s="64">
        <v>5.0000000000000001E-3</v>
      </c>
      <c r="M168" s="64">
        <v>6.7000000000000004E-2</v>
      </c>
      <c r="N168" s="64">
        <v>0.03</v>
      </c>
      <c r="O168" s="74"/>
      <c r="P168" s="74"/>
      <c r="Q168" s="74"/>
      <c r="R168" s="74"/>
      <c r="S168" s="74"/>
      <c r="T168" s="74"/>
    </row>
    <row r="169" spans="1:20" x14ac:dyDescent="0.35">
      <c r="A169" s="64" t="s">
        <v>179</v>
      </c>
      <c r="B169" s="205">
        <v>1.0999999999999999E-2</v>
      </c>
      <c r="C169" s="205"/>
      <c r="D169" s="205"/>
      <c r="E169" s="82"/>
      <c r="F169" s="64" t="s">
        <v>228</v>
      </c>
      <c r="G169" s="234">
        <v>3.7999999999999999E-2</v>
      </c>
      <c r="H169" s="234">
        <v>1.4999999999999999E-2</v>
      </c>
      <c r="I169" s="234"/>
      <c r="J169" s="74"/>
      <c r="K169" s="64" t="s">
        <v>254</v>
      </c>
      <c r="L169" s="64">
        <v>1.9E-2</v>
      </c>
      <c r="M169" s="64">
        <v>8.0000000000000002E-3</v>
      </c>
      <c r="N169" s="64">
        <v>0.03</v>
      </c>
      <c r="O169" s="74"/>
      <c r="P169" s="74"/>
      <c r="Q169" s="74"/>
      <c r="R169" s="74"/>
      <c r="S169" s="74"/>
      <c r="T169" s="74"/>
    </row>
    <row r="170" spans="1:20" x14ac:dyDescent="0.35">
      <c r="A170" s="64" t="s">
        <v>185</v>
      </c>
      <c r="B170" s="205"/>
      <c r="C170" s="205">
        <v>1E-3</v>
      </c>
      <c r="D170" s="205"/>
      <c r="E170" s="82"/>
      <c r="F170" s="64" t="s">
        <v>231</v>
      </c>
      <c r="G170" s="234">
        <v>7.0999999999999994E-2</v>
      </c>
      <c r="H170" s="234">
        <v>0.105</v>
      </c>
      <c r="I170" s="234"/>
      <c r="J170" s="74"/>
      <c r="K170" s="64" t="s">
        <v>19</v>
      </c>
      <c r="L170" s="64">
        <v>5.2999999999999999E-2</v>
      </c>
      <c r="M170" s="64">
        <v>0.30299999999999999</v>
      </c>
      <c r="N170" s="64">
        <v>2.9000000000000001E-2</v>
      </c>
      <c r="O170" s="74"/>
      <c r="P170" s="74"/>
      <c r="Q170" s="74"/>
      <c r="R170" s="74"/>
      <c r="S170" s="74"/>
      <c r="T170" s="74"/>
    </row>
    <row r="171" spans="1:20" x14ac:dyDescent="0.35">
      <c r="A171" s="64" t="s">
        <v>201</v>
      </c>
      <c r="B171" s="205">
        <v>6.2E-2</v>
      </c>
      <c r="C171" s="205"/>
      <c r="D171" s="205"/>
      <c r="E171" s="82"/>
      <c r="F171" s="64" t="s">
        <v>238</v>
      </c>
      <c r="G171" s="234">
        <v>2E-3</v>
      </c>
      <c r="H171" s="234">
        <v>5.0999999999999997E-2</v>
      </c>
      <c r="I171" s="234"/>
      <c r="J171" s="74"/>
      <c r="K171" s="64" t="s">
        <v>199</v>
      </c>
      <c r="L171" s="64">
        <v>1.29</v>
      </c>
      <c r="M171" s="64">
        <v>0.105</v>
      </c>
      <c r="N171" s="64">
        <v>2.9000000000000001E-2</v>
      </c>
      <c r="O171" s="74"/>
      <c r="P171" s="74"/>
      <c r="Q171" s="74"/>
      <c r="R171" s="74"/>
      <c r="S171" s="74"/>
      <c r="T171" s="74"/>
    </row>
    <row r="172" spans="1:20" x14ac:dyDescent="0.35">
      <c r="A172" s="64" t="s">
        <v>208</v>
      </c>
      <c r="B172" s="205"/>
      <c r="C172" s="205">
        <v>6.7000000000000004E-2</v>
      </c>
      <c r="D172" s="205"/>
      <c r="E172" s="82"/>
      <c r="F172" s="64" t="s">
        <v>239</v>
      </c>
      <c r="G172" s="234"/>
      <c r="H172" s="234">
        <v>0.39300000000000002</v>
      </c>
      <c r="I172" s="234"/>
      <c r="J172" s="74"/>
      <c r="K172" s="64" t="s">
        <v>207</v>
      </c>
      <c r="L172" s="64">
        <v>8.2000000000000003E-2</v>
      </c>
      <c r="M172" s="64">
        <v>2.5999999999999999E-2</v>
      </c>
      <c r="N172" s="64">
        <v>2.9000000000000001E-2</v>
      </c>
      <c r="O172" s="74"/>
      <c r="P172" s="74"/>
      <c r="Q172" s="74"/>
      <c r="R172" s="74"/>
      <c r="S172" s="74"/>
      <c r="T172" s="74"/>
    </row>
    <row r="173" spans="1:20" x14ac:dyDescent="0.35">
      <c r="A173" s="64" t="s">
        <v>221</v>
      </c>
      <c r="B173" s="205"/>
      <c r="C173" s="205">
        <v>0.01</v>
      </c>
      <c r="D173" s="205"/>
      <c r="E173" s="82"/>
      <c r="F173" s="64" t="s">
        <v>243</v>
      </c>
      <c r="G173" s="234">
        <v>0</v>
      </c>
      <c r="H173" s="234"/>
      <c r="I173" s="234"/>
      <c r="J173" s="74"/>
      <c r="K173" s="64" t="s">
        <v>16</v>
      </c>
      <c r="L173" s="64">
        <v>2.1000000000000001E-2</v>
      </c>
      <c r="M173" s="64">
        <v>6.2E-2</v>
      </c>
      <c r="N173" s="64">
        <v>1.7999999999999999E-2</v>
      </c>
      <c r="O173" s="74"/>
      <c r="P173" s="74"/>
      <c r="Q173" s="74"/>
      <c r="R173" s="74"/>
      <c r="S173" s="74"/>
      <c r="T173" s="74"/>
    </row>
    <row r="174" spans="1:20" x14ac:dyDescent="0.35">
      <c r="A174" s="64" t="s">
        <v>225</v>
      </c>
      <c r="B174" s="205"/>
      <c r="C174" s="205">
        <v>0.93700000000000006</v>
      </c>
      <c r="D174" s="205"/>
      <c r="E174" s="82"/>
      <c r="F174" s="64" t="s">
        <v>246</v>
      </c>
      <c r="G174" s="234">
        <v>1.2999999999999999E-2</v>
      </c>
      <c r="H174" s="234">
        <v>3.2000000000000001E-2</v>
      </c>
      <c r="I174" s="234"/>
      <c r="J174" s="74"/>
      <c r="K174" s="64" t="s">
        <v>128</v>
      </c>
      <c r="L174" s="64">
        <v>0.90400000000000003</v>
      </c>
      <c r="M174" s="64">
        <v>2.5999999999999999E-2</v>
      </c>
      <c r="N174" s="64">
        <v>1.7999999999999999E-2</v>
      </c>
      <c r="O174" s="74"/>
      <c r="P174" s="74"/>
      <c r="Q174" s="74"/>
      <c r="R174" s="74"/>
      <c r="S174" s="74"/>
      <c r="T174" s="74"/>
    </row>
    <row r="175" spans="1:20" x14ac:dyDescent="0.35">
      <c r="A175" s="146" t="s">
        <v>241</v>
      </c>
      <c r="B175" s="251">
        <v>3.0000000000000001E-3</v>
      </c>
      <c r="C175" s="251">
        <v>1E-3</v>
      </c>
      <c r="D175" s="251"/>
      <c r="E175" s="82"/>
      <c r="F175" s="146" t="s">
        <v>255</v>
      </c>
      <c r="G175" s="144">
        <v>2.1000000000000001E-2</v>
      </c>
      <c r="H175" s="144">
        <v>4.6870000000000003</v>
      </c>
      <c r="I175" s="144"/>
      <c r="J175" s="74"/>
      <c r="K175" s="64" t="s">
        <v>224</v>
      </c>
      <c r="L175" s="64">
        <v>2.5999999999999999E-2</v>
      </c>
      <c r="M175" s="64">
        <v>2.7E-2</v>
      </c>
      <c r="N175" s="64">
        <v>1.7000000000000001E-2</v>
      </c>
      <c r="O175" s="74"/>
      <c r="P175" s="74"/>
      <c r="Q175" s="74"/>
      <c r="R175" s="74"/>
      <c r="S175" s="74"/>
      <c r="T175" s="74"/>
    </row>
    <row r="176" spans="1:20" x14ac:dyDescent="0.35">
      <c r="A176" s="253"/>
      <c r="B176" s="254"/>
      <c r="C176" s="254"/>
      <c r="D176" s="255"/>
      <c r="E176" s="256"/>
      <c r="F176" s="132"/>
      <c r="G176" s="254"/>
      <c r="H176" s="254"/>
      <c r="I176" s="255"/>
      <c r="J176" s="74"/>
      <c r="K176" s="64" t="s">
        <v>22</v>
      </c>
      <c r="L176" s="64">
        <v>2.5000000000000001E-2</v>
      </c>
      <c r="M176" s="64">
        <v>0.34799999999999998</v>
      </c>
      <c r="N176" s="64">
        <v>1.6E-2</v>
      </c>
      <c r="O176" s="74"/>
      <c r="P176" s="74"/>
      <c r="Q176" s="74"/>
      <c r="R176" s="74"/>
      <c r="S176" s="74"/>
      <c r="T176" s="75"/>
    </row>
    <row r="177" spans="1:20" x14ac:dyDescent="0.35">
      <c r="A177" s="253"/>
      <c r="B177" s="254"/>
      <c r="C177" s="254"/>
      <c r="D177" s="255"/>
      <c r="E177" s="256"/>
      <c r="F177" s="132"/>
      <c r="G177" s="254"/>
      <c r="H177" s="254"/>
      <c r="I177" s="255"/>
      <c r="J177" s="74"/>
      <c r="K177" s="64" t="s">
        <v>31</v>
      </c>
      <c r="L177" s="64">
        <v>3.0000000000000001E-3</v>
      </c>
      <c r="M177" s="64">
        <v>3.0000000000000001E-3</v>
      </c>
      <c r="N177" s="64">
        <v>1.6E-2</v>
      </c>
      <c r="O177" s="74"/>
      <c r="P177" s="74"/>
      <c r="Q177" s="74"/>
      <c r="R177" s="74"/>
      <c r="S177" s="74"/>
      <c r="T177" s="75"/>
    </row>
    <row r="178" spans="1:20" x14ac:dyDescent="0.35">
      <c r="A178" s="253"/>
      <c r="B178" s="254"/>
      <c r="C178" s="254"/>
      <c r="D178" s="255"/>
      <c r="E178" s="256"/>
      <c r="F178" s="132"/>
      <c r="G178" s="254"/>
      <c r="H178" s="254"/>
      <c r="I178" s="255"/>
      <c r="J178" s="74"/>
      <c r="K178" s="64" t="s">
        <v>40</v>
      </c>
      <c r="L178" s="64">
        <v>3.5999999999999997E-2</v>
      </c>
      <c r="M178" s="64">
        <v>0.08</v>
      </c>
      <c r="N178" s="64">
        <v>1.6E-2</v>
      </c>
      <c r="O178" s="74"/>
      <c r="P178" s="74"/>
      <c r="Q178" s="74"/>
      <c r="R178" s="74"/>
      <c r="S178" s="74"/>
      <c r="T178" s="75"/>
    </row>
    <row r="179" spans="1:20" x14ac:dyDescent="0.35">
      <c r="A179" s="253"/>
      <c r="B179" s="254"/>
      <c r="C179" s="254"/>
      <c r="D179" s="255"/>
      <c r="E179" s="257"/>
      <c r="F179" s="132"/>
      <c r="G179" s="254"/>
      <c r="H179" s="254"/>
      <c r="I179" s="255"/>
      <c r="J179" s="74"/>
      <c r="K179" s="64" t="s">
        <v>96</v>
      </c>
      <c r="L179" s="64">
        <v>1.4999999999999999E-2</v>
      </c>
      <c r="M179" s="64">
        <v>1E-3</v>
      </c>
      <c r="N179" s="64">
        <v>1.6E-2</v>
      </c>
      <c r="O179" s="74"/>
      <c r="P179" s="74"/>
      <c r="Q179" s="74"/>
      <c r="R179" s="74"/>
      <c r="S179" s="74"/>
      <c r="T179" s="74"/>
    </row>
    <row r="180" spans="1:20" x14ac:dyDescent="0.35">
      <c r="A180" s="253"/>
      <c r="B180" s="254"/>
      <c r="C180" s="254"/>
      <c r="D180" s="255"/>
      <c r="E180" s="257"/>
      <c r="F180" s="132"/>
      <c r="G180" s="254"/>
      <c r="H180" s="254"/>
      <c r="I180" s="255"/>
      <c r="J180" s="74"/>
      <c r="K180" s="64" t="s">
        <v>631</v>
      </c>
      <c r="L180" s="64">
        <v>0.70799999999999996</v>
      </c>
      <c r="M180" s="64">
        <v>8.9999999999999993E-3</v>
      </c>
      <c r="N180" s="64">
        <v>1.6E-2</v>
      </c>
      <c r="O180" s="74"/>
      <c r="P180" s="74"/>
      <c r="Q180" s="74"/>
      <c r="R180" s="74"/>
      <c r="S180" s="74"/>
      <c r="T180" s="74"/>
    </row>
    <row r="181" spans="1:20" x14ac:dyDescent="0.35">
      <c r="A181" s="253"/>
      <c r="B181" s="254"/>
      <c r="C181" s="254"/>
      <c r="D181" s="255"/>
      <c r="E181" s="257"/>
      <c r="F181" s="64"/>
      <c r="G181" s="254"/>
      <c r="H181" s="254"/>
      <c r="I181" s="254"/>
      <c r="J181" s="74"/>
      <c r="K181" s="64" t="s">
        <v>227</v>
      </c>
      <c r="L181" s="64">
        <v>8.4000000000000005E-2</v>
      </c>
      <c r="M181" s="64">
        <v>0.29399999999999998</v>
      </c>
      <c r="N181" s="64">
        <v>1.6E-2</v>
      </c>
      <c r="O181" s="74"/>
      <c r="P181" s="74"/>
      <c r="Q181" s="74"/>
      <c r="R181" s="74"/>
      <c r="S181" s="74"/>
      <c r="T181" s="74"/>
    </row>
    <row r="182" spans="1:20" x14ac:dyDescent="0.35">
      <c r="A182" s="253"/>
      <c r="B182" s="254"/>
      <c r="C182" s="254"/>
      <c r="D182" s="255"/>
      <c r="E182" s="257"/>
      <c r="F182" s="64"/>
      <c r="G182" s="254"/>
      <c r="H182" s="254"/>
      <c r="I182" s="254"/>
      <c r="J182" s="74"/>
      <c r="K182" s="64" t="s">
        <v>89</v>
      </c>
      <c r="L182" s="64"/>
      <c r="M182" s="64"/>
      <c r="N182" s="64">
        <v>1.4E-2</v>
      </c>
      <c r="O182" s="74"/>
      <c r="P182" s="74"/>
      <c r="Q182" s="74"/>
      <c r="R182" s="74"/>
      <c r="S182" s="74"/>
      <c r="T182" s="75"/>
    </row>
    <row r="183" spans="1:20" x14ac:dyDescent="0.35">
      <c r="A183" s="253"/>
      <c r="B183" s="254"/>
      <c r="C183" s="254"/>
      <c r="D183" s="255"/>
      <c r="E183" s="257"/>
      <c r="F183" s="64"/>
      <c r="G183" s="254"/>
      <c r="H183" s="254"/>
      <c r="I183" s="254"/>
      <c r="J183" s="74"/>
      <c r="K183" s="64" t="s">
        <v>45</v>
      </c>
      <c r="L183" s="64">
        <v>2E-3</v>
      </c>
      <c r="M183" s="64"/>
      <c r="N183" s="64">
        <v>1.2E-2</v>
      </c>
      <c r="O183" s="74"/>
      <c r="P183" s="74"/>
      <c r="Q183" s="74"/>
      <c r="R183" s="74"/>
      <c r="S183" s="74"/>
      <c r="T183" s="75"/>
    </row>
    <row r="184" spans="1:20" x14ac:dyDescent="0.35">
      <c r="A184" s="253"/>
      <c r="B184" s="254"/>
      <c r="C184" s="254"/>
      <c r="D184" s="255"/>
      <c r="E184" s="257"/>
      <c r="F184" s="64"/>
      <c r="G184" s="254"/>
      <c r="H184" s="254"/>
      <c r="I184" s="254"/>
      <c r="J184" s="74"/>
      <c r="K184" s="64" t="s">
        <v>193</v>
      </c>
      <c r="L184" s="64">
        <v>4.2119999999999997</v>
      </c>
      <c r="M184" s="64">
        <v>0.621</v>
      </c>
      <c r="N184" s="64">
        <v>1.2E-2</v>
      </c>
      <c r="O184" s="74"/>
      <c r="P184" s="74"/>
      <c r="Q184" s="74"/>
      <c r="R184" s="74"/>
      <c r="S184" s="74"/>
      <c r="T184" s="75"/>
    </row>
    <row r="185" spans="1:20" x14ac:dyDescent="0.35">
      <c r="A185" s="253"/>
      <c r="B185" s="254"/>
      <c r="C185" s="254"/>
      <c r="D185" s="255"/>
      <c r="E185" s="257"/>
      <c r="F185" s="64"/>
      <c r="G185" s="254"/>
      <c r="H185" s="254"/>
      <c r="I185" s="254"/>
      <c r="J185" s="74"/>
      <c r="K185" s="64" t="s">
        <v>82</v>
      </c>
      <c r="L185" s="64">
        <v>2.9000000000000001E-2</v>
      </c>
      <c r="M185" s="64"/>
      <c r="N185" s="64">
        <v>0.01</v>
      </c>
      <c r="O185" s="74"/>
      <c r="P185" s="74"/>
      <c r="Q185" s="74"/>
      <c r="R185" s="74"/>
      <c r="S185" s="74"/>
      <c r="T185" s="74"/>
    </row>
    <row r="186" spans="1:20" x14ac:dyDescent="0.35">
      <c r="A186" s="253"/>
      <c r="B186" s="254"/>
      <c r="C186" s="254"/>
      <c r="D186" s="255"/>
      <c r="E186" s="257"/>
      <c r="F186" s="64"/>
      <c r="G186" s="254"/>
      <c r="H186" s="254"/>
      <c r="I186" s="254"/>
      <c r="J186" s="74"/>
      <c r="K186" s="64" t="s">
        <v>192</v>
      </c>
      <c r="L186" s="64">
        <v>6.9000000000000006E-2</v>
      </c>
      <c r="M186" s="64">
        <v>0.38500000000000001</v>
      </c>
      <c r="N186" s="64">
        <v>0.01</v>
      </c>
      <c r="O186" s="74"/>
      <c r="P186" s="74"/>
      <c r="Q186" s="74"/>
      <c r="R186" s="74"/>
      <c r="S186" s="74"/>
      <c r="T186" s="74"/>
    </row>
    <row r="187" spans="1:20" x14ac:dyDescent="0.35">
      <c r="A187" s="253"/>
      <c r="B187" s="254"/>
      <c r="C187" s="254"/>
      <c r="D187" s="255"/>
      <c r="E187" s="257"/>
      <c r="F187" s="64"/>
      <c r="G187" s="254"/>
      <c r="H187" s="254"/>
      <c r="I187" s="254"/>
      <c r="J187" s="74"/>
      <c r="K187" s="64" t="s">
        <v>18</v>
      </c>
      <c r="L187" s="64">
        <v>0.108</v>
      </c>
      <c r="M187" s="64"/>
      <c r="N187" s="64">
        <v>8.9999999999999993E-3</v>
      </c>
      <c r="O187" s="74"/>
      <c r="P187" s="74"/>
      <c r="Q187" s="74"/>
      <c r="R187" s="74"/>
      <c r="S187" s="74"/>
      <c r="T187" s="74"/>
    </row>
    <row r="188" spans="1:20" x14ac:dyDescent="0.35">
      <c r="A188" s="258"/>
      <c r="B188" s="254"/>
      <c r="C188" s="254"/>
      <c r="D188" s="254"/>
      <c r="E188" s="257"/>
      <c r="F188" s="64"/>
      <c r="G188" s="254"/>
      <c r="H188" s="254"/>
      <c r="I188" s="254"/>
      <c r="J188" s="74"/>
      <c r="K188" s="64" t="s">
        <v>208</v>
      </c>
      <c r="L188" s="64">
        <v>1.0999999999999999E-2</v>
      </c>
      <c r="M188" s="64">
        <v>8.0000000000000002E-3</v>
      </c>
      <c r="N188" s="64">
        <v>8.9999999999999993E-3</v>
      </c>
      <c r="O188" s="74"/>
      <c r="P188" s="74"/>
      <c r="Q188" s="74"/>
      <c r="R188" s="74"/>
      <c r="S188" s="74"/>
      <c r="T188" s="74"/>
    </row>
    <row r="189" spans="1:20" x14ac:dyDescent="0.35">
      <c r="A189" s="258"/>
      <c r="B189" s="254"/>
      <c r="C189" s="254"/>
      <c r="D189" s="254"/>
      <c r="E189" s="257"/>
      <c r="F189" s="64"/>
      <c r="G189" s="254"/>
      <c r="H189" s="254"/>
      <c r="I189" s="254"/>
      <c r="J189" s="74"/>
      <c r="K189" s="64" t="s">
        <v>241</v>
      </c>
      <c r="L189" s="64">
        <v>4.1000000000000002E-2</v>
      </c>
      <c r="M189" s="64">
        <v>8.0000000000000002E-3</v>
      </c>
      <c r="N189" s="64">
        <v>8.9999999999999993E-3</v>
      </c>
      <c r="O189" s="74"/>
      <c r="P189" s="74"/>
      <c r="Q189" s="74"/>
      <c r="R189" s="74"/>
      <c r="S189" s="74"/>
      <c r="T189" s="74"/>
    </row>
    <row r="190" spans="1:20" x14ac:dyDescent="0.35">
      <c r="A190" s="258"/>
      <c r="B190" s="254"/>
      <c r="C190" s="254"/>
      <c r="D190" s="254"/>
      <c r="E190" s="257"/>
      <c r="F190" s="64"/>
      <c r="G190" s="254"/>
      <c r="H190" s="254"/>
      <c r="I190" s="254"/>
      <c r="J190" s="74"/>
      <c r="K190" s="64" t="s">
        <v>25</v>
      </c>
      <c r="L190" s="64">
        <v>2.6640000000000001</v>
      </c>
      <c r="M190" s="64">
        <v>0.05</v>
      </c>
      <c r="N190" s="64">
        <v>8.0000000000000002E-3</v>
      </c>
      <c r="O190" s="74"/>
      <c r="P190" s="74"/>
      <c r="Q190" s="74"/>
      <c r="R190" s="74"/>
      <c r="S190" s="74"/>
      <c r="T190" s="74"/>
    </row>
    <row r="191" spans="1:20" x14ac:dyDescent="0.35">
      <c r="A191" s="258"/>
      <c r="B191" s="254"/>
      <c r="C191" s="254"/>
      <c r="D191" s="254"/>
      <c r="E191" s="257"/>
      <c r="F191" s="64"/>
      <c r="G191" s="254"/>
      <c r="H191" s="254"/>
      <c r="I191" s="254"/>
      <c r="J191" s="74"/>
      <c r="K191" s="64" t="s">
        <v>27</v>
      </c>
      <c r="L191" s="64">
        <v>0.38900000000000001</v>
      </c>
      <c r="M191" s="64">
        <v>0.52500000000000002</v>
      </c>
      <c r="N191" s="64">
        <v>8.0000000000000002E-3</v>
      </c>
      <c r="O191" s="74"/>
      <c r="P191" s="74"/>
      <c r="Q191" s="74"/>
      <c r="R191" s="74"/>
      <c r="S191" s="74"/>
      <c r="T191" s="74"/>
    </row>
    <row r="192" spans="1:20" x14ac:dyDescent="0.35">
      <c r="A192" s="258"/>
      <c r="B192" s="254"/>
      <c r="C192" s="254"/>
      <c r="D192" s="254"/>
      <c r="E192" s="257"/>
      <c r="F192" s="64"/>
      <c r="G192" s="254"/>
      <c r="H192" s="254"/>
      <c r="I192" s="254"/>
      <c r="J192" s="74"/>
      <c r="K192" s="64" t="s">
        <v>165</v>
      </c>
      <c r="L192" s="64">
        <v>7.0000000000000001E-3</v>
      </c>
      <c r="M192" s="64">
        <v>8.0000000000000002E-3</v>
      </c>
      <c r="N192" s="64">
        <v>7.0000000000000001E-3</v>
      </c>
      <c r="O192" s="74"/>
      <c r="P192" s="74"/>
      <c r="Q192" s="74"/>
      <c r="R192" s="74"/>
      <c r="S192" s="74"/>
      <c r="T192" s="74"/>
    </row>
    <row r="193" spans="1:20" x14ac:dyDescent="0.35">
      <c r="A193" s="258"/>
      <c r="B193" s="254"/>
      <c r="C193" s="254"/>
      <c r="D193" s="254"/>
      <c r="E193" s="257"/>
      <c r="F193" s="64"/>
      <c r="G193" s="254"/>
      <c r="H193" s="254"/>
      <c r="I193" s="254"/>
      <c r="J193" s="74"/>
      <c r="K193" s="64" t="s">
        <v>239</v>
      </c>
      <c r="L193" s="64">
        <v>3.6999999999999998E-2</v>
      </c>
      <c r="M193" s="64"/>
      <c r="N193" s="64">
        <v>7.0000000000000001E-3</v>
      </c>
      <c r="O193" s="74"/>
      <c r="P193" s="74"/>
      <c r="Q193" s="74"/>
      <c r="R193" s="74"/>
      <c r="S193" s="74"/>
      <c r="T193" s="74"/>
    </row>
    <row r="194" spans="1:20" x14ac:dyDescent="0.35">
      <c r="A194" s="258"/>
      <c r="B194" s="254"/>
      <c r="C194" s="254"/>
      <c r="D194" s="254"/>
      <c r="E194" s="257"/>
      <c r="F194" s="64"/>
      <c r="G194" s="254"/>
      <c r="H194" s="254"/>
      <c r="I194" s="254"/>
      <c r="J194" s="74"/>
      <c r="K194" s="64" t="s">
        <v>101</v>
      </c>
      <c r="L194" s="64"/>
      <c r="M194" s="64"/>
      <c r="N194" s="64">
        <v>6.0000000000000001E-3</v>
      </c>
      <c r="O194" s="74"/>
      <c r="P194" s="74"/>
      <c r="Q194" s="74"/>
      <c r="R194" s="74"/>
      <c r="S194" s="74"/>
      <c r="T194" s="74"/>
    </row>
    <row r="195" spans="1:20" x14ac:dyDescent="0.35">
      <c r="A195" s="258"/>
      <c r="B195" s="254"/>
      <c r="C195" s="254"/>
      <c r="D195" s="254"/>
      <c r="E195" s="257"/>
      <c r="F195" s="64"/>
      <c r="G195" s="254"/>
      <c r="H195" s="254"/>
      <c r="I195" s="254"/>
      <c r="J195" s="74"/>
      <c r="K195" s="64" t="s">
        <v>28</v>
      </c>
      <c r="L195" s="64">
        <v>0.15</v>
      </c>
      <c r="M195" s="64">
        <v>0.04</v>
      </c>
      <c r="N195" s="64">
        <v>5.0000000000000001E-3</v>
      </c>
      <c r="O195" s="74"/>
      <c r="P195" s="74"/>
      <c r="Q195" s="74"/>
      <c r="R195" s="74"/>
      <c r="S195" s="74"/>
      <c r="T195" s="74"/>
    </row>
    <row r="196" spans="1:20" x14ac:dyDescent="0.35">
      <c r="A196" s="258"/>
      <c r="B196" s="254"/>
      <c r="C196" s="254"/>
      <c r="D196" s="254"/>
      <c r="E196" s="257"/>
      <c r="F196" s="64"/>
      <c r="G196" s="254"/>
      <c r="H196" s="254"/>
      <c r="I196" s="254"/>
      <c r="J196" s="74"/>
      <c r="K196" s="64" t="s">
        <v>73</v>
      </c>
      <c r="L196" s="64">
        <v>8.9999999999999993E-3</v>
      </c>
      <c r="M196" s="64"/>
      <c r="N196" s="64">
        <v>5.0000000000000001E-3</v>
      </c>
      <c r="O196" s="74"/>
      <c r="P196" s="74"/>
      <c r="Q196" s="74"/>
      <c r="R196" s="74"/>
      <c r="S196" s="74"/>
      <c r="T196" s="74"/>
    </row>
    <row r="197" spans="1:20" x14ac:dyDescent="0.35">
      <c r="A197" s="258"/>
      <c r="B197" s="254"/>
      <c r="C197" s="254"/>
      <c r="D197" s="254"/>
      <c r="E197" s="257"/>
      <c r="F197" s="64"/>
      <c r="G197" s="254"/>
      <c r="H197" s="254"/>
      <c r="I197" s="254"/>
      <c r="J197" s="74"/>
      <c r="K197" s="64" t="s">
        <v>162</v>
      </c>
      <c r="L197" s="64"/>
      <c r="M197" s="64">
        <v>4.0000000000000001E-3</v>
      </c>
      <c r="N197" s="64">
        <v>5.0000000000000001E-3</v>
      </c>
      <c r="O197" s="74"/>
      <c r="P197" s="74"/>
      <c r="Q197" s="74"/>
      <c r="R197" s="74"/>
      <c r="S197" s="74"/>
      <c r="T197" s="74"/>
    </row>
    <row r="198" spans="1:20" x14ac:dyDescent="0.35">
      <c r="A198" s="258"/>
      <c r="B198" s="254"/>
      <c r="C198" s="254"/>
      <c r="D198" s="254"/>
      <c r="E198" s="257"/>
      <c r="F198" s="64"/>
      <c r="G198" s="254"/>
      <c r="H198" s="254"/>
      <c r="I198" s="254"/>
      <c r="J198" s="74"/>
      <c r="K198" s="64" t="s">
        <v>94</v>
      </c>
      <c r="L198" s="64"/>
      <c r="M198" s="64">
        <v>0.13800000000000001</v>
      </c>
      <c r="N198" s="64">
        <v>4.0000000000000001E-3</v>
      </c>
      <c r="O198" s="74"/>
      <c r="P198" s="74"/>
      <c r="Q198" s="74"/>
      <c r="R198" s="74"/>
      <c r="S198" s="74"/>
      <c r="T198" s="74"/>
    </row>
    <row r="199" spans="1:20" x14ac:dyDescent="0.35">
      <c r="A199" s="258"/>
      <c r="B199" s="254"/>
      <c r="C199" s="254"/>
      <c r="D199" s="254"/>
      <c r="E199" s="257"/>
      <c r="F199" s="64"/>
      <c r="G199" s="254"/>
      <c r="H199" s="254"/>
      <c r="I199" s="254"/>
      <c r="J199" s="74"/>
      <c r="K199" s="64" t="s">
        <v>102</v>
      </c>
      <c r="L199" s="64"/>
      <c r="M199" s="64">
        <v>2E-3</v>
      </c>
      <c r="N199" s="64">
        <v>4.0000000000000001E-3</v>
      </c>
      <c r="O199" s="74"/>
      <c r="P199" s="74"/>
      <c r="Q199" s="74"/>
      <c r="R199" s="74"/>
      <c r="S199" s="74"/>
      <c r="T199" s="74"/>
    </row>
    <row r="200" spans="1:20" x14ac:dyDescent="0.35">
      <c r="A200" s="258"/>
      <c r="B200" s="254"/>
      <c r="C200" s="254"/>
      <c r="D200" s="254"/>
      <c r="E200" s="257"/>
      <c r="F200" s="64"/>
      <c r="G200" s="254"/>
      <c r="H200" s="254"/>
      <c r="I200" s="254"/>
      <c r="J200" s="74"/>
      <c r="K200" s="64" t="s">
        <v>226</v>
      </c>
      <c r="L200" s="64">
        <v>0.68500000000000005</v>
      </c>
      <c r="M200" s="64">
        <v>0.441</v>
      </c>
      <c r="N200" s="64">
        <v>4.0000000000000001E-3</v>
      </c>
      <c r="O200" s="74"/>
      <c r="P200" s="74"/>
      <c r="Q200" s="74"/>
      <c r="R200" s="74"/>
      <c r="S200" s="74"/>
      <c r="T200" s="74"/>
    </row>
    <row r="201" spans="1:20" x14ac:dyDescent="0.35">
      <c r="A201" s="258"/>
      <c r="B201" s="254"/>
      <c r="C201" s="254"/>
      <c r="D201" s="254"/>
      <c r="E201" s="257"/>
      <c r="F201" s="64"/>
      <c r="G201" s="254"/>
      <c r="H201" s="254"/>
      <c r="I201" s="254"/>
      <c r="J201" s="74"/>
      <c r="K201" s="64" t="s">
        <v>90</v>
      </c>
      <c r="L201" s="64"/>
      <c r="M201" s="64">
        <v>4.0000000000000001E-3</v>
      </c>
      <c r="N201" s="64">
        <v>3.0000000000000001E-3</v>
      </c>
      <c r="O201" s="74"/>
      <c r="P201" s="74"/>
      <c r="Q201" s="74"/>
      <c r="R201" s="74"/>
      <c r="S201" s="74"/>
      <c r="T201" s="74"/>
    </row>
    <row r="202" spans="1:20" x14ac:dyDescent="0.35">
      <c r="A202" s="258"/>
      <c r="B202" s="254"/>
      <c r="C202" s="254"/>
      <c r="D202" s="254"/>
      <c r="E202" s="257"/>
      <c r="F202" s="64"/>
      <c r="G202" s="254"/>
      <c r="H202" s="254"/>
      <c r="I202" s="254"/>
      <c r="J202" s="74"/>
      <c r="K202" s="64" t="s">
        <v>138</v>
      </c>
      <c r="L202" s="64"/>
      <c r="M202" s="64">
        <v>1.7999999999999999E-2</v>
      </c>
      <c r="N202" s="64">
        <v>3.0000000000000001E-3</v>
      </c>
      <c r="O202" s="74"/>
      <c r="P202" s="74"/>
      <c r="Q202" s="74"/>
      <c r="R202" s="74"/>
      <c r="S202" s="74"/>
      <c r="T202" s="74"/>
    </row>
    <row r="203" spans="1:20" x14ac:dyDescent="0.35">
      <c r="A203" s="258"/>
      <c r="B203" s="254"/>
      <c r="C203" s="254"/>
      <c r="D203" s="254"/>
      <c r="E203" s="74"/>
      <c r="F203" s="64"/>
      <c r="G203" s="254"/>
      <c r="H203" s="254"/>
      <c r="I203" s="254"/>
      <c r="J203" s="74"/>
      <c r="K203" s="64" t="s">
        <v>177</v>
      </c>
      <c r="L203" s="64">
        <v>0</v>
      </c>
      <c r="M203" s="64"/>
      <c r="N203" s="64">
        <v>3.0000000000000001E-3</v>
      </c>
      <c r="O203" s="74"/>
      <c r="P203" s="74"/>
      <c r="Q203" s="74"/>
      <c r="R203" s="74"/>
      <c r="S203" s="74"/>
      <c r="T203" s="74"/>
    </row>
    <row r="204" spans="1:20" x14ac:dyDescent="0.35">
      <c r="A204" s="258"/>
      <c r="B204" s="254"/>
      <c r="C204" s="254"/>
      <c r="D204" s="254"/>
      <c r="E204" s="74"/>
      <c r="F204" s="64"/>
      <c r="G204" s="254"/>
      <c r="H204" s="254"/>
      <c r="I204" s="254"/>
      <c r="J204" s="74"/>
      <c r="K204" s="64" t="s">
        <v>63</v>
      </c>
      <c r="L204" s="64">
        <v>1E-3</v>
      </c>
      <c r="M204" s="64">
        <v>4.0000000000000001E-3</v>
      </c>
      <c r="N204" s="64">
        <v>2E-3</v>
      </c>
      <c r="O204" s="74"/>
      <c r="P204" s="74"/>
      <c r="Q204" s="74"/>
      <c r="R204" s="74"/>
      <c r="S204" s="74"/>
      <c r="T204" s="74"/>
    </row>
    <row r="205" spans="1:20" x14ac:dyDescent="0.35">
      <c r="A205" s="258"/>
      <c r="B205" s="254"/>
      <c r="C205" s="254"/>
      <c r="D205" s="254"/>
      <c r="E205" s="74"/>
      <c r="F205" s="64"/>
      <c r="G205" s="254"/>
      <c r="H205" s="254"/>
      <c r="I205" s="254"/>
      <c r="J205" s="74"/>
      <c r="K205" s="64" t="s">
        <v>74</v>
      </c>
      <c r="L205" s="64">
        <v>1E-3</v>
      </c>
      <c r="M205" s="64">
        <v>1.472</v>
      </c>
      <c r="N205" s="64">
        <v>2E-3</v>
      </c>
      <c r="O205" s="74"/>
      <c r="P205" s="74"/>
      <c r="Q205" s="74"/>
      <c r="R205" s="74"/>
      <c r="S205" s="74"/>
      <c r="T205" s="74"/>
    </row>
    <row r="206" spans="1:20" x14ac:dyDescent="0.35">
      <c r="A206" s="258"/>
      <c r="B206" s="254"/>
      <c r="C206" s="254"/>
      <c r="D206" s="254"/>
      <c r="E206" s="74"/>
      <c r="F206" s="64"/>
      <c r="G206" s="254"/>
      <c r="H206" s="254"/>
      <c r="I206" s="254"/>
      <c r="J206" s="74"/>
      <c r="K206" s="64" t="s">
        <v>244</v>
      </c>
      <c r="L206" s="64">
        <v>1E-3</v>
      </c>
      <c r="M206" s="64">
        <v>8.9999999999999993E-3</v>
      </c>
      <c r="N206" s="64">
        <v>2E-3</v>
      </c>
      <c r="O206" s="74"/>
      <c r="P206" s="74"/>
      <c r="Q206" s="74"/>
      <c r="R206" s="74"/>
      <c r="S206" s="74"/>
      <c r="T206" s="74"/>
    </row>
    <row r="207" spans="1:20" x14ac:dyDescent="0.35">
      <c r="A207" s="258"/>
      <c r="B207" s="254"/>
      <c r="C207" s="254"/>
      <c r="D207" s="254"/>
      <c r="E207" s="74"/>
      <c r="F207" s="64"/>
      <c r="G207" s="254"/>
      <c r="H207" s="254"/>
      <c r="I207" s="254"/>
      <c r="J207" s="74"/>
      <c r="K207" s="64" t="s">
        <v>44</v>
      </c>
      <c r="L207" s="64"/>
      <c r="M207" s="64">
        <v>1E-3</v>
      </c>
      <c r="N207" s="64">
        <v>1E-3</v>
      </c>
      <c r="O207" s="74"/>
      <c r="P207" s="74"/>
      <c r="Q207" s="74"/>
      <c r="R207" s="74"/>
      <c r="S207" s="74"/>
      <c r="T207" s="74"/>
    </row>
    <row r="208" spans="1:20" x14ac:dyDescent="0.35">
      <c r="A208" s="258"/>
      <c r="B208" s="254"/>
      <c r="C208" s="254"/>
      <c r="D208" s="254"/>
      <c r="E208" s="74"/>
      <c r="F208" s="64"/>
      <c r="G208" s="254"/>
      <c r="H208" s="254"/>
      <c r="I208" s="254"/>
      <c r="J208" s="74"/>
      <c r="K208" s="64" t="s">
        <v>137</v>
      </c>
      <c r="L208" s="64">
        <v>5.0000000000000001E-3</v>
      </c>
      <c r="M208" s="64"/>
      <c r="N208" s="64">
        <v>1E-3</v>
      </c>
      <c r="O208" s="74"/>
      <c r="P208" s="74"/>
      <c r="Q208" s="74"/>
      <c r="R208" s="74"/>
      <c r="S208" s="74"/>
      <c r="T208" s="74"/>
    </row>
    <row r="209" spans="1:20" x14ac:dyDescent="0.35">
      <c r="A209" s="258"/>
      <c r="B209" s="254"/>
      <c r="C209" s="254"/>
      <c r="D209" s="254"/>
      <c r="E209" s="74"/>
      <c r="F209" s="64"/>
      <c r="G209" s="254"/>
      <c r="H209" s="254"/>
      <c r="I209" s="254"/>
      <c r="J209" s="74"/>
      <c r="K209" s="64" t="s">
        <v>156</v>
      </c>
      <c r="L209" s="64"/>
      <c r="M209" s="64">
        <v>2E-3</v>
      </c>
      <c r="N209" s="64">
        <v>1E-3</v>
      </c>
      <c r="O209" s="74"/>
      <c r="P209" s="74"/>
      <c r="Q209" s="74"/>
      <c r="R209" s="74"/>
      <c r="S209" s="74"/>
      <c r="T209" s="74"/>
    </row>
    <row r="210" spans="1:20" x14ac:dyDescent="0.35">
      <c r="A210" s="258"/>
      <c r="B210" s="254"/>
      <c r="C210" s="254"/>
      <c r="D210" s="254"/>
      <c r="E210" s="74"/>
      <c r="F210" s="64"/>
      <c r="G210" s="254"/>
      <c r="H210" s="254"/>
      <c r="I210" s="254"/>
      <c r="J210" s="74"/>
      <c r="K210" s="64" t="s">
        <v>176</v>
      </c>
      <c r="L210" s="64"/>
      <c r="M210" s="64">
        <v>3.7999999999999999E-2</v>
      </c>
      <c r="N210" s="64">
        <v>1E-3</v>
      </c>
      <c r="O210" s="74"/>
      <c r="P210" s="74"/>
      <c r="Q210" s="74"/>
      <c r="R210" s="74"/>
      <c r="S210" s="74"/>
      <c r="T210" s="74"/>
    </row>
    <row r="211" spans="1:20" x14ac:dyDescent="0.35">
      <c r="A211" s="258"/>
      <c r="B211" s="254"/>
      <c r="C211" s="254"/>
      <c r="D211" s="254"/>
      <c r="E211" s="74"/>
      <c r="F211" s="64"/>
      <c r="G211" s="254"/>
      <c r="H211" s="254"/>
      <c r="I211" s="254"/>
      <c r="J211" s="74"/>
      <c r="K211" s="64" t="s">
        <v>56</v>
      </c>
      <c r="L211" s="64"/>
      <c r="M211" s="64">
        <v>0.193</v>
      </c>
      <c r="N211" s="64">
        <v>0</v>
      </c>
      <c r="O211" s="74"/>
      <c r="P211" s="74"/>
      <c r="Q211" s="74"/>
      <c r="R211" s="74"/>
      <c r="S211" s="74"/>
      <c r="T211" s="74"/>
    </row>
    <row r="212" spans="1:20" x14ac:dyDescent="0.35">
      <c r="A212" s="258"/>
      <c r="B212" s="254"/>
      <c r="C212" s="254"/>
      <c r="D212" s="254"/>
      <c r="E212" s="74"/>
      <c r="F212" s="64"/>
      <c r="G212" s="254"/>
      <c r="H212" s="254"/>
      <c r="I212" s="254"/>
      <c r="J212" s="74"/>
      <c r="K212" s="64" t="s">
        <v>71</v>
      </c>
      <c r="L212" s="64">
        <v>0</v>
      </c>
      <c r="M212" s="64">
        <v>1.0999999999999999E-2</v>
      </c>
      <c r="N212" s="64">
        <v>0</v>
      </c>
      <c r="O212" s="74"/>
      <c r="P212" s="74"/>
      <c r="Q212" s="74"/>
      <c r="R212" s="74"/>
      <c r="S212" s="74"/>
      <c r="T212" s="74"/>
    </row>
    <row r="213" spans="1:20" x14ac:dyDescent="0.35">
      <c r="A213" s="258"/>
      <c r="B213" s="254"/>
      <c r="C213" s="254"/>
      <c r="D213" s="254"/>
      <c r="E213" s="74"/>
      <c r="F213" s="64"/>
      <c r="G213" s="254"/>
      <c r="H213" s="254"/>
      <c r="I213" s="254"/>
      <c r="J213" s="74"/>
      <c r="K213" s="64" t="s">
        <v>76</v>
      </c>
      <c r="L213" s="64">
        <v>2.1760000000000002</v>
      </c>
      <c r="M213" s="64"/>
      <c r="N213" s="64">
        <v>0</v>
      </c>
      <c r="O213" s="74"/>
      <c r="P213" s="74"/>
      <c r="Q213" s="74"/>
      <c r="R213" s="74"/>
      <c r="S213" s="74"/>
      <c r="T213" s="74"/>
    </row>
    <row r="214" spans="1:20" x14ac:dyDescent="0.35">
      <c r="A214" s="258"/>
      <c r="B214" s="254"/>
      <c r="C214" s="254"/>
      <c r="D214" s="254"/>
      <c r="E214" s="74"/>
      <c r="F214" s="64"/>
      <c r="G214" s="254"/>
      <c r="H214" s="254"/>
      <c r="I214" s="254"/>
      <c r="J214" s="74"/>
      <c r="K214" s="64" t="s">
        <v>97</v>
      </c>
      <c r="L214" s="64">
        <v>5.7009999999999996</v>
      </c>
      <c r="M214" s="64">
        <v>1.4999999999999999E-2</v>
      </c>
      <c r="N214" s="64">
        <v>0</v>
      </c>
      <c r="O214" s="74"/>
      <c r="P214" s="74"/>
      <c r="Q214" s="74"/>
      <c r="R214" s="74"/>
      <c r="S214" s="74"/>
      <c r="T214" s="74"/>
    </row>
    <row r="215" spans="1:20" x14ac:dyDescent="0.35">
      <c r="A215" s="258"/>
      <c r="B215" s="254"/>
      <c r="C215" s="254"/>
      <c r="D215" s="254"/>
      <c r="E215" s="74"/>
      <c r="F215" s="64"/>
      <c r="G215" s="254"/>
      <c r="H215" s="254"/>
      <c r="I215" s="254"/>
      <c r="J215" s="74"/>
      <c r="K215" s="64" t="s">
        <v>124</v>
      </c>
      <c r="L215" s="64"/>
      <c r="M215" s="64"/>
      <c r="N215" s="64">
        <v>0</v>
      </c>
      <c r="O215" s="74"/>
      <c r="P215" s="74"/>
      <c r="Q215" s="74"/>
      <c r="R215" s="74"/>
      <c r="S215" s="74"/>
      <c r="T215" s="74"/>
    </row>
    <row r="216" spans="1:20" x14ac:dyDescent="0.35">
      <c r="A216" s="258"/>
      <c r="B216" s="254"/>
      <c r="C216" s="254"/>
      <c r="D216" s="254"/>
      <c r="E216" s="74"/>
      <c r="F216" s="64"/>
      <c r="G216" s="254"/>
      <c r="H216" s="254"/>
      <c r="I216" s="254"/>
      <c r="J216" s="74"/>
      <c r="K216" s="64" t="s">
        <v>139</v>
      </c>
      <c r="L216" s="64">
        <v>0</v>
      </c>
      <c r="M216" s="64">
        <v>4.0000000000000001E-3</v>
      </c>
      <c r="N216" s="64">
        <v>0</v>
      </c>
      <c r="O216" s="74"/>
      <c r="P216" s="74"/>
      <c r="Q216" s="74"/>
      <c r="R216" s="74"/>
      <c r="S216" s="74"/>
      <c r="T216" s="74"/>
    </row>
    <row r="217" spans="1:20" x14ac:dyDescent="0.35">
      <c r="A217" s="258"/>
      <c r="B217" s="254"/>
      <c r="C217" s="254"/>
      <c r="D217" s="254"/>
      <c r="E217" s="74"/>
      <c r="F217" s="64"/>
      <c r="G217" s="254"/>
      <c r="H217" s="254"/>
      <c r="I217" s="254"/>
      <c r="J217" s="74"/>
      <c r="K217" s="64" t="s">
        <v>245</v>
      </c>
      <c r="L217" s="64"/>
      <c r="M217" s="64"/>
      <c r="N217" s="64">
        <v>0</v>
      </c>
      <c r="O217" s="74"/>
      <c r="P217" s="74"/>
      <c r="Q217" s="74"/>
      <c r="R217" s="74"/>
      <c r="S217" s="74"/>
      <c r="T217" s="74"/>
    </row>
    <row r="218" spans="1:20" x14ac:dyDescent="0.35">
      <c r="A218" s="258"/>
      <c r="B218" s="254"/>
      <c r="C218" s="254"/>
      <c r="D218" s="254"/>
      <c r="E218" s="74"/>
      <c r="F218" s="64"/>
      <c r="G218" s="254"/>
      <c r="H218" s="254"/>
      <c r="I218" s="254"/>
      <c r="J218" s="74"/>
      <c r="K218" s="64" t="s">
        <v>248</v>
      </c>
      <c r="L218" s="64">
        <v>0.44900000000000001</v>
      </c>
      <c r="M218" s="64">
        <v>0.16300000000000001</v>
      </c>
      <c r="N218" s="64">
        <v>0</v>
      </c>
      <c r="O218" s="74"/>
      <c r="P218" s="74"/>
      <c r="Q218" s="74"/>
      <c r="R218" s="74"/>
      <c r="S218" s="74"/>
      <c r="T218" s="74"/>
    </row>
    <row r="219" spans="1:20" x14ac:dyDescent="0.35">
      <c r="A219" s="258"/>
      <c r="B219" s="254"/>
      <c r="C219" s="254"/>
      <c r="D219" s="254"/>
      <c r="E219" s="74"/>
      <c r="F219" s="64"/>
      <c r="G219" s="254"/>
      <c r="H219" s="254"/>
      <c r="I219" s="254"/>
      <c r="J219" s="74"/>
      <c r="K219" s="64" t="s">
        <v>58</v>
      </c>
      <c r="L219" s="64">
        <v>0</v>
      </c>
      <c r="M219" s="64"/>
      <c r="N219" s="64"/>
      <c r="O219" s="74"/>
      <c r="P219" s="74"/>
      <c r="Q219" s="74"/>
      <c r="R219" s="74"/>
      <c r="S219" s="74"/>
      <c r="T219" s="74"/>
    </row>
    <row r="220" spans="1:20" x14ac:dyDescent="0.35">
      <c r="A220" s="258"/>
      <c r="B220" s="254"/>
      <c r="C220" s="254"/>
      <c r="D220" s="254"/>
      <c r="E220" s="74"/>
      <c r="F220" s="64"/>
      <c r="G220" s="254"/>
      <c r="H220" s="254"/>
      <c r="I220" s="254"/>
      <c r="J220" s="74"/>
      <c r="K220" s="64" t="s">
        <v>65</v>
      </c>
      <c r="L220" s="64">
        <v>0.247</v>
      </c>
      <c r="M220" s="64">
        <v>0.248</v>
      </c>
      <c r="N220" s="64"/>
      <c r="O220" s="74"/>
      <c r="P220" s="74"/>
      <c r="Q220" s="74"/>
      <c r="R220" s="74"/>
      <c r="S220" s="74"/>
      <c r="T220" s="74"/>
    </row>
    <row r="221" spans="1:20" x14ac:dyDescent="0.35">
      <c r="A221" s="258"/>
      <c r="B221" s="254"/>
      <c r="C221" s="254"/>
      <c r="D221" s="254"/>
      <c r="E221" s="74"/>
      <c r="F221" s="64"/>
      <c r="G221" s="254"/>
      <c r="H221" s="254"/>
      <c r="I221" s="254"/>
      <c r="J221" s="74"/>
      <c r="K221" s="64" t="s">
        <v>70</v>
      </c>
      <c r="L221" s="64">
        <v>1.4E-2</v>
      </c>
      <c r="M221" s="64"/>
      <c r="N221" s="64"/>
      <c r="O221" s="74"/>
      <c r="P221" s="74"/>
      <c r="Q221" s="74"/>
      <c r="R221" s="74"/>
      <c r="S221" s="74"/>
      <c r="T221" s="74"/>
    </row>
    <row r="222" spans="1:20" x14ac:dyDescent="0.35">
      <c r="A222" s="258"/>
      <c r="B222" s="254"/>
      <c r="C222" s="254"/>
      <c r="D222" s="254"/>
      <c r="E222" s="74"/>
      <c r="F222" s="64"/>
      <c r="G222" s="254"/>
      <c r="H222" s="254"/>
      <c r="I222" s="254"/>
      <c r="J222" s="74"/>
      <c r="K222" s="64" t="s">
        <v>79</v>
      </c>
      <c r="L222" s="64"/>
      <c r="M222" s="64">
        <v>0</v>
      </c>
      <c r="N222" s="64"/>
      <c r="O222" s="74"/>
      <c r="P222" s="74"/>
      <c r="Q222" s="74"/>
      <c r="R222" s="74"/>
      <c r="S222" s="74"/>
      <c r="T222" s="74"/>
    </row>
    <row r="223" spans="1:20" x14ac:dyDescent="0.35">
      <c r="A223" s="258"/>
      <c r="B223" s="254"/>
      <c r="C223" s="254"/>
      <c r="D223" s="254"/>
      <c r="E223" s="74"/>
      <c r="F223" s="64"/>
      <c r="G223" s="254"/>
      <c r="H223" s="254"/>
      <c r="I223" s="254"/>
      <c r="J223" s="74"/>
      <c r="K223" s="64" t="s">
        <v>84</v>
      </c>
      <c r="L223" s="64">
        <v>1E-3</v>
      </c>
      <c r="M223" s="64"/>
      <c r="N223" s="64"/>
      <c r="O223" s="74"/>
      <c r="P223" s="74"/>
      <c r="Q223" s="74"/>
      <c r="R223" s="74"/>
      <c r="S223" s="74"/>
      <c r="T223" s="74"/>
    </row>
    <row r="224" spans="1:20" x14ac:dyDescent="0.35">
      <c r="A224" s="258"/>
      <c r="B224" s="254"/>
      <c r="C224" s="254"/>
      <c r="D224" s="254"/>
      <c r="E224" s="74"/>
      <c r="F224" s="64"/>
      <c r="G224" s="254"/>
      <c r="H224" s="254"/>
      <c r="I224" s="254"/>
      <c r="J224" s="74"/>
      <c r="K224" s="64" t="s">
        <v>91</v>
      </c>
      <c r="L224" s="64">
        <v>0.04</v>
      </c>
      <c r="M224" s="64"/>
      <c r="N224" s="64"/>
      <c r="O224" s="74"/>
      <c r="P224" s="74"/>
      <c r="Q224" s="74"/>
      <c r="R224" s="74"/>
      <c r="S224" s="74"/>
      <c r="T224" s="74"/>
    </row>
    <row r="225" spans="1:20" x14ac:dyDescent="0.35">
      <c r="A225" s="258"/>
      <c r="B225" s="254"/>
      <c r="C225" s="254"/>
      <c r="D225" s="254"/>
      <c r="E225" s="74"/>
      <c r="F225" s="64"/>
      <c r="G225" s="254"/>
      <c r="H225" s="254"/>
      <c r="I225" s="254"/>
      <c r="J225" s="74"/>
      <c r="K225" s="64" t="s">
        <v>93</v>
      </c>
      <c r="L225" s="64">
        <v>0.29799999999999999</v>
      </c>
      <c r="M225" s="64">
        <v>0.22800000000000001</v>
      </c>
      <c r="N225" s="64"/>
      <c r="O225" s="74"/>
      <c r="P225" s="74"/>
      <c r="Q225" s="74"/>
      <c r="R225" s="74"/>
      <c r="S225" s="74"/>
      <c r="T225" s="74"/>
    </row>
    <row r="226" spans="1:20" x14ac:dyDescent="0.35">
      <c r="A226" s="258"/>
      <c r="B226" s="254"/>
      <c r="C226" s="254"/>
      <c r="D226" s="254"/>
      <c r="E226" s="74"/>
      <c r="F226" s="64"/>
      <c r="G226" s="254"/>
      <c r="H226" s="254"/>
      <c r="I226" s="254"/>
      <c r="J226" s="74"/>
      <c r="K226" s="64" t="s">
        <v>100</v>
      </c>
      <c r="L226" s="64">
        <v>2E-3</v>
      </c>
      <c r="M226" s="64">
        <v>1E-3</v>
      </c>
      <c r="N226" s="64"/>
      <c r="O226" s="74"/>
      <c r="P226" s="74"/>
      <c r="Q226" s="74"/>
      <c r="R226" s="74"/>
      <c r="S226" s="74"/>
      <c r="T226" s="74"/>
    </row>
    <row r="227" spans="1:20" x14ac:dyDescent="0.35">
      <c r="A227" s="258"/>
      <c r="B227" s="254"/>
      <c r="C227" s="254"/>
      <c r="D227" s="254"/>
      <c r="E227" s="74"/>
      <c r="F227" s="64"/>
      <c r="G227" s="254"/>
      <c r="H227" s="254"/>
      <c r="I227" s="254"/>
      <c r="J227" s="74"/>
      <c r="K227" s="64" t="s">
        <v>112</v>
      </c>
      <c r="L227" s="64">
        <v>0.61</v>
      </c>
      <c r="M227" s="64">
        <v>1.131</v>
      </c>
      <c r="N227" s="64"/>
      <c r="O227" s="74"/>
      <c r="P227" s="74"/>
      <c r="Q227" s="74"/>
      <c r="R227" s="74"/>
      <c r="S227" s="74"/>
      <c r="T227" s="74"/>
    </row>
    <row r="228" spans="1:20" x14ac:dyDescent="0.35">
      <c r="A228" s="258"/>
      <c r="B228" s="254"/>
      <c r="C228" s="254"/>
      <c r="D228" s="254"/>
      <c r="E228" s="74"/>
      <c r="F228" s="64"/>
      <c r="G228" s="254"/>
      <c r="H228" s="254"/>
      <c r="I228" s="254"/>
      <c r="J228" s="74"/>
      <c r="K228" s="64" t="s">
        <v>115</v>
      </c>
      <c r="L228" s="64">
        <v>0.77300000000000002</v>
      </c>
      <c r="M228" s="64"/>
      <c r="N228" s="64"/>
      <c r="O228" s="74"/>
      <c r="P228" s="74"/>
      <c r="Q228" s="74"/>
      <c r="R228" s="74"/>
      <c r="S228" s="74"/>
      <c r="T228" s="74"/>
    </row>
    <row r="229" spans="1:20" x14ac:dyDescent="0.35">
      <c r="A229" s="258"/>
      <c r="B229" s="254"/>
      <c r="C229" s="254"/>
      <c r="D229" s="254"/>
      <c r="E229" s="74"/>
      <c r="F229" s="64"/>
      <c r="G229" s="254"/>
      <c r="H229" s="254"/>
      <c r="I229" s="254"/>
      <c r="J229" s="74"/>
      <c r="K229" s="64" t="s">
        <v>118</v>
      </c>
      <c r="L229" s="64">
        <v>6.5000000000000002E-2</v>
      </c>
      <c r="M229" s="64"/>
      <c r="N229" s="64"/>
      <c r="O229" s="74"/>
      <c r="P229" s="74"/>
      <c r="Q229" s="74"/>
      <c r="R229" s="74"/>
      <c r="S229" s="74"/>
      <c r="T229" s="74"/>
    </row>
    <row r="230" spans="1:20" x14ac:dyDescent="0.35">
      <c r="A230" s="258"/>
      <c r="B230" s="254"/>
      <c r="C230" s="254"/>
      <c r="D230" s="254"/>
      <c r="E230" s="74"/>
      <c r="F230" s="64"/>
      <c r="G230" s="254"/>
      <c r="H230" s="254"/>
      <c r="I230" s="254"/>
      <c r="J230" s="74"/>
      <c r="K230" s="64" t="s">
        <v>126</v>
      </c>
      <c r="L230" s="64">
        <v>2.8000000000000001E-2</v>
      </c>
      <c r="M230" s="64">
        <v>2.1999999999999999E-2</v>
      </c>
      <c r="N230" s="64"/>
      <c r="O230" s="74"/>
      <c r="P230" s="74"/>
      <c r="Q230" s="74"/>
      <c r="R230" s="74"/>
      <c r="S230" s="74"/>
      <c r="T230" s="74"/>
    </row>
    <row r="231" spans="1:20" x14ac:dyDescent="0.35">
      <c r="A231" s="258"/>
      <c r="B231" s="254"/>
      <c r="C231" s="254"/>
      <c r="D231" s="254"/>
      <c r="E231" s="74"/>
      <c r="F231" s="64"/>
      <c r="G231" s="254"/>
      <c r="H231" s="254"/>
      <c r="I231" s="254"/>
      <c r="J231" s="74"/>
      <c r="K231" s="64" t="s">
        <v>131</v>
      </c>
      <c r="L231" s="64">
        <v>0</v>
      </c>
      <c r="M231" s="64"/>
      <c r="N231" s="64"/>
      <c r="O231" s="74"/>
      <c r="P231" s="74"/>
      <c r="Q231" s="74"/>
      <c r="R231" s="74"/>
      <c r="S231" s="74"/>
      <c r="T231" s="74"/>
    </row>
    <row r="232" spans="1:20" x14ac:dyDescent="0.35">
      <c r="A232" s="258"/>
      <c r="B232" s="254"/>
      <c r="C232" s="254"/>
      <c r="D232" s="254"/>
      <c r="E232" s="74"/>
      <c r="F232" s="64"/>
      <c r="G232" s="254"/>
      <c r="H232" s="254"/>
      <c r="I232" s="254"/>
      <c r="J232" s="74"/>
      <c r="K232" s="64" t="s">
        <v>140</v>
      </c>
      <c r="L232" s="64">
        <v>0.01</v>
      </c>
      <c r="M232" s="64">
        <v>1E-3</v>
      </c>
      <c r="N232" s="64"/>
      <c r="O232" s="74"/>
      <c r="P232" s="74"/>
      <c r="Q232" s="74"/>
      <c r="R232" s="74"/>
      <c r="S232" s="74"/>
      <c r="T232" s="74"/>
    </row>
    <row r="233" spans="1:20" x14ac:dyDescent="0.35">
      <c r="A233" s="258"/>
      <c r="B233" s="254"/>
      <c r="C233" s="254"/>
      <c r="D233" s="254"/>
      <c r="E233" s="74"/>
      <c r="F233" s="64"/>
      <c r="G233" s="254"/>
      <c r="H233" s="254"/>
      <c r="I233" s="254"/>
      <c r="J233" s="74"/>
      <c r="K233" s="64" t="s">
        <v>141</v>
      </c>
      <c r="L233" s="64">
        <v>0</v>
      </c>
      <c r="M233" s="64">
        <v>1E-3</v>
      </c>
      <c r="N233" s="64"/>
      <c r="O233" s="74"/>
      <c r="P233" s="74"/>
      <c r="Q233" s="74"/>
      <c r="R233" s="74"/>
      <c r="S233" s="74"/>
      <c r="T233" s="74"/>
    </row>
    <row r="234" spans="1:20" x14ac:dyDescent="0.35">
      <c r="A234" s="258"/>
      <c r="B234" s="254"/>
      <c r="C234" s="254"/>
      <c r="D234" s="254"/>
      <c r="E234" s="74"/>
      <c r="F234" s="64"/>
      <c r="G234" s="254"/>
      <c r="H234" s="254"/>
      <c r="I234" s="254"/>
      <c r="J234" s="74"/>
      <c r="K234" s="64" t="s">
        <v>154</v>
      </c>
      <c r="L234" s="64">
        <v>0.89</v>
      </c>
      <c r="M234" s="64">
        <v>4.2000000000000003E-2</v>
      </c>
      <c r="N234" s="64"/>
      <c r="O234" s="74"/>
      <c r="P234" s="74"/>
      <c r="Q234" s="74"/>
      <c r="R234" s="74"/>
      <c r="S234" s="74"/>
      <c r="T234" s="74"/>
    </row>
    <row r="235" spans="1:20" x14ac:dyDescent="0.35">
      <c r="A235" s="258"/>
      <c r="B235" s="254"/>
      <c r="C235" s="254"/>
      <c r="D235" s="254"/>
      <c r="E235" s="74"/>
      <c r="F235" s="64"/>
      <c r="G235" s="254"/>
      <c r="H235" s="254"/>
      <c r="I235" s="254"/>
      <c r="J235" s="74"/>
      <c r="K235" s="64" t="s">
        <v>167</v>
      </c>
      <c r="L235" s="64">
        <v>9.1999999999999998E-2</v>
      </c>
      <c r="M235" s="64">
        <v>0.14799999999999999</v>
      </c>
      <c r="N235" s="64"/>
      <c r="O235" s="74"/>
      <c r="P235" s="74"/>
      <c r="Q235" s="74"/>
      <c r="R235" s="74"/>
      <c r="S235" s="74"/>
      <c r="T235" s="74"/>
    </row>
    <row r="236" spans="1:20" x14ac:dyDescent="0.35">
      <c r="A236" s="258"/>
      <c r="B236" s="254"/>
      <c r="C236" s="254"/>
      <c r="D236" s="254"/>
      <c r="E236" s="74"/>
      <c r="F236" s="64"/>
      <c r="G236" s="254"/>
      <c r="H236" s="254"/>
      <c r="I236" s="254"/>
      <c r="J236" s="74"/>
      <c r="K236" s="64" t="s">
        <v>186</v>
      </c>
      <c r="L236" s="64">
        <v>0.03</v>
      </c>
      <c r="M236" s="64">
        <v>2.4E-2</v>
      </c>
      <c r="N236" s="64"/>
      <c r="O236" s="74"/>
      <c r="P236" s="74"/>
      <c r="Q236" s="74"/>
      <c r="R236" s="74"/>
      <c r="S236" s="74"/>
      <c r="T236" s="74"/>
    </row>
    <row r="237" spans="1:20" x14ac:dyDescent="0.35">
      <c r="A237" s="258"/>
      <c r="B237" s="254"/>
      <c r="C237" s="254"/>
      <c r="D237" s="254"/>
      <c r="E237" s="74"/>
      <c r="F237" s="64"/>
      <c r="G237" s="254"/>
      <c r="H237" s="254"/>
      <c r="I237" s="254"/>
      <c r="J237" s="74"/>
      <c r="K237" s="146" t="s">
        <v>191</v>
      </c>
      <c r="L237" s="146">
        <v>1.891</v>
      </c>
      <c r="M237" s="146">
        <v>0</v>
      </c>
      <c r="N237" s="146"/>
      <c r="O237" s="74"/>
      <c r="P237" s="74"/>
      <c r="Q237" s="74"/>
      <c r="R237" s="74"/>
      <c r="S237" s="74"/>
      <c r="T237" s="74"/>
    </row>
    <row r="238" spans="1:20" x14ac:dyDescent="0.35">
      <c r="A238" s="258"/>
      <c r="B238" s="254"/>
      <c r="C238" s="254"/>
      <c r="D238" s="254"/>
      <c r="E238" s="74"/>
      <c r="F238" s="64"/>
      <c r="G238" s="254"/>
      <c r="H238" s="254"/>
      <c r="I238" s="254"/>
      <c r="J238" s="74"/>
      <c r="K238" s="132"/>
      <c r="L238" s="254"/>
      <c r="M238" s="254"/>
      <c r="N238" s="255"/>
      <c r="O238" s="74"/>
      <c r="P238" s="74"/>
      <c r="Q238" s="74"/>
      <c r="R238" s="74"/>
      <c r="S238" s="74"/>
      <c r="T238" s="74"/>
    </row>
    <row r="239" spans="1:20" x14ac:dyDescent="0.35">
      <c r="A239" s="259"/>
      <c r="B239" s="260"/>
      <c r="C239" s="260"/>
      <c r="D239" s="260"/>
      <c r="E239" s="74"/>
      <c r="F239" s="146"/>
      <c r="G239" s="260"/>
      <c r="H239" s="260"/>
      <c r="I239" s="260"/>
      <c r="J239" s="74"/>
      <c r="K239" s="132"/>
      <c r="L239" s="254"/>
      <c r="M239" s="254"/>
      <c r="N239" s="255"/>
      <c r="O239" s="74"/>
      <c r="P239" s="74"/>
      <c r="Q239" s="74"/>
      <c r="R239" s="74"/>
      <c r="S239" s="74"/>
      <c r="T239" s="74"/>
    </row>
    <row r="240" spans="1:20" x14ac:dyDescent="0.35">
      <c r="A240" s="74"/>
      <c r="B240" s="257"/>
      <c r="C240" s="257"/>
      <c r="D240" s="257"/>
      <c r="E240" s="74"/>
      <c r="F240" s="74"/>
      <c r="G240" s="74"/>
      <c r="H240" s="74"/>
      <c r="I240" s="74"/>
      <c r="J240" s="74"/>
      <c r="K240" s="132"/>
      <c r="L240" s="254"/>
      <c r="M240" s="254"/>
      <c r="N240" s="255"/>
      <c r="O240" s="74"/>
      <c r="P240" s="74"/>
      <c r="Q240" s="74"/>
      <c r="R240" s="74"/>
      <c r="S240" s="74"/>
      <c r="T240" s="74"/>
    </row>
    <row r="241" spans="1:20" x14ac:dyDescent="0.35">
      <c r="A241" s="74"/>
      <c r="B241" s="257"/>
      <c r="C241" s="257"/>
      <c r="D241" s="257"/>
      <c r="E241" s="74"/>
      <c r="F241" s="74"/>
      <c r="G241" s="74"/>
      <c r="H241" s="74"/>
      <c r="I241" s="74"/>
      <c r="J241" s="74"/>
      <c r="K241" s="64"/>
      <c r="L241" s="254"/>
      <c r="M241" s="254"/>
      <c r="N241" s="254"/>
      <c r="O241" s="74"/>
      <c r="P241" s="74"/>
      <c r="Q241" s="74"/>
      <c r="R241" s="74"/>
      <c r="S241" s="74"/>
      <c r="T241" s="74"/>
    </row>
    <row r="242" spans="1:20" x14ac:dyDescent="0.35">
      <c r="A242" s="74"/>
      <c r="B242" s="257"/>
      <c r="C242" s="257"/>
      <c r="D242" s="257"/>
      <c r="E242" s="74"/>
      <c r="F242" s="74"/>
      <c r="G242" s="74"/>
      <c r="H242" s="74"/>
      <c r="I242" s="74"/>
      <c r="J242" s="74"/>
      <c r="K242" s="64"/>
      <c r="L242" s="254"/>
      <c r="M242" s="254"/>
      <c r="N242" s="254"/>
      <c r="O242" s="74"/>
      <c r="P242" s="74"/>
      <c r="Q242" s="74"/>
      <c r="R242" s="74"/>
      <c r="S242" s="74"/>
      <c r="T242" s="74"/>
    </row>
    <row r="243" spans="1:20" x14ac:dyDescent="0.35">
      <c r="K243" s="64"/>
      <c r="L243" s="254"/>
      <c r="M243" s="254"/>
      <c r="N243" s="254"/>
    </row>
    <row r="244" spans="1:20" x14ac:dyDescent="0.35">
      <c r="K244" s="64"/>
      <c r="L244" s="254"/>
      <c r="M244" s="254"/>
      <c r="N244" s="254"/>
    </row>
    <row r="245" spans="1:20" x14ac:dyDescent="0.35">
      <c r="K245" s="64"/>
      <c r="L245" s="254"/>
      <c r="M245" s="254"/>
      <c r="N245" s="254"/>
    </row>
    <row r="246" spans="1:20" x14ac:dyDescent="0.35">
      <c r="K246" s="64"/>
      <c r="L246" s="254"/>
      <c r="M246" s="254"/>
      <c r="N246" s="254"/>
    </row>
    <row r="247" spans="1:20" x14ac:dyDescent="0.35">
      <c r="K247" s="146"/>
      <c r="L247" s="260"/>
      <c r="M247" s="260"/>
      <c r="N247" s="260"/>
    </row>
  </sheetData>
  <sortState xmlns:xlrd2="http://schemas.microsoft.com/office/spreadsheetml/2017/richdata2" ref="K5:N240">
    <sortCondition descending="1" ref="N5:N240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"/>
  <sheetViews>
    <sheetView zoomScale="70" zoomScaleNormal="70" workbookViewId="0">
      <selection activeCell="G19" sqref="G19"/>
    </sheetView>
  </sheetViews>
  <sheetFormatPr defaultColWidth="8.81640625" defaultRowHeight="15.5" x14ac:dyDescent="0.35"/>
  <cols>
    <col min="1" max="1" width="25.81640625" style="17" bestFit="1" customWidth="1"/>
    <col min="2" max="2" width="13.453125" style="17" customWidth="1"/>
    <col min="3" max="3" width="13.36328125" style="17" customWidth="1"/>
    <col min="4" max="4" width="12.453125" style="17" customWidth="1"/>
    <col min="5" max="5" width="15.81640625" style="17" bestFit="1" customWidth="1"/>
    <col min="6" max="6" width="12.453125" style="17" customWidth="1"/>
    <col min="7" max="9" width="13.36328125" style="17" customWidth="1"/>
    <col min="10" max="10" width="8.81640625" style="17"/>
    <col min="11" max="11" width="12" style="1" customWidth="1"/>
    <col min="12" max="16384" width="8.81640625" style="1"/>
  </cols>
  <sheetData>
    <row r="1" spans="1:12" x14ac:dyDescent="0.35">
      <c r="A1" s="76" t="s">
        <v>827</v>
      </c>
      <c r="K1" s="366" t="s">
        <v>315</v>
      </c>
      <c r="L1" s="366"/>
    </row>
    <row r="2" spans="1:12" x14ac:dyDescent="0.35">
      <c r="A2" s="368" t="s">
        <v>325</v>
      </c>
      <c r="B2" s="392">
        <v>44713</v>
      </c>
      <c r="C2" s="392"/>
      <c r="D2" s="392">
        <v>45047</v>
      </c>
      <c r="E2" s="392"/>
      <c r="F2" s="392">
        <v>45078</v>
      </c>
      <c r="G2" s="392"/>
      <c r="H2" s="401" t="s">
        <v>327</v>
      </c>
      <c r="I2" s="401" t="s">
        <v>326</v>
      </c>
    </row>
    <row r="3" spans="1:12" x14ac:dyDescent="0.35">
      <c r="A3" s="383"/>
      <c r="B3" s="2" t="s">
        <v>589</v>
      </c>
      <c r="C3" s="32" t="s">
        <v>297</v>
      </c>
      <c r="D3" s="2" t="s">
        <v>589</v>
      </c>
      <c r="E3" s="32" t="s">
        <v>297</v>
      </c>
      <c r="F3" s="2" t="s">
        <v>589</v>
      </c>
      <c r="G3" s="32" t="s">
        <v>297</v>
      </c>
      <c r="H3" s="402"/>
      <c r="I3" s="402"/>
    </row>
    <row r="4" spans="1:12" x14ac:dyDescent="0.35">
      <c r="A4" s="158" t="s">
        <v>611</v>
      </c>
      <c r="B4" s="261">
        <v>5360.7849999999999</v>
      </c>
      <c r="C4" s="104">
        <f t="shared" ref="C4:C12" si="0">(B4/$B$12)*100</f>
        <v>60.116636109982537</v>
      </c>
      <c r="D4" s="261">
        <v>5306.5029999999997</v>
      </c>
      <c r="E4" s="104">
        <f t="shared" ref="E4:E12" si="1">(D4/$D$12)*100</f>
        <v>44.102846466662953</v>
      </c>
      <c r="F4" s="261">
        <v>6032.4340000000002</v>
      </c>
      <c r="G4" s="104">
        <f t="shared" ref="G4:G12" si="2">(F4/$F$12)*100</f>
        <v>59.584444205632145</v>
      </c>
      <c r="H4" s="154">
        <f>((F4/D4)-1)*100</f>
        <v>13.680026186737294</v>
      </c>
      <c r="I4" s="155">
        <f>((F4/B4)-1)*100</f>
        <v>12.528929998125271</v>
      </c>
    </row>
    <row r="5" spans="1:12" x14ac:dyDescent="0.35">
      <c r="A5" s="158" t="s">
        <v>605</v>
      </c>
      <c r="B5" s="261">
        <v>3041.7269999999999</v>
      </c>
      <c r="C5" s="104">
        <f t="shared" si="0"/>
        <v>34.110376596880656</v>
      </c>
      <c r="D5" s="261">
        <v>6270.5190000000002</v>
      </c>
      <c r="E5" s="104">
        <f t="shared" si="1"/>
        <v>52.114874282233139</v>
      </c>
      <c r="F5" s="261">
        <v>3420.3270000000002</v>
      </c>
      <c r="G5" s="104">
        <f t="shared" si="2"/>
        <v>33.783756821295881</v>
      </c>
      <c r="H5" s="154">
        <f t="shared" ref="H5:H10" si="3">((F5/D5)-1)*100</f>
        <v>-45.453845208028234</v>
      </c>
      <c r="I5" s="155">
        <f t="shared" ref="I5:I8" si="4">((F5/B5)-1)*100</f>
        <v>12.446876396205187</v>
      </c>
    </row>
    <row r="6" spans="1:12" x14ac:dyDescent="0.35">
      <c r="A6" s="158" t="s">
        <v>609</v>
      </c>
      <c r="B6" s="261">
        <v>512.58600000000001</v>
      </c>
      <c r="C6" s="104">
        <f t="shared" si="0"/>
        <v>5.7482152403186308</v>
      </c>
      <c r="D6" s="261">
        <v>451.75900000000001</v>
      </c>
      <c r="E6" s="104">
        <f t="shared" si="1"/>
        <v>3.7546116184110687</v>
      </c>
      <c r="F6" s="261">
        <v>667.29100000000005</v>
      </c>
      <c r="G6" s="104">
        <f t="shared" si="2"/>
        <v>6.5910647938163081</v>
      </c>
      <c r="H6" s="154">
        <f t="shared" si="3"/>
        <v>47.709508831036018</v>
      </c>
      <c r="I6" s="155">
        <f t="shared" si="4"/>
        <v>30.181276897925425</v>
      </c>
    </row>
    <row r="7" spans="1:12" x14ac:dyDescent="0.35">
      <c r="A7" s="158" t="s">
        <v>799</v>
      </c>
      <c r="B7" s="261">
        <v>1.744</v>
      </c>
      <c r="C7" s="104">
        <f t="shared" si="0"/>
        <v>1.9557474022145926E-2</v>
      </c>
      <c r="D7" s="261">
        <v>0.83399999999999996</v>
      </c>
      <c r="E7" s="104">
        <f t="shared" si="1"/>
        <v>6.931452588116299E-3</v>
      </c>
      <c r="F7" s="261">
        <v>3.8719999999999999</v>
      </c>
      <c r="G7" s="104">
        <f t="shared" si="2"/>
        <v>3.8245087797762506E-2</v>
      </c>
      <c r="H7" s="154" t="s">
        <v>316</v>
      </c>
      <c r="I7" s="155">
        <f t="shared" si="4"/>
        <v>122.01834862385321</v>
      </c>
    </row>
    <row r="8" spans="1:12" x14ac:dyDescent="0.35">
      <c r="A8" s="158" t="s">
        <v>612</v>
      </c>
      <c r="B8" s="261">
        <v>0.46500000000000002</v>
      </c>
      <c r="C8" s="104">
        <f t="shared" si="0"/>
        <v>5.2145787960423485E-3</v>
      </c>
      <c r="D8" s="261">
        <v>5.0000000000000001E-3</v>
      </c>
      <c r="E8" s="104">
        <f t="shared" si="1"/>
        <v>4.1555471151776377E-5</v>
      </c>
      <c r="F8" s="261">
        <v>0.191</v>
      </c>
      <c r="G8" s="104">
        <f t="shared" si="2"/>
        <v>1.8865732875445863E-3</v>
      </c>
      <c r="H8" s="154">
        <f t="shared" si="3"/>
        <v>3720.0000000000005</v>
      </c>
      <c r="I8" s="155">
        <f t="shared" si="4"/>
        <v>-58.924731182795696</v>
      </c>
    </row>
    <row r="9" spans="1:12" x14ac:dyDescent="0.35">
      <c r="A9" s="158" t="s">
        <v>610</v>
      </c>
      <c r="B9" s="261"/>
      <c r="C9" s="104">
        <f t="shared" si="0"/>
        <v>0</v>
      </c>
      <c r="D9" s="261">
        <v>2.3820000000000001</v>
      </c>
      <c r="E9" s="104">
        <f t="shared" si="1"/>
        <v>1.9797026456706265E-2</v>
      </c>
      <c r="F9" s="261">
        <v>6.0999999999999999E-2</v>
      </c>
      <c r="G9" s="104">
        <f t="shared" si="2"/>
        <v>6.0251817036764276E-4</v>
      </c>
      <c r="H9" s="154" t="s">
        <v>316</v>
      </c>
      <c r="I9" s="155" t="s">
        <v>316</v>
      </c>
    </row>
    <row r="10" spans="1:12" s="4" customFormat="1" x14ac:dyDescent="0.35">
      <c r="A10" s="158" t="s">
        <v>613</v>
      </c>
      <c r="B10" s="261"/>
      <c r="C10" s="104">
        <f t="shared" si="0"/>
        <v>0</v>
      </c>
      <c r="D10" s="261">
        <v>0.10299999999999999</v>
      </c>
      <c r="E10" s="104">
        <f t="shared" si="1"/>
        <v>8.5604270572659327E-4</v>
      </c>
      <c r="F10" s="261"/>
      <c r="G10" s="104">
        <f t="shared" si="2"/>
        <v>0</v>
      </c>
      <c r="H10" s="154">
        <f t="shared" si="3"/>
        <v>-100</v>
      </c>
      <c r="I10" s="155" t="s">
        <v>316</v>
      </c>
      <c r="J10" s="18"/>
    </row>
    <row r="11" spans="1:12" x14ac:dyDescent="0.35">
      <c r="A11" s="263" t="s">
        <v>800</v>
      </c>
      <c r="B11" s="262"/>
      <c r="C11" s="104">
        <f t="shared" si="0"/>
        <v>0</v>
      </c>
      <c r="D11" s="262">
        <v>5.0000000000000001E-3</v>
      </c>
      <c r="E11" s="104">
        <f t="shared" si="1"/>
        <v>4.1555471151776377E-5</v>
      </c>
      <c r="F11" s="262"/>
      <c r="G11" s="104">
        <f t="shared" si="2"/>
        <v>0</v>
      </c>
      <c r="H11" s="154" t="s">
        <v>316</v>
      </c>
      <c r="I11" s="155" t="s">
        <v>316</v>
      </c>
    </row>
    <row r="12" spans="1:12" x14ac:dyDescent="0.35">
      <c r="A12" s="264" t="s">
        <v>263</v>
      </c>
      <c r="B12" s="328">
        <f>SUM(B4:B11)</f>
        <v>8917.3069999999989</v>
      </c>
      <c r="C12" s="245">
        <f t="shared" si="0"/>
        <v>100</v>
      </c>
      <c r="D12" s="328">
        <f>SUM(D4:D11)</f>
        <v>12032.109999999999</v>
      </c>
      <c r="E12" s="245">
        <f t="shared" si="1"/>
        <v>100</v>
      </c>
      <c r="F12" s="328">
        <f>SUM(F4:F11)</f>
        <v>10124.175999999999</v>
      </c>
      <c r="G12" s="245">
        <f t="shared" si="2"/>
        <v>100</v>
      </c>
      <c r="H12" s="265">
        <f>((F12/D12)-1)*100</f>
        <v>-15.857019259298655</v>
      </c>
      <c r="I12" s="266">
        <f>((F12/B12)-1)*100</f>
        <v>13.534007520431901</v>
      </c>
    </row>
    <row r="13" spans="1:12" x14ac:dyDescent="0.35">
      <c r="F13" s="14"/>
      <c r="G13" s="14"/>
      <c r="H13" s="14"/>
    </row>
    <row r="14" spans="1:12" x14ac:dyDescent="0.35">
      <c r="F14" s="14"/>
      <c r="G14" s="14"/>
      <c r="H14" s="14"/>
    </row>
    <row r="15" spans="1:12" x14ac:dyDescent="0.35">
      <c r="F15" s="14"/>
      <c r="G15" s="14"/>
      <c r="H15" s="14"/>
    </row>
    <row r="16" spans="1:12" x14ac:dyDescent="0.35">
      <c r="F16" s="14"/>
      <c r="G16" s="14"/>
      <c r="H16" s="14"/>
    </row>
    <row r="17" spans="6:8" x14ac:dyDescent="0.35">
      <c r="F17" s="14"/>
      <c r="G17" s="14"/>
      <c r="H17" s="14"/>
    </row>
    <row r="18" spans="6:8" x14ac:dyDescent="0.35">
      <c r="F18" s="14"/>
      <c r="G18" s="14"/>
      <c r="H18" s="14"/>
    </row>
    <row r="19" spans="6:8" x14ac:dyDescent="0.35">
      <c r="F19" s="14"/>
      <c r="G19" s="14"/>
      <c r="H19" s="14"/>
    </row>
    <row r="20" spans="6:8" x14ac:dyDescent="0.35">
      <c r="F20" s="14"/>
      <c r="G20" s="14"/>
      <c r="H20" s="14"/>
    </row>
    <row r="21" spans="6:8" x14ac:dyDescent="0.35">
      <c r="F21" s="14"/>
      <c r="G21" s="14"/>
      <c r="H21" s="14"/>
    </row>
    <row r="34" spans="1:10" x14ac:dyDescent="0.35">
      <c r="B34" s="19"/>
      <c r="C34" s="19"/>
    </row>
    <row r="38" spans="1:10" x14ac:dyDescent="0.35">
      <c r="E38" s="20"/>
      <c r="F38" s="20"/>
      <c r="G38" s="20"/>
      <c r="I38" s="1"/>
      <c r="J38" s="1"/>
    </row>
    <row r="39" spans="1:10" x14ac:dyDescent="0.35">
      <c r="E39" s="14"/>
      <c r="F39" s="14"/>
      <c r="I39" s="1"/>
      <c r="J39" s="1"/>
    </row>
    <row r="40" spans="1:10" x14ac:dyDescent="0.35">
      <c r="E40" s="14"/>
      <c r="F40" s="14"/>
      <c r="I40" s="1"/>
      <c r="J40" s="21"/>
    </row>
    <row r="41" spans="1:10" x14ac:dyDescent="0.35">
      <c r="E41" s="14"/>
      <c r="F41" s="14"/>
      <c r="I41" s="1"/>
      <c r="J41" s="21"/>
    </row>
    <row r="42" spans="1:10" x14ac:dyDescent="0.35">
      <c r="E42" s="14"/>
      <c r="F42" s="14"/>
      <c r="I42" s="1"/>
      <c r="J42" s="21"/>
    </row>
    <row r="43" spans="1:10" x14ac:dyDescent="0.35">
      <c r="E43" s="14"/>
      <c r="F43" s="14"/>
      <c r="I43" s="1"/>
      <c r="J43" s="21"/>
    </row>
    <row r="44" spans="1:10" x14ac:dyDescent="0.35">
      <c r="I44" s="1"/>
      <c r="J44" s="21"/>
    </row>
    <row r="45" spans="1:10" x14ac:dyDescent="0.35">
      <c r="E45" s="20"/>
      <c r="F45" s="20"/>
      <c r="G45" s="20"/>
      <c r="I45" s="1"/>
      <c r="J45" s="21"/>
    </row>
    <row r="46" spans="1:10" x14ac:dyDescent="0.35">
      <c r="B46" s="22"/>
      <c r="E46" s="20"/>
      <c r="F46" s="20"/>
      <c r="G46" s="20"/>
    </row>
    <row r="47" spans="1:10" x14ac:dyDescent="0.35">
      <c r="B47" s="23"/>
      <c r="E47" s="20"/>
      <c r="F47" s="20"/>
      <c r="G47" s="20"/>
    </row>
    <row r="48" spans="1:10" x14ac:dyDescent="0.35">
      <c r="A48" s="1"/>
      <c r="B48" s="1"/>
      <c r="C48" s="1"/>
      <c r="D48" s="1"/>
      <c r="E48" s="20"/>
      <c r="F48" s="20"/>
      <c r="G48" s="20"/>
    </row>
    <row r="49" spans="1:7" x14ac:dyDescent="0.35">
      <c r="A49" s="1"/>
      <c r="B49" s="21"/>
      <c r="C49" s="21"/>
      <c r="D49" s="21"/>
      <c r="E49" s="20"/>
      <c r="F49" s="20"/>
      <c r="G49" s="20"/>
    </row>
    <row r="50" spans="1:7" x14ac:dyDescent="0.35">
      <c r="A50" s="1"/>
      <c r="B50" s="21"/>
      <c r="C50" s="21"/>
      <c r="D50" s="21"/>
      <c r="E50" s="20"/>
      <c r="F50" s="20"/>
      <c r="G50" s="20"/>
    </row>
    <row r="51" spans="1:7" x14ac:dyDescent="0.35">
      <c r="A51" s="1"/>
      <c r="B51" s="21"/>
      <c r="C51" s="21"/>
      <c r="D51" s="21"/>
    </row>
    <row r="52" spans="1:7" x14ac:dyDescent="0.35">
      <c r="A52" s="1"/>
      <c r="B52" s="21"/>
      <c r="C52" s="21"/>
      <c r="D52" s="21"/>
    </row>
    <row r="53" spans="1:7" x14ac:dyDescent="0.35">
      <c r="A53" s="1"/>
      <c r="B53" s="21"/>
      <c r="C53" s="21"/>
      <c r="D53" s="21"/>
    </row>
    <row r="54" spans="1:7" x14ac:dyDescent="0.35">
      <c r="A54" s="1"/>
      <c r="B54" s="21"/>
      <c r="C54" s="21"/>
      <c r="D54" s="21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56"/>
  <sheetViews>
    <sheetView zoomScale="80" zoomScaleNormal="80" workbookViewId="0">
      <selection activeCell="F21" sqref="F21"/>
    </sheetView>
  </sheetViews>
  <sheetFormatPr defaultColWidth="8.81640625" defaultRowHeight="15.5" x14ac:dyDescent="0.35"/>
  <cols>
    <col min="1" max="1" width="15.90625" style="1" customWidth="1"/>
    <col min="2" max="2" width="14" style="1" bestFit="1" customWidth="1"/>
    <col min="3" max="4" width="13.54296875" style="1" bestFit="1" customWidth="1"/>
    <col min="5" max="5" width="4.453125" style="1" customWidth="1"/>
    <col min="6" max="6" width="16.81640625" style="1" customWidth="1"/>
    <col min="7" max="8" width="14" style="1" bestFit="1" customWidth="1"/>
    <col min="9" max="9" width="13.54296875" style="1" bestFit="1" customWidth="1"/>
    <col min="10" max="10" width="4.08984375" style="1" customWidth="1"/>
    <col min="11" max="11" width="20.453125" style="1" customWidth="1"/>
    <col min="12" max="12" width="14" style="1" bestFit="1" customWidth="1"/>
    <col min="13" max="14" width="12.1796875" style="1" customWidth="1"/>
    <col min="15" max="16384" width="8.81640625" style="1"/>
  </cols>
  <sheetData>
    <row r="1" spans="1:17" x14ac:dyDescent="0.35">
      <c r="A1" s="373" t="s">
        <v>591</v>
      </c>
      <c r="B1" s="373"/>
      <c r="C1" s="373"/>
      <c r="D1" s="373"/>
      <c r="E1" s="373"/>
      <c r="F1" s="373"/>
      <c r="G1" s="373"/>
      <c r="P1" s="356" t="s">
        <v>315</v>
      </c>
      <c r="Q1" s="356"/>
    </row>
    <row r="2" spans="1:17" x14ac:dyDescent="0.35">
      <c r="A2" s="404" t="s">
        <v>344</v>
      </c>
      <c r="B2" s="405"/>
      <c r="C2" s="405"/>
      <c r="D2" s="406"/>
      <c r="E2" s="109"/>
      <c r="F2" s="399" t="s">
        <v>343</v>
      </c>
      <c r="G2" s="403"/>
      <c r="H2" s="403"/>
      <c r="I2" s="400"/>
      <c r="J2" s="109"/>
      <c r="K2" s="399" t="s">
        <v>345</v>
      </c>
      <c r="L2" s="403"/>
      <c r="M2" s="403"/>
      <c r="N2" s="400"/>
    </row>
    <row r="3" spans="1:17" x14ac:dyDescent="0.35">
      <c r="A3" s="67" t="s">
        <v>346</v>
      </c>
      <c r="B3" s="67">
        <v>2022</v>
      </c>
      <c r="C3" s="399">
        <v>2023</v>
      </c>
      <c r="D3" s="400"/>
      <c r="E3" s="109"/>
      <c r="F3" s="67" t="s">
        <v>346</v>
      </c>
      <c r="G3" s="67">
        <v>2022</v>
      </c>
      <c r="H3" s="399">
        <v>2023</v>
      </c>
      <c r="I3" s="400"/>
      <c r="J3" s="109"/>
      <c r="K3" s="67" t="s">
        <v>346</v>
      </c>
      <c r="L3" s="67">
        <v>2022</v>
      </c>
      <c r="M3" s="399">
        <v>2023</v>
      </c>
      <c r="N3" s="400"/>
    </row>
    <row r="4" spans="1:17" s="4" customFormat="1" x14ac:dyDescent="0.35">
      <c r="A4" s="93" t="s">
        <v>565</v>
      </c>
      <c r="B4" s="267" t="s">
        <v>275</v>
      </c>
      <c r="C4" s="267" t="s">
        <v>274</v>
      </c>
      <c r="D4" s="267" t="s">
        <v>275</v>
      </c>
      <c r="E4" s="109"/>
      <c r="F4" s="93" t="s">
        <v>565</v>
      </c>
      <c r="G4" s="267" t="s">
        <v>275</v>
      </c>
      <c r="H4" s="267" t="s">
        <v>274</v>
      </c>
      <c r="I4" s="267" t="s">
        <v>275</v>
      </c>
      <c r="J4" s="68"/>
      <c r="K4" s="93" t="s">
        <v>565</v>
      </c>
      <c r="L4" s="267" t="s">
        <v>275</v>
      </c>
      <c r="M4" s="267" t="s">
        <v>274</v>
      </c>
      <c r="N4" s="267" t="s">
        <v>275</v>
      </c>
    </row>
    <row r="5" spans="1:17" x14ac:dyDescent="0.35">
      <c r="A5" s="63" t="s">
        <v>80</v>
      </c>
      <c r="B5" s="202">
        <v>55.945999999999998</v>
      </c>
      <c r="C5" s="202">
        <v>61.911000000000001</v>
      </c>
      <c r="D5" s="202">
        <v>449.84899999999999</v>
      </c>
      <c r="E5" s="111"/>
      <c r="F5" s="63" t="s">
        <v>80</v>
      </c>
      <c r="G5" s="78">
        <v>1004.636</v>
      </c>
      <c r="H5" s="78">
        <v>2831.45</v>
      </c>
      <c r="I5" s="78">
        <v>568.351</v>
      </c>
      <c r="J5" s="114"/>
      <c r="K5" s="63" t="s">
        <v>151</v>
      </c>
      <c r="L5" s="202">
        <v>251.608</v>
      </c>
      <c r="M5" s="202">
        <v>122.252</v>
      </c>
      <c r="N5" s="202">
        <v>354.483</v>
      </c>
    </row>
    <row r="6" spans="1:17" x14ac:dyDescent="0.35">
      <c r="A6" s="64" t="s">
        <v>218</v>
      </c>
      <c r="B6" s="205">
        <v>138.96100000000001</v>
      </c>
      <c r="C6" s="205">
        <v>287.154</v>
      </c>
      <c r="D6" s="205">
        <v>425.46600000000001</v>
      </c>
      <c r="E6" s="74"/>
      <c r="F6" s="64" t="s">
        <v>215</v>
      </c>
      <c r="G6" s="234">
        <v>8.5649999999999995</v>
      </c>
      <c r="H6" s="234">
        <v>156.672</v>
      </c>
      <c r="I6" s="234">
        <v>434.50099999999998</v>
      </c>
      <c r="J6" s="110"/>
      <c r="K6" s="64" t="s">
        <v>209</v>
      </c>
      <c r="L6" s="205">
        <v>52.667999999999999</v>
      </c>
      <c r="M6" s="205">
        <v>38.853999999999999</v>
      </c>
      <c r="N6" s="205">
        <v>52.036999999999999</v>
      </c>
    </row>
    <row r="7" spans="1:17" x14ac:dyDescent="0.35">
      <c r="A7" s="64" t="s">
        <v>217</v>
      </c>
      <c r="B7" s="205">
        <v>144.94399999999999</v>
      </c>
      <c r="C7" s="205">
        <v>195.93</v>
      </c>
      <c r="D7" s="205">
        <v>271.79000000000002</v>
      </c>
      <c r="E7" s="112"/>
      <c r="F7" s="64" t="s">
        <v>13</v>
      </c>
      <c r="G7" s="234">
        <v>188.23</v>
      </c>
      <c r="H7" s="234">
        <v>60.313000000000002</v>
      </c>
      <c r="I7" s="234">
        <v>294.60599999999999</v>
      </c>
      <c r="J7" s="110"/>
      <c r="K7" s="64" t="s">
        <v>105</v>
      </c>
      <c r="L7" s="205">
        <v>26.977</v>
      </c>
      <c r="M7" s="205">
        <v>23.161000000000001</v>
      </c>
      <c r="N7" s="205">
        <v>25.968</v>
      </c>
    </row>
    <row r="8" spans="1:17" x14ac:dyDescent="0.35">
      <c r="A8" s="64" t="s">
        <v>105</v>
      </c>
      <c r="B8" s="205">
        <v>146.297</v>
      </c>
      <c r="C8" s="205">
        <v>149.547</v>
      </c>
      <c r="D8" s="205">
        <v>205.24199999999999</v>
      </c>
      <c r="E8" s="113"/>
      <c r="F8" s="64" t="s">
        <v>224</v>
      </c>
      <c r="G8" s="234"/>
      <c r="H8" s="234">
        <v>0.81200000000000006</v>
      </c>
      <c r="I8" s="234">
        <v>276.96100000000001</v>
      </c>
      <c r="J8" s="115"/>
      <c r="K8" s="64" t="s">
        <v>240</v>
      </c>
      <c r="L8" s="205">
        <v>13.6</v>
      </c>
      <c r="M8" s="205">
        <v>14.925000000000001</v>
      </c>
      <c r="N8" s="205">
        <v>25.757999999999999</v>
      </c>
    </row>
    <row r="9" spans="1:17" x14ac:dyDescent="0.35">
      <c r="A9" s="64" t="s">
        <v>37</v>
      </c>
      <c r="B9" s="205">
        <v>141.125</v>
      </c>
      <c r="C9" s="205">
        <v>186.29499999999999</v>
      </c>
      <c r="D9" s="205">
        <v>185.82</v>
      </c>
      <c r="E9" s="113"/>
      <c r="F9" s="64" t="s">
        <v>123</v>
      </c>
      <c r="G9" s="234">
        <v>126.92400000000001</v>
      </c>
      <c r="H9" s="234">
        <v>9.5630000000000006</v>
      </c>
      <c r="I9" s="234">
        <v>154.05500000000001</v>
      </c>
      <c r="J9" s="115"/>
      <c r="K9" s="64" t="s">
        <v>204</v>
      </c>
      <c r="L9" s="205">
        <v>9.5359999999999996</v>
      </c>
      <c r="M9" s="205">
        <v>24.36</v>
      </c>
      <c r="N9" s="205">
        <v>18.199000000000002</v>
      </c>
    </row>
    <row r="10" spans="1:17" x14ac:dyDescent="0.35">
      <c r="A10" s="64" t="s">
        <v>151</v>
      </c>
      <c r="B10" s="205">
        <v>165.33500000000001</v>
      </c>
      <c r="C10" s="205">
        <v>83.522000000000006</v>
      </c>
      <c r="D10" s="205">
        <v>185.25800000000001</v>
      </c>
      <c r="E10" s="112"/>
      <c r="F10" s="64" t="s">
        <v>26</v>
      </c>
      <c r="G10" s="234">
        <v>31.89</v>
      </c>
      <c r="H10" s="234">
        <v>100.20699999999999</v>
      </c>
      <c r="I10" s="234">
        <v>144.53299999999999</v>
      </c>
      <c r="J10" s="110"/>
      <c r="K10" s="64" t="s">
        <v>242</v>
      </c>
      <c r="L10" s="205">
        <v>8.8740000000000006</v>
      </c>
      <c r="M10" s="205">
        <v>33.356000000000002</v>
      </c>
      <c r="N10" s="205">
        <v>14.462</v>
      </c>
    </row>
    <row r="11" spans="1:17" x14ac:dyDescent="0.35">
      <c r="A11" s="64" t="s">
        <v>184</v>
      </c>
      <c r="B11" s="205">
        <v>169.17500000000001</v>
      </c>
      <c r="C11" s="205">
        <v>179.93600000000001</v>
      </c>
      <c r="D11" s="205">
        <v>168.97900000000001</v>
      </c>
      <c r="E11" s="112"/>
      <c r="F11" s="64" t="s">
        <v>184</v>
      </c>
      <c r="G11" s="234">
        <v>80.491</v>
      </c>
      <c r="H11" s="234">
        <v>47.578000000000003</v>
      </c>
      <c r="I11" s="234">
        <v>143.203</v>
      </c>
      <c r="J11" s="110"/>
      <c r="K11" s="64" t="s">
        <v>121</v>
      </c>
      <c r="L11" s="205"/>
      <c r="M11" s="205"/>
      <c r="N11" s="205">
        <v>12.9</v>
      </c>
    </row>
    <row r="12" spans="1:17" x14ac:dyDescent="0.35">
      <c r="A12" s="64" t="s">
        <v>33</v>
      </c>
      <c r="B12" s="205">
        <v>83.507000000000005</v>
      </c>
      <c r="C12" s="205">
        <v>109.871</v>
      </c>
      <c r="D12" s="205">
        <v>108.843</v>
      </c>
      <c r="E12" s="112"/>
      <c r="F12" s="64" t="s">
        <v>129</v>
      </c>
      <c r="G12" s="234">
        <v>129.78800000000001</v>
      </c>
      <c r="H12" s="234">
        <v>108.247</v>
      </c>
      <c r="I12" s="234">
        <v>124.691</v>
      </c>
      <c r="J12" s="110"/>
      <c r="K12" s="64" t="s">
        <v>224</v>
      </c>
      <c r="L12" s="205">
        <v>17.515999999999998</v>
      </c>
      <c r="M12" s="205">
        <v>25.623000000000001</v>
      </c>
      <c r="N12" s="205">
        <v>12.493</v>
      </c>
    </row>
    <row r="13" spans="1:17" x14ac:dyDescent="0.35">
      <c r="A13" s="64" t="s">
        <v>107</v>
      </c>
      <c r="B13" s="205">
        <v>96.998000000000005</v>
      </c>
      <c r="C13" s="205">
        <v>114.863</v>
      </c>
      <c r="D13" s="205">
        <v>105.357</v>
      </c>
      <c r="E13" s="112"/>
      <c r="F13" s="64" t="s">
        <v>11</v>
      </c>
      <c r="G13" s="234">
        <v>113.393</v>
      </c>
      <c r="H13" s="234">
        <v>1.2999999999999999E-2</v>
      </c>
      <c r="I13" s="234">
        <v>110.81699999999999</v>
      </c>
      <c r="J13" s="110"/>
      <c r="K13" s="64" t="s">
        <v>178</v>
      </c>
      <c r="L13" s="205">
        <v>23.039000000000001</v>
      </c>
      <c r="M13" s="205">
        <v>25.050999999999998</v>
      </c>
      <c r="N13" s="205">
        <v>9.532</v>
      </c>
    </row>
    <row r="14" spans="1:17" x14ac:dyDescent="0.35">
      <c r="A14" s="64" t="s">
        <v>219</v>
      </c>
      <c r="B14" s="205">
        <v>66.036000000000001</v>
      </c>
      <c r="C14" s="205">
        <v>66.152000000000001</v>
      </c>
      <c r="D14" s="205">
        <v>103.657</v>
      </c>
      <c r="E14" s="112"/>
      <c r="F14" s="64" t="s">
        <v>64</v>
      </c>
      <c r="G14" s="234">
        <v>28.289000000000001</v>
      </c>
      <c r="H14" s="234">
        <v>17.033000000000001</v>
      </c>
      <c r="I14" s="234">
        <v>82.91</v>
      </c>
      <c r="J14" s="110"/>
      <c r="K14" s="64" t="s">
        <v>225</v>
      </c>
      <c r="L14" s="205">
        <v>5.0000000000000001E-3</v>
      </c>
      <c r="M14" s="205">
        <v>4.5999999999999999E-2</v>
      </c>
      <c r="N14" s="205">
        <v>8.2210000000000001</v>
      </c>
    </row>
    <row r="15" spans="1:17" x14ac:dyDescent="0.35">
      <c r="A15" s="64" t="s">
        <v>220</v>
      </c>
      <c r="B15" s="205">
        <v>107.473</v>
      </c>
      <c r="C15" s="205">
        <v>89.518000000000001</v>
      </c>
      <c r="D15" s="205">
        <v>103.52800000000001</v>
      </c>
      <c r="E15" s="112"/>
      <c r="F15" s="64" t="s">
        <v>71</v>
      </c>
      <c r="G15" s="234"/>
      <c r="H15" s="234">
        <v>71.254000000000005</v>
      </c>
      <c r="I15" s="234">
        <v>78.215999999999994</v>
      </c>
      <c r="J15" s="110"/>
      <c r="K15" s="64" t="s">
        <v>184</v>
      </c>
      <c r="L15" s="205">
        <v>0.53600000000000003</v>
      </c>
      <c r="M15" s="205">
        <v>2.1150000000000002</v>
      </c>
      <c r="N15" s="205">
        <v>7.5220000000000002</v>
      </c>
    </row>
    <row r="16" spans="1:17" x14ac:dyDescent="0.35">
      <c r="A16" s="64" t="s">
        <v>35</v>
      </c>
      <c r="B16" s="205">
        <v>83.614999999999995</v>
      </c>
      <c r="C16" s="205">
        <v>97.766999999999996</v>
      </c>
      <c r="D16" s="205">
        <v>100.765</v>
      </c>
      <c r="E16" s="112"/>
      <c r="F16" s="64" t="s">
        <v>218</v>
      </c>
      <c r="G16" s="234">
        <v>56.220999999999997</v>
      </c>
      <c r="H16" s="234">
        <v>221.87200000000001</v>
      </c>
      <c r="I16" s="234">
        <v>68.150000000000006</v>
      </c>
      <c r="J16" s="110"/>
      <c r="K16" s="64" t="s">
        <v>160</v>
      </c>
      <c r="L16" s="205">
        <v>0.33900000000000002</v>
      </c>
      <c r="M16" s="205">
        <v>1.5580000000000001</v>
      </c>
      <c r="N16" s="205">
        <v>6.9409999999999998</v>
      </c>
    </row>
    <row r="17" spans="1:14" x14ac:dyDescent="0.35">
      <c r="A17" s="64" t="s">
        <v>250</v>
      </c>
      <c r="B17" s="205">
        <v>96.674999999999997</v>
      </c>
      <c r="C17" s="205">
        <v>85.858000000000004</v>
      </c>
      <c r="D17" s="205">
        <v>95.978999999999999</v>
      </c>
      <c r="E17" s="112"/>
      <c r="F17" s="64" t="s">
        <v>20</v>
      </c>
      <c r="G17" s="234">
        <v>38.463999999999999</v>
      </c>
      <c r="H17" s="234">
        <v>19.809999999999999</v>
      </c>
      <c r="I17" s="234">
        <v>57.444000000000003</v>
      </c>
      <c r="J17" s="110"/>
      <c r="K17" s="64" t="s">
        <v>202</v>
      </c>
      <c r="L17" s="205">
        <v>0.95499999999999996</v>
      </c>
      <c r="M17" s="205">
        <v>4.2240000000000002</v>
      </c>
      <c r="N17" s="205">
        <v>6.2380000000000004</v>
      </c>
    </row>
    <row r="18" spans="1:14" x14ac:dyDescent="0.35">
      <c r="A18" s="64" t="s">
        <v>108</v>
      </c>
      <c r="B18" s="205">
        <v>86.835999999999999</v>
      </c>
      <c r="C18" s="205">
        <v>92.635999999999996</v>
      </c>
      <c r="D18" s="205">
        <v>91.619</v>
      </c>
      <c r="E18" s="112"/>
      <c r="F18" s="64" t="s">
        <v>209</v>
      </c>
      <c r="G18" s="234">
        <v>60.942999999999998</v>
      </c>
      <c r="H18" s="234">
        <v>5.4790000000000001</v>
      </c>
      <c r="I18" s="234">
        <v>57.347999999999999</v>
      </c>
      <c r="J18" s="110"/>
      <c r="K18" s="64" t="s">
        <v>216</v>
      </c>
      <c r="L18" s="205">
        <v>3.427</v>
      </c>
      <c r="M18" s="205">
        <v>3.0289999999999999</v>
      </c>
      <c r="N18" s="205">
        <v>6.1</v>
      </c>
    </row>
    <row r="19" spans="1:14" x14ac:dyDescent="0.35">
      <c r="A19" s="64" t="s">
        <v>134</v>
      </c>
      <c r="B19" s="205">
        <v>66.933999999999997</v>
      </c>
      <c r="C19" s="205">
        <v>68.864000000000004</v>
      </c>
      <c r="D19" s="205">
        <v>83.679000000000002</v>
      </c>
      <c r="E19" s="112"/>
      <c r="F19" s="64" t="s">
        <v>130</v>
      </c>
      <c r="G19" s="234">
        <v>6.2279999999999998</v>
      </c>
      <c r="H19" s="234">
        <v>2.0390000000000001</v>
      </c>
      <c r="I19" s="234">
        <v>48.192999999999998</v>
      </c>
      <c r="J19" s="110"/>
      <c r="K19" s="64" t="s">
        <v>256</v>
      </c>
      <c r="L19" s="205">
        <v>5.9450000000000003</v>
      </c>
      <c r="M19" s="205">
        <v>6.4450000000000003</v>
      </c>
      <c r="N19" s="205">
        <v>5.2119999999999997</v>
      </c>
    </row>
    <row r="20" spans="1:14" x14ac:dyDescent="0.35">
      <c r="A20" s="64" t="s">
        <v>209</v>
      </c>
      <c r="B20" s="205">
        <v>60.128999999999998</v>
      </c>
      <c r="C20" s="205">
        <v>89.66</v>
      </c>
      <c r="D20" s="205">
        <v>82.8</v>
      </c>
      <c r="E20" s="112"/>
      <c r="F20" s="64" t="s">
        <v>189</v>
      </c>
      <c r="G20" s="234">
        <v>38.893999999999998</v>
      </c>
      <c r="H20" s="234">
        <v>66.97</v>
      </c>
      <c r="I20" s="234">
        <v>39.747999999999998</v>
      </c>
      <c r="J20" s="110"/>
      <c r="K20" s="64" t="s">
        <v>201</v>
      </c>
      <c r="L20" s="205">
        <v>1.93</v>
      </c>
      <c r="M20" s="205">
        <v>4.33</v>
      </c>
      <c r="N20" s="205">
        <v>5.1870000000000003</v>
      </c>
    </row>
    <row r="21" spans="1:14" x14ac:dyDescent="0.35">
      <c r="A21" s="64" t="s">
        <v>175</v>
      </c>
      <c r="B21" s="205">
        <v>76.876999999999995</v>
      </c>
      <c r="C21" s="205">
        <v>78.078000000000003</v>
      </c>
      <c r="D21" s="205">
        <v>78.816000000000003</v>
      </c>
      <c r="E21" s="112"/>
      <c r="F21" s="64" t="s">
        <v>217</v>
      </c>
      <c r="G21" s="234">
        <v>18.515999999999998</v>
      </c>
      <c r="H21" s="234">
        <v>23.689</v>
      </c>
      <c r="I21" s="234">
        <v>33.945999999999998</v>
      </c>
      <c r="J21" s="110"/>
      <c r="K21" s="64" t="s">
        <v>175</v>
      </c>
      <c r="L21" s="205">
        <v>0.94599999999999995</v>
      </c>
      <c r="M21" s="205">
        <v>5.5140000000000002</v>
      </c>
      <c r="N21" s="205">
        <v>4.8860000000000001</v>
      </c>
    </row>
    <row r="22" spans="1:14" x14ac:dyDescent="0.35">
      <c r="A22" s="64" t="s">
        <v>189</v>
      </c>
      <c r="B22" s="205">
        <v>42.957999999999998</v>
      </c>
      <c r="C22" s="205">
        <v>41.057000000000002</v>
      </c>
      <c r="D22" s="205">
        <v>71.06</v>
      </c>
      <c r="E22" s="112"/>
      <c r="F22" s="64" t="s">
        <v>2</v>
      </c>
      <c r="G22" s="234">
        <v>75.772999999999996</v>
      </c>
      <c r="H22" s="234">
        <v>37.927999999999997</v>
      </c>
      <c r="I22" s="234">
        <v>31.460999999999999</v>
      </c>
      <c r="J22" s="110"/>
      <c r="K22" s="64" t="s">
        <v>211</v>
      </c>
      <c r="L22" s="205">
        <v>3.0150000000000001</v>
      </c>
      <c r="M22" s="205">
        <v>8.109</v>
      </c>
      <c r="N22" s="205">
        <v>4.8710000000000004</v>
      </c>
    </row>
    <row r="23" spans="1:14" x14ac:dyDescent="0.35">
      <c r="A23" s="64" t="s">
        <v>229</v>
      </c>
      <c r="B23" s="205">
        <v>65.73</v>
      </c>
      <c r="C23" s="205">
        <v>58.984999999999999</v>
      </c>
      <c r="D23" s="205">
        <v>65.938999999999993</v>
      </c>
      <c r="E23" s="112"/>
      <c r="F23" s="64" t="s">
        <v>197</v>
      </c>
      <c r="G23" s="234">
        <v>13.754</v>
      </c>
      <c r="H23" s="234">
        <v>32.454000000000001</v>
      </c>
      <c r="I23" s="234">
        <v>25.265999999999998</v>
      </c>
      <c r="J23" s="110"/>
      <c r="K23" s="64" t="s">
        <v>200</v>
      </c>
      <c r="L23" s="205">
        <v>2.2839999999999998</v>
      </c>
      <c r="M23" s="205">
        <v>7.7519999999999998</v>
      </c>
      <c r="N23" s="205">
        <v>4.6840000000000002</v>
      </c>
    </row>
    <row r="24" spans="1:14" x14ac:dyDescent="0.35">
      <c r="A24" s="64" t="s">
        <v>109</v>
      </c>
      <c r="B24" s="205">
        <v>56.515999999999998</v>
      </c>
      <c r="C24" s="205">
        <v>72.929000000000002</v>
      </c>
      <c r="D24" s="205">
        <v>63.677999999999997</v>
      </c>
      <c r="E24" s="74"/>
      <c r="F24" s="64" t="s">
        <v>175</v>
      </c>
      <c r="G24" s="234">
        <v>62.18</v>
      </c>
      <c r="H24" s="234">
        <v>28.024999999999999</v>
      </c>
      <c r="I24" s="234">
        <v>25.257999999999999</v>
      </c>
      <c r="J24" s="110"/>
      <c r="K24" s="64" t="s">
        <v>195</v>
      </c>
      <c r="L24" s="205">
        <v>1.851</v>
      </c>
      <c r="M24" s="205">
        <v>4.476</v>
      </c>
      <c r="N24" s="205">
        <v>4.5330000000000004</v>
      </c>
    </row>
    <row r="25" spans="1:14" x14ac:dyDescent="0.35">
      <c r="A25" s="64" t="s">
        <v>216</v>
      </c>
      <c r="B25" s="205">
        <v>61.323999999999998</v>
      </c>
      <c r="C25" s="205">
        <v>58.74</v>
      </c>
      <c r="D25" s="205">
        <v>63.271000000000001</v>
      </c>
      <c r="E25" s="74"/>
      <c r="F25" s="64" t="s">
        <v>219</v>
      </c>
      <c r="G25" s="234">
        <v>13.382</v>
      </c>
      <c r="H25" s="234">
        <v>9.1140000000000008</v>
      </c>
      <c r="I25" s="234">
        <v>24.286999999999999</v>
      </c>
      <c r="J25" s="110"/>
      <c r="K25" s="64" t="s">
        <v>210</v>
      </c>
      <c r="L25" s="205">
        <v>1.6479999999999999</v>
      </c>
      <c r="M25" s="205">
        <v>1.6659999999999999</v>
      </c>
      <c r="N25" s="205">
        <v>4.0350000000000001</v>
      </c>
    </row>
    <row r="26" spans="1:14" x14ac:dyDescent="0.35">
      <c r="A26" s="64" t="s">
        <v>135</v>
      </c>
      <c r="B26" s="205">
        <v>53.713000000000001</v>
      </c>
      <c r="C26" s="205">
        <v>63.399000000000001</v>
      </c>
      <c r="D26" s="205">
        <v>61.927</v>
      </c>
      <c r="E26" s="74"/>
      <c r="F26" s="64" t="s">
        <v>216</v>
      </c>
      <c r="G26" s="234">
        <v>10.997</v>
      </c>
      <c r="H26" s="234">
        <v>8.6</v>
      </c>
      <c r="I26" s="234">
        <v>23.675000000000001</v>
      </c>
      <c r="J26" s="110"/>
      <c r="K26" s="64" t="s">
        <v>246</v>
      </c>
      <c r="L26" s="205">
        <v>3.7410000000000001</v>
      </c>
      <c r="M26" s="205">
        <v>4.2510000000000003</v>
      </c>
      <c r="N26" s="205">
        <v>3.9049999999999998</v>
      </c>
    </row>
    <row r="27" spans="1:14" x14ac:dyDescent="0.35">
      <c r="A27" s="64" t="s">
        <v>20</v>
      </c>
      <c r="B27" s="205">
        <v>51.005000000000003</v>
      </c>
      <c r="C27" s="205">
        <v>71.438999999999993</v>
      </c>
      <c r="D27" s="205">
        <v>61.103999999999999</v>
      </c>
      <c r="E27" s="74"/>
      <c r="F27" s="64" t="s">
        <v>178</v>
      </c>
      <c r="G27" s="234">
        <v>5.8019999999999996</v>
      </c>
      <c r="H27" s="234">
        <v>23.405999999999999</v>
      </c>
      <c r="I27" s="234">
        <v>21.585000000000001</v>
      </c>
      <c r="J27" s="110"/>
      <c r="K27" s="64" t="s">
        <v>255</v>
      </c>
      <c r="L27" s="205">
        <v>2.75</v>
      </c>
      <c r="M27" s="205">
        <v>1.9059999999999999</v>
      </c>
      <c r="N27" s="205">
        <v>3.66</v>
      </c>
    </row>
    <row r="28" spans="1:14" x14ac:dyDescent="0.35">
      <c r="A28" s="64" t="s">
        <v>104</v>
      </c>
      <c r="B28" s="205">
        <v>62.21</v>
      </c>
      <c r="C28" s="205">
        <v>35.534999999999997</v>
      </c>
      <c r="D28" s="205">
        <v>59.82</v>
      </c>
      <c r="E28" s="74"/>
      <c r="F28" s="64" t="s">
        <v>183</v>
      </c>
      <c r="G28" s="234">
        <v>1.3460000000000001</v>
      </c>
      <c r="H28" s="234">
        <v>15.803000000000001</v>
      </c>
      <c r="I28" s="234">
        <v>21.056999999999999</v>
      </c>
      <c r="J28" s="110"/>
      <c r="K28" s="64" t="s">
        <v>179</v>
      </c>
      <c r="L28" s="205">
        <v>23.109000000000002</v>
      </c>
      <c r="M28" s="205">
        <v>9.8000000000000004E-2</v>
      </c>
      <c r="N28" s="205">
        <v>3.3540000000000001</v>
      </c>
    </row>
    <row r="29" spans="1:14" x14ac:dyDescent="0.35">
      <c r="A29" s="64" t="s">
        <v>196</v>
      </c>
      <c r="B29" s="205">
        <v>51.478999999999999</v>
      </c>
      <c r="C29" s="205">
        <v>46.432000000000002</v>
      </c>
      <c r="D29" s="205">
        <v>58.201999999999998</v>
      </c>
      <c r="E29" s="74"/>
      <c r="F29" s="64" t="s">
        <v>146</v>
      </c>
      <c r="G29" s="234">
        <v>4.9569999999999999</v>
      </c>
      <c r="H29" s="234">
        <v>11.724</v>
      </c>
      <c r="I29" s="234">
        <v>20.943000000000001</v>
      </c>
      <c r="J29" s="110"/>
      <c r="K29" s="64" t="s">
        <v>249</v>
      </c>
      <c r="L29" s="205">
        <v>1.246</v>
      </c>
      <c r="M29" s="205">
        <v>1.379</v>
      </c>
      <c r="N29" s="205">
        <v>2.9940000000000002</v>
      </c>
    </row>
    <row r="30" spans="1:14" x14ac:dyDescent="0.35">
      <c r="A30" s="64" t="s">
        <v>88</v>
      </c>
      <c r="B30" s="205">
        <v>69.230999999999995</v>
      </c>
      <c r="C30" s="205">
        <v>46.2</v>
      </c>
      <c r="D30" s="205">
        <v>57.707999999999998</v>
      </c>
      <c r="E30" s="74"/>
      <c r="F30" s="64" t="s">
        <v>81</v>
      </c>
      <c r="G30" s="234">
        <v>113.084</v>
      </c>
      <c r="H30" s="234">
        <v>10.787000000000001</v>
      </c>
      <c r="I30" s="234">
        <v>20.931000000000001</v>
      </c>
      <c r="J30" s="110"/>
      <c r="K30" s="64" t="s">
        <v>203</v>
      </c>
      <c r="L30" s="205">
        <v>0.36699999999999999</v>
      </c>
      <c r="M30" s="205">
        <v>1.123</v>
      </c>
      <c r="N30" s="205">
        <v>2.8639999999999999</v>
      </c>
    </row>
    <row r="31" spans="1:14" x14ac:dyDescent="0.35">
      <c r="A31" s="64" t="s">
        <v>235</v>
      </c>
      <c r="B31" s="205">
        <v>44.820999999999998</v>
      </c>
      <c r="C31" s="205">
        <v>66.787000000000006</v>
      </c>
      <c r="D31" s="205">
        <v>57.631</v>
      </c>
      <c r="E31" s="74"/>
      <c r="F31" s="64" t="s">
        <v>109</v>
      </c>
      <c r="G31" s="234">
        <v>113.691</v>
      </c>
      <c r="H31" s="234">
        <v>56.061</v>
      </c>
      <c r="I31" s="234">
        <v>19.646999999999998</v>
      </c>
      <c r="J31" s="110"/>
      <c r="K31" s="64" t="s">
        <v>0</v>
      </c>
      <c r="L31" s="205">
        <v>1E-3</v>
      </c>
      <c r="M31" s="205">
        <v>2.3250000000000002</v>
      </c>
      <c r="N31" s="205">
        <v>2.81</v>
      </c>
    </row>
    <row r="32" spans="1:14" x14ac:dyDescent="0.35">
      <c r="A32" s="64" t="s">
        <v>195</v>
      </c>
      <c r="B32" s="205">
        <v>39.569000000000003</v>
      </c>
      <c r="C32" s="205">
        <v>57.271999999999998</v>
      </c>
      <c r="D32" s="205">
        <v>56.145000000000003</v>
      </c>
      <c r="E32" s="74"/>
      <c r="F32" s="64" t="s">
        <v>157</v>
      </c>
      <c r="G32" s="234">
        <v>116.73</v>
      </c>
      <c r="H32" s="234">
        <v>17.928999999999998</v>
      </c>
      <c r="I32" s="234">
        <v>19.498000000000001</v>
      </c>
      <c r="J32" s="110"/>
      <c r="K32" s="64" t="s">
        <v>189</v>
      </c>
      <c r="L32" s="205">
        <v>4.2889999999999997</v>
      </c>
      <c r="M32" s="205">
        <v>4.7270000000000003</v>
      </c>
      <c r="N32" s="205">
        <v>2.7650000000000001</v>
      </c>
    </row>
    <row r="33" spans="1:14" x14ac:dyDescent="0.35">
      <c r="A33" s="64" t="s">
        <v>157</v>
      </c>
      <c r="B33" s="205">
        <v>37.286999999999999</v>
      </c>
      <c r="C33" s="205">
        <v>42.725000000000001</v>
      </c>
      <c r="D33" s="205">
        <v>55.134</v>
      </c>
      <c r="E33" s="74"/>
      <c r="F33" s="64" t="s">
        <v>98</v>
      </c>
      <c r="G33" s="234">
        <v>48.817999999999998</v>
      </c>
      <c r="H33" s="234">
        <v>34.984000000000002</v>
      </c>
      <c r="I33" s="234">
        <v>19.425000000000001</v>
      </c>
      <c r="J33" s="110"/>
      <c r="K33" s="64" t="s">
        <v>196</v>
      </c>
      <c r="L33" s="205">
        <v>1.085</v>
      </c>
      <c r="M33" s="205">
        <v>7.0780000000000003</v>
      </c>
      <c r="N33" s="205">
        <v>2.6619999999999999</v>
      </c>
    </row>
    <row r="34" spans="1:14" x14ac:dyDescent="0.35">
      <c r="A34" s="64" t="s">
        <v>129</v>
      </c>
      <c r="B34" s="205">
        <v>53.287999999999997</v>
      </c>
      <c r="C34" s="205">
        <v>57.478999999999999</v>
      </c>
      <c r="D34" s="205">
        <v>54.142000000000003</v>
      </c>
      <c r="E34" s="74"/>
      <c r="F34" s="64" t="s">
        <v>242</v>
      </c>
      <c r="G34" s="234">
        <v>15.914</v>
      </c>
      <c r="H34" s="234">
        <v>11.692</v>
      </c>
      <c r="I34" s="234">
        <v>18.672999999999998</v>
      </c>
      <c r="J34" s="110"/>
      <c r="K34" s="64" t="s">
        <v>123</v>
      </c>
      <c r="L34" s="205">
        <v>4.68</v>
      </c>
      <c r="M34" s="205">
        <v>2.9609999999999999</v>
      </c>
      <c r="N34" s="205">
        <v>2.6520000000000001</v>
      </c>
    </row>
    <row r="35" spans="1:14" x14ac:dyDescent="0.35">
      <c r="A35" s="64" t="s">
        <v>214</v>
      </c>
      <c r="B35" s="205">
        <v>54.015000000000001</v>
      </c>
      <c r="C35" s="205">
        <v>58.628999999999998</v>
      </c>
      <c r="D35" s="205">
        <v>52.064999999999998</v>
      </c>
      <c r="E35" s="74"/>
      <c r="F35" s="64" t="s">
        <v>181</v>
      </c>
      <c r="G35" s="234">
        <v>0.69199999999999995</v>
      </c>
      <c r="H35" s="234">
        <v>0.67100000000000004</v>
      </c>
      <c r="I35" s="234">
        <v>17.922000000000001</v>
      </c>
      <c r="J35" s="110"/>
      <c r="K35" s="64" t="s">
        <v>213</v>
      </c>
      <c r="L35" s="205">
        <v>2.274</v>
      </c>
      <c r="M35" s="205">
        <v>1.2030000000000001</v>
      </c>
      <c r="N35" s="205">
        <v>2.133</v>
      </c>
    </row>
    <row r="36" spans="1:14" x14ac:dyDescent="0.35">
      <c r="A36" s="64" t="s">
        <v>123</v>
      </c>
      <c r="B36" s="205">
        <v>72.846000000000004</v>
      </c>
      <c r="C36" s="205">
        <v>47.195999999999998</v>
      </c>
      <c r="D36" s="205">
        <v>50.405000000000001</v>
      </c>
      <c r="E36" s="74"/>
      <c r="F36" s="64" t="s">
        <v>114</v>
      </c>
      <c r="G36" s="234">
        <v>11.965</v>
      </c>
      <c r="H36" s="234">
        <v>28.477</v>
      </c>
      <c r="I36" s="234">
        <v>17.437999999999999</v>
      </c>
      <c r="J36" s="110"/>
      <c r="K36" s="64" t="s">
        <v>172</v>
      </c>
      <c r="L36" s="205">
        <v>2.17</v>
      </c>
      <c r="M36" s="205">
        <v>2.8879999999999999</v>
      </c>
      <c r="N36" s="205">
        <v>1.9710000000000001</v>
      </c>
    </row>
    <row r="37" spans="1:14" x14ac:dyDescent="0.35">
      <c r="A37" s="64" t="s">
        <v>212</v>
      </c>
      <c r="B37" s="205">
        <v>42.140999999999998</v>
      </c>
      <c r="C37" s="205">
        <v>50.613999999999997</v>
      </c>
      <c r="D37" s="205">
        <v>49.921999999999997</v>
      </c>
      <c r="E37" s="74"/>
      <c r="F37" s="64" t="s">
        <v>180</v>
      </c>
      <c r="G37" s="234">
        <v>5.4530000000000003</v>
      </c>
      <c r="H37" s="234">
        <v>1.6040000000000001</v>
      </c>
      <c r="I37" s="234">
        <v>17.238</v>
      </c>
      <c r="J37" s="110"/>
      <c r="K37" s="64" t="s">
        <v>220</v>
      </c>
      <c r="L37" s="205">
        <v>1.6870000000000001</v>
      </c>
      <c r="M37" s="205">
        <v>1.431</v>
      </c>
      <c r="N37" s="205">
        <v>1.91</v>
      </c>
    </row>
    <row r="38" spans="1:14" x14ac:dyDescent="0.35">
      <c r="A38" s="64" t="s">
        <v>39</v>
      </c>
      <c r="B38" s="205">
        <v>51.765999999999998</v>
      </c>
      <c r="C38" s="205">
        <v>49.78</v>
      </c>
      <c r="D38" s="205">
        <v>48.499000000000002</v>
      </c>
      <c r="E38" s="74"/>
      <c r="F38" s="64" t="s">
        <v>195</v>
      </c>
      <c r="G38" s="234">
        <v>8.3420000000000005</v>
      </c>
      <c r="H38" s="234">
        <v>13.148999999999999</v>
      </c>
      <c r="I38" s="234">
        <v>16.007999999999999</v>
      </c>
      <c r="J38" s="110"/>
      <c r="K38" s="64" t="s">
        <v>250</v>
      </c>
      <c r="L38" s="205">
        <v>3.5249999999999999</v>
      </c>
      <c r="M38" s="205">
        <v>2.6629999999999998</v>
      </c>
      <c r="N38" s="205">
        <v>1.883</v>
      </c>
    </row>
    <row r="39" spans="1:14" x14ac:dyDescent="0.35">
      <c r="A39" s="64" t="s">
        <v>143</v>
      </c>
      <c r="B39" s="205">
        <v>49.389000000000003</v>
      </c>
      <c r="C39" s="205">
        <v>44.369</v>
      </c>
      <c r="D39" s="205">
        <v>48.201000000000001</v>
      </c>
      <c r="E39" s="74"/>
      <c r="F39" s="64" t="s">
        <v>188</v>
      </c>
      <c r="G39" s="234">
        <v>0.40300000000000002</v>
      </c>
      <c r="H39" s="234">
        <v>1.6739999999999999</v>
      </c>
      <c r="I39" s="234">
        <v>13.88</v>
      </c>
      <c r="J39" s="110"/>
      <c r="K39" s="64" t="s">
        <v>253</v>
      </c>
      <c r="L39" s="205">
        <v>0.13100000000000001</v>
      </c>
      <c r="M39" s="205">
        <v>0.23799999999999999</v>
      </c>
      <c r="N39" s="205">
        <v>1.6539999999999999</v>
      </c>
    </row>
    <row r="40" spans="1:14" x14ac:dyDescent="0.35">
      <c r="A40" s="64" t="s">
        <v>5</v>
      </c>
      <c r="B40" s="205">
        <v>31.7</v>
      </c>
      <c r="C40" s="205">
        <v>39.067</v>
      </c>
      <c r="D40" s="205">
        <v>47.914999999999999</v>
      </c>
      <c r="E40" s="74"/>
      <c r="F40" s="64" t="s">
        <v>9</v>
      </c>
      <c r="G40" s="234">
        <v>36.106000000000002</v>
      </c>
      <c r="H40" s="234">
        <v>2.3519999999999999</v>
      </c>
      <c r="I40" s="234">
        <v>13.571999999999999</v>
      </c>
      <c r="J40" s="110"/>
      <c r="K40" s="64" t="s">
        <v>205</v>
      </c>
      <c r="L40" s="205">
        <v>0.54100000000000004</v>
      </c>
      <c r="M40" s="205">
        <v>1.4019999999999999</v>
      </c>
      <c r="N40" s="205">
        <v>1.5720000000000001</v>
      </c>
    </row>
    <row r="41" spans="1:14" x14ac:dyDescent="0.35">
      <c r="A41" s="64" t="s">
        <v>211</v>
      </c>
      <c r="B41" s="205">
        <v>27.349</v>
      </c>
      <c r="C41" s="205">
        <v>35.128999999999998</v>
      </c>
      <c r="D41" s="205">
        <v>47.851999999999997</v>
      </c>
      <c r="E41" s="74"/>
      <c r="F41" s="64" t="s">
        <v>210</v>
      </c>
      <c r="G41" s="234">
        <v>28.236000000000001</v>
      </c>
      <c r="H41" s="234">
        <v>0.80100000000000005</v>
      </c>
      <c r="I41" s="234">
        <v>12.865</v>
      </c>
      <c r="J41" s="110"/>
      <c r="K41" s="64" t="s">
        <v>239</v>
      </c>
      <c r="L41" s="205">
        <v>2.5790000000000002</v>
      </c>
      <c r="M41" s="205">
        <v>0.31</v>
      </c>
      <c r="N41" s="205">
        <v>1.5680000000000001</v>
      </c>
    </row>
    <row r="42" spans="1:14" x14ac:dyDescent="0.35">
      <c r="A42" s="64" t="s">
        <v>256</v>
      </c>
      <c r="B42" s="205">
        <v>23.385999999999999</v>
      </c>
      <c r="C42" s="205">
        <v>33.036999999999999</v>
      </c>
      <c r="D42" s="205">
        <v>47.838000000000001</v>
      </c>
      <c r="E42" s="74"/>
      <c r="F42" s="64" t="s">
        <v>220</v>
      </c>
      <c r="G42" s="234">
        <v>6.1120000000000001</v>
      </c>
      <c r="H42" s="234">
        <v>9.2550000000000008</v>
      </c>
      <c r="I42" s="234">
        <v>11.028</v>
      </c>
      <c r="J42" s="110"/>
      <c r="K42" s="64" t="s">
        <v>181</v>
      </c>
      <c r="L42" s="205">
        <v>0.18099999999999999</v>
      </c>
      <c r="M42" s="205">
        <v>0.5</v>
      </c>
      <c r="N42" s="205">
        <v>1.4830000000000001</v>
      </c>
    </row>
    <row r="43" spans="1:14" x14ac:dyDescent="0.35">
      <c r="A43" s="64" t="s">
        <v>204</v>
      </c>
      <c r="B43" s="205">
        <v>34.820999999999998</v>
      </c>
      <c r="C43" s="205">
        <v>67.349000000000004</v>
      </c>
      <c r="D43" s="205">
        <v>44.826000000000001</v>
      </c>
      <c r="E43" s="74"/>
      <c r="F43" s="64" t="s">
        <v>168</v>
      </c>
      <c r="G43" s="234">
        <v>4.1539999999999999</v>
      </c>
      <c r="H43" s="234">
        <v>9.8490000000000002</v>
      </c>
      <c r="I43" s="234">
        <v>10.786</v>
      </c>
      <c r="J43" s="110"/>
      <c r="K43" s="64" t="s">
        <v>251</v>
      </c>
      <c r="L43" s="205">
        <v>0.998</v>
      </c>
      <c r="M43" s="205">
        <v>1.1160000000000001</v>
      </c>
      <c r="N43" s="205">
        <v>1.335</v>
      </c>
    </row>
    <row r="44" spans="1:14" x14ac:dyDescent="0.35">
      <c r="A44" s="64" t="s">
        <v>242</v>
      </c>
      <c r="B44" s="205">
        <v>21.596</v>
      </c>
      <c r="C44" s="205">
        <v>32.892000000000003</v>
      </c>
      <c r="D44" s="205">
        <v>44.363999999999997</v>
      </c>
      <c r="E44" s="74"/>
      <c r="F44" s="64" t="s">
        <v>110</v>
      </c>
      <c r="G44" s="234">
        <v>8.4139999999999997</v>
      </c>
      <c r="H44" s="234">
        <v>3.0230000000000001</v>
      </c>
      <c r="I44" s="234">
        <v>10.726000000000001</v>
      </c>
      <c r="J44" s="110"/>
      <c r="K44" s="64" t="s">
        <v>197</v>
      </c>
      <c r="L44" s="205">
        <v>0.73399999999999999</v>
      </c>
      <c r="M44" s="205">
        <v>1.714</v>
      </c>
      <c r="N44" s="205">
        <v>1.2350000000000001</v>
      </c>
    </row>
    <row r="45" spans="1:14" x14ac:dyDescent="0.35">
      <c r="A45" s="64" t="s">
        <v>240</v>
      </c>
      <c r="B45" s="205">
        <v>43.316000000000003</v>
      </c>
      <c r="C45" s="205">
        <v>35.881999999999998</v>
      </c>
      <c r="D45" s="205">
        <v>42.634</v>
      </c>
      <c r="E45" s="74"/>
      <c r="F45" s="64" t="s">
        <v>134</v>
      </c>
      <c r="G45" s="234">
        <v>11.226000000000001</v>
      </c>
      <c r="H45" s="234">
        <v>4.6980000000000004</v>
      </c>
      <c r="I45" s="234">
        <v>9.3460000000000001</v>
      </c>
      <c r="J45" s="110"/>
      <c r="K45" s="64" t="s">
        <v>212</v>
      </c>
      <c r="L45" s="205">
        <v>0.52300000000000002</v>
      </c>
      <c r="M45" s="205">
        <v>3.1</v>
      </c>
      <c r="N45" s="205">
        <v>1.2210000000000001</v>
      </c>
    </row>
    <row r="46" spans="1:14" x14ac:dyDescent="0.35">
      <c r="A46" s="64" t="s">
        <v>160</v>
      </c>
      <c r="B46" s="205">
        <v>32.317</v>
      </c>
      <c r="C46" s="205">
        <v>46.942</v>
      </c>
      <c r="D46" s="205">
        <v>38.643999999999998</v>
      </c>
      <c r="E46" s="74"/>
      <c r="F46" s="64" t="s">
        <v>37</v>
      </c>
      <c r="G46" s="234">
        <v>6.2110000000000003</v>
      </c>
      <c r="H46" s="234">
        <v>6.7919999999999998</v>
      </c>
      <c r="I46" s="234">
        <v>8.9280000000000008</v>
      </c>
      <c r="J46" s="110"/>
      <c r="K46" s="64" t="s">
        <v>194</v>
      </c>
      <c r="L46" s="205">
        <v>0.71799999999999997</v>
      </c>
      <c r="M46" s="205">
        <v>2.5270000000000001</v>
      </c>
      <c r="N46" s="205">
        <v>1.038</v>
      </c>
    </row>
    <row r="47" spans="1:14" x14ac:dyDescent="0.35">
      <c r="A47" s="64" t="s">
        <v>238</v>
      </c>
      <c r="B47" s="205">
        <v>52.933</v>
      </c>
      <c r="C47" s="205">
        <v>45.808999999999997</v>
      </c>
      <c r="D47" s="205">
        <v>38.295999999999999</v>
      </c>
      <c r="E47" s="74"/>
      <c r="F47" s="64" t="s">
        <v>212</v>
      </c>
      <c r="G47" s="234">
        <v>11.502000000000001</v>
      </c>
      <c r="H47" s="234">
        <v>4.4939999999999998</v>
      </c>
      <c r="I47" s="234">
        <v>8.6750000000000007</v>
      </c>
      <c r="J47" s="110"/>
      <c r="K47" s="64" t="s">
        <v>215</v>
      </c>
      <c r="L47" s="205">
        <v>0.27100000000000002</v>
      </c>
      <c r="M47" s="205">
        <v>0.40400000000000003</v>
      </c>
      <c r="N47" s="205">
        <v>1.03</v>
      </c>
    </row>
    <row r="48" spans="1:14" x14ac:dyDescent="0.35">
      <c r="A48" s="64" t="s">
        <v>222</v>
      </c>
      <c r="B48" s="205">
        <v>25.981999999999999</v>
      </c>
      <c r="C48" s="205">
        <v>34.441000000000003</v>
      </c>
      <c r="D48" s="205">
        <v>37.4</v>
      </c>
      <c r="E48" s="74"/>
      <c r="F48" s="64" t="s">
        <v>155</v>
      </c>
      <c r="G48" s="234">
        <v>8.4</v>
      </c>
      <c r="H48" s="234">
        <v>4.8239999999999998</v>
      </c>
      <c r="I48" s="234">
        <v>8.6069999999999993</v>
      </c>
      <c r="J48" s="110"/>
      <c r="K48" s="64" t="s">
        <v>238</v>
      </c>
      <c r="L48" s="205">
        <v>0.76200000000000001</v>
      </c>
      <c r="M48" s="205">
        <v>0.503</v>
      </c>
      <c r="N48" s="205">
        <v>1.0149999999999999</v>
      </c>
    </row>
    <row r="49" spans="1:14" x14ac:dyDescent="0.35">
      <c r="A49" s="64" t="s">
        <v>168</v>
      </c>
      <c r="B49" s="205">
        <v>49.256</v>
      </c>
      <c r="C49" s="205">
        <v>26.420999999999999</v>
      </c>
      <c r="D49" s="205">
        <v>35.872999999999998</v>
      </c>
      <c r="E49" s="74"/>
      <c r="F49" s="64" t="s">
        <v>222</v>
      </c>
      <c r="G49" s="234">
        <v>8.2050000000000001</v>
      </c>
      <c r="H49" s="234">
        <v>3.87</v>
      </c>
      <c r="I49" s="234">
        <v>7.9550000000000001</v>
      </c>
      <c r="J49" s="110"/>
      <c r="K49" s="64" t="s">
        <v>198</v>
      </c>
      <c r="L49" s="205">
        <v>1.647</v>
      </c>
      <c r="M49" s="205">
        <v>2.4660000000000002</v>
      </c>
      <c r="N49" s="205">
        <v>1.004</v>
      </c>
    </row>
    <row r="50" spans="1:14" x14ac:dyDescent="0.35">
      <c r="A50" s="64" t="s">
        <v>203</v>
      </c>
      <c r="B50" s="205">
        <v>32.088999999999999</v>
      </c>
      <c r="C50" s="205">
        <v>26.253</v>
      </c>
      <c r="D50" s="205">
        <v>35.582000000000001</v>
      </c>
      <c r="E50" s="74"/>
      <c r="F50" s="64" t="s">
        <v>172</v>
      </c>
      <c r="G50" s="234">
        <v>2.883</v>
      </c>
      <c r="H50" s="234">
        <v>5.4349999999999996</v>
      </c>
      <c r="I50" s="234">
        <v>7.79</v>
      </c>
      <c r="J50" s="110"/>
      <c r="K50" s="64" t="s">
        <v>254</v>
      </c>
      <c r="L50" s="205">
        <v>0.621</v>
      </c>
      <c r="M50" s="205">
        <v>0.85199999999999998</v>
      </c>
      <c r="N50" s="205">
        <v>0.92900000000000005</v>
      </c>
    </row>
    <row r="51" spans="1:14" x14ac:dyDescent="0.35">
      <c r="A51" s="64" t="s">
        <v>200</v>
      </c>
      <c r="B51" s="205">
        <v>24.416</v>
      </c>
      <c r="C51" s="205">
        <v>28.501000000000001</v>
      </c>
      <c r="D51" s="205">
        <v>34.734000000000002</v>
      </c>
      <c r="E51" s="74"/>
      <c r="F51" s="64" t="s">
        <v>171</v>
      </c>
      <c r="G51" s="234">
        <v>6.3609999999999998</v>
      </c>
      <c r="H51" s="234">
        <v>4.218</v>
      </c>
      <c r="I51" s="234">
        <v>7.2240000000000002</v>
      </c>
      <c r="J51" s="110"/>
      <c r="K51" s="64" t="s">
        <v>223</v>
      </c>
      <c r="L51" s="205"/>
      <c r="M51" s="205">
        <v>0</v>
      </c>
      <c r="N51" s="205">
        <v>0.90400000000000003</v>
      </c>
    </row>
    <row r="52" spans="1:14" x14ac:dyDescent="0.35">
      <c r="A52" s="64" t="s">
        <v>178</v>
      </c>
      <c r="B52" s="205">
        <v>23.779</v>
      </c>
      <c r="C52" s="205">
        <v>24.83</v>
      </c>
      <c r="D52" s="205">
        <v>34.661999999999999</v>
      </c>
      <c r="E52" s="74"/>
      <c r="F52" s="64" t="s">
        <v>122</v>
      </c>
      <c r="G52" s="234">
        <v>1.9890000000000001</v>
      </c>
      <c r="H52" s="234">
        <v>3.69</v>
      </c>
      <c r="I52" s="234">
        <v>7.1550000000000002</v>
      </c>
      <c r="J52" s="110"/>
      <c r="K52" s="64" t="s">
        <v>235</v>
      </c>
      <c r="L52" s="205">
        <v>0.37</v>
      </c>
      <c r="M52" s="205">
        <v>0.84799999999999998</v>
      </c>
      <c r="N52" s="205">
        <v>0.77600000000000002</v>
      </c>
    </row>
    <row r="53" spans="1:14" x14ac:dyDescent="0.35">
      <c r="A53" s="64" t="s">
        <v>116</v>
      </c>
      <c r="B53" s="205">
        <v>19.709</v>
      </c>
      <c r="C53" s="205">
        <v>30.997</v>
      </c>
      <c r="D53" s="205">
        <v>33.926000000000002</v>
      </c>
      <c r="E53" s="74"/>
      <c r="F53" s="64" t="s">
        <v>142</v>
      </c>
      <c r="G53" s="234">
        <v>1.1359999999999999</v>
      </c>
      <c r="H53" s="234">
        <v>2.1429999999999998</v>
      </c>
      <c r="I53" s="234">
        <v>7.0789999999999997</v>
      </c>
      <c r="J53" s="110"/>
      <c r="K53" s="64" t="s">
        <v>188</v>
      </c>
      <c r="L53" s="205">
        <v>0.56100000000000005</v>
      </c>
      <c r="M53" s="205">
        <v>1.52</v>
      </c>
      <c r="N53" s="205">
        <v>0.77400000000000002</v>
      </c>
    </row>
    <row r="54" spans="1:14" x14ac:dyDescent="0.35">
      <c r="A54" s="64" t="s">
        <v>36</v>
      </c>
      <c r="B54" s="205">
        <v>25.771999999999998</v>
      </c>
      <c r="C54" s="205">
        <v>27.515000000000001</v>
      </c>
      <c r="D54" s="205">
        <v>31.007999999999999</v>
      </c>
      <c r="E54" s="74"/>
      <c r="F54" s="64" t="s">
        <v>211</v>
      </c>
      <c r="G54" s="234">
        <v>19.337</v>
      </c>
      <c r="H54" s="234">
        <v>6.1769999999999996</v>
      </c>
      <c r="I54" s="234">
        <v>6.9530000000000003</v>
      </c>
      <c r="J54" s="110"/>
      <c r="K54" s="64" t="s">
        <v>182</v>
      </c>
      <c r="L54" s="205">
        <v>0.11799999999999999</v>
      </c>
      <c r="M54" s="205">
        <v>0.37</v>
      </c>
      <c r="N54" s="205">
        <v>0.77</v>
      </c>
    </row>
    <row r="55" spans="1:14" x14ac:dyDescent="0.35">
      <c r="A55" s="64" t="s">
        <v>2</v>
      </c>
      <c r="B55" s="205">
        <v>28.375</v>
      </c>
      <c r="C55" s="205">
        <v>34.694000000000003</v>
      </c>
      <c r="D55" s="205">
        <v>30.385999999999999</v>
      </c>
      <c r="E55" s="74"/>
      <c r="F55" s="64" t="s">
        <v>5</v>
      </c>
      <c r="G55" s="234">
        <v>4.0730000000000004</v>
      </c>
      <c r="H55" s="234">
        <v>6.5220000000000002</v>
      </c>
      <c r="I55" s="234">
        <v>6.8949999999999996</v>
      </c>
      <c r="J55" s="110"/>
      <c r="K55" s="64" t="s">
        <v>231</v>
      </c>
      <c r="L55" s="205">
        <v>0.22600000000000001</v>
      </c>
      <c r="M55" s="205">
        <v>1.149</v>
      </c>
      <c r="N55" s="205">
        <v>0.76200000000000001</v>
      </c>
    </row>
    <row r="56" spans="1:14" x14ac:dyDescent="0.35">
      <c r="A56" s="64" t="s">
        <v>172</v>
      </c>
      <c r="B56" s="205">
        <v>28.027000000000001</v>
      </c>
      <c r="C56" s="205">
        <v>30.116</v>
      </c>
      <c r="D56" s="205">
        <v>30.14</v>
      </c>
      <c r="E56" s="74"/>
      <c r="F56" s="64" t="s">
        <v>201</v>
      </c>
      <c r="G56" s="234">
        <v>8.0679999999999996</v>
      </c>
      <c r="H56" s="234">
        <v>15.801</v>
      </c>
      <c r="I56" s="234">
        <v>6.7789999999999999</v>
      </c>
      <c r="J56" s="110"/>
      <c r="K56" s="64" t="s">
        <v>171</v>
      </c>
      <c r="L56" s="205">
        <v>0.64100000000000001</v>
      </c>
      <c r="M56" s="205">
        <v>0.86899999999999999</v>
      </c>
      <c r="N56" s="205">
        <v>0.72499999999999998</v>
      </c>
    </row>
    <row r="57" spans="1:14" x14ac:dyDescent="0.35">
      <c r="A57" s="64" t="s">
        <v>232</v>
      </c>
      <c r="B57" s="205">
        <v>34.53</v>
      </c>
      <c r="C57" s="205">
        <v>33.216000000000001</v>
      </c>
      <c r="D57" s="205">
        <v>30.111000000000001</v>
      </c>
      <c r="E57" s="74"/>
      <c r="F57" s="64" t="s">
        <v>196</v>
      </c>
      <c r="G57" s="234">
        <v>9.3000000000000007</v>
      </c>
      <c r="H57" s="234">
        <v>10.145</v>
      </c>
      <c r="I57" s="234">
        <v>6.4710000000000001</v>
      </c>
      <c r="J57" s="110"/>
      <c r="K57" s="64" t="s">
        <v>130</v>
      </c>
      <c r="L57" s="205">
        <v>0.93200000000000005</v>
      </c>
      <c r="M57" s="205">
        <v>2.1739999999999999</v>
      </c>
      <c r="N57" s="205">
        <v>0.72099999999999997</v>
      </c>
    </row>
    <row r="58" spans="1:14" x14ac:dyDescent="0.35">
      <c r="A58" s="64" t="s">
        <v>23</v>
      </c>
      <c r="B58" s="205">
        <v>26.597000000000001</v>
      </c>
      <c r="C58" s="205">
        <v>28.239000000000001</v>
      </c>
      <c r="D58" s="205">
        <v>29.4</v>
      </c>
      <c r="E58" s="74"/>
      <c r="F58" s="64" t="s">
        <v>22</v>
      </c>
      <c r="G58" s="234">
        <v>1.3520000000000001</v>
      </c>
      <c r="H58" s="234">
        <v>4.4779999999999998</v>
      </c>
      <c r="I58" s="234">
        <v>6.343</v>
      </c>
      <c r="J58" s="110"/>
      <c r="K58" s="64" t="s">
        <v>180</v>
      </c>
      <c r="L58" s="205">
        <v>0.26400000000000001</v>
      </c>
      <c r="M58" s="205">
        <v>0.627</v>
      </c>
      <c r="N58" s="205">
        <v>0.70399999999999996</v>
      </c>
    </row>
    <row r="59" spans="1:14" x14ac:dyDescent="0.35">
      <c r="A59" s="64" t="s">
        <v>231</v>
      </c>
      <c r="B59" s="205">
        <v>28.843</v>
      </c>
      <c r="C59" s="205">
        <v>31.552</v>
      </c>
      <c r="D59" s="205">
        <v>28.593</v>
      </c>
      <c r="E59" s="74"/>
      <c r="F59" s="64" t="s">
        <v>198</v>
      </c>
      <c r="G59" s="234">
        <v>3.0910000000000002</v>
      </c>
      <c r="H59" s="234">
        <v>2.8119999999999998</v>
      </c>
      <c r="I59" s="234">
        <v>6.282</v>
      </c>
      <c r="J59" s="110"/>
      <c r="K59" s="64" t="s">
        <v>199</v>
      </c>
      <c r="L59" s="205">
        <v>0.78500000000000003</v>
      </c>
      <c r="M59" s="205">
        <v>0.61899999999999999</v>
      </c>
      <c r="N59" s="205">
        <v>0.69599999999999995</v>
      </c>
    </row>
    <row r="60" spans="1:14" x14ac:dyDescent="0.35">
      <c r="A60" s="64" t="s">
        <v>25</v>
      </c>
      <c r="B60" s="205">
        <v>29.138000000000002</v>
      </c>
      <c r="C60" s="205">
        <v>26.457999999999998</v>
      </c>
      <c r="D60" s="205">
        <v>28.527000000000001</v>
      </c>
      <c r="E60" s="74"/>
      <c r="F60" s="64" t="s">
        <v>250</v>
      </c>
      <c r="G60" s="234">
        <v>1.234</v>
      </c>
      <c r="H60" s="234">
        <v>13.692</v>
      </c>
      <c r="I60" s="234">
        <v>5.843</v>
      </c>
      <c r="J60" s="110"/>
      <c r="K60" s="64" t="s">
        <v>104</v>
      </c>
      <c r="L60" s="205">
        <v>4.4880000000000004</v>
      </c>
      <c r="M60" s="205">
        <v>1.7809999999999999</v>
      </c>
      <c r="N60" s="205">
        <v>0.69399999999999995</v>
      </c>
    </row>
    <row r="61" spans="1:14" x14ac:dyDescent="0.35">
      <c r="A61" s="64" t="s">
        <v>169</v>
      </c>
      <c r="B61" s="205">
        <v>38.762999999999998</v>
      </c>
      <c r="C61" s="205">
        <v>15.022</v>
      </c>
      <c r="D61" s="205">
        <v>28.059000000000001</v>
      </c>
      <c r="E61" s="74"/>
      <c r="F61" s="64" t="s">
        <v>160</v>
      </c>
      <c r="G61" s="234">
        <v>11.131</v>
      </c>
      <c r="H61" s="234">
        <v>10.824</v>
      </c>
      <c r="I61" s="234">
        <v>5.7789999999999999</v>
      </c>
      <c r="J61" s="110"/>
      <c r="K61" s="64" t="s">
        <v>100</v>
      </c>
      <c r="L61" s="205">
        <v>5.6000000000000001E-2</v>
      </c>
      <c r="M61" s="205">
        <v>0.22900000000000001</v>
      </c>
      <c r="N61" s="205">
        <v>0.68799999999999994</v>
      </c>
    </row>
    <row r="62" spans="1:14" x14ac:dyDescent="0.35">
      <c r="A62" s="64" t="s">
        <v>110</v>
      </c>
      <c r="B62" s="205">
        <v>12.683</v>
      </c>
      <c r="C62" s="205">
        <v>23.617000000000001</v>
      </c>
      <c r="D62" s="205">
        <v>27.318999999999999</v>
      </c>
      <c r="E62" s="74"/>
      <c r="F62" s="64" t="s">
        <v>14</v>
      </c>
      <c r="G62" s="234">
        <v>2.39</v>
      </c>
      <c r="H62" s="234">
        <v>2.6539999999999999</v>
      </c>
      <c r="I62" s="234">
        <v>5.5949999999999998</v>
      </c>
      <c r="J62" s="110"/>
      <c r="K62" s="64" t="s">
        <v>143</v>
      </c>
      <c r="L62" s="205">
        <v>0.46600000000000003</v>
      </c>
      <c r="M62" s="205">
        <v>0.33800000000000002</v>
      </c>
      <c r="N62" s="205">
        <v>0.63100000000000001</v>
      </c>
    </row>
    <row r="63" spans="1:14" x14ac:dyDescent="0.35">
      <c r="A63" s="64" t="s">
        <v>21</v>
      </c>
      <c r="B63" s="205">
        <v>22.006</v>
      </c>
      <c r="C63" s="205">
        <v>37.008000000000003</v>
      </c>
      <c r="D63" s="205">
        <v>26.94</v>
      </c>
      <c r="E63" s="74"/>
      <c r="F63" s="64" t="s">
        <v>200</v>
      </c>
      <c r="G63" s="234">
        <v>5.774</v>
      </c>
      <c r="H63" s="234">
        <v>9.0449999999999999</v>
      </c>
      <c r="I63" s="234">
        <v>5.34</v>
      </c>
      <c r="J63" s="110"/>
      <c r="K63" s="64" t="s">
        <v>107</v>
      </c>
      <c r="L63" s="205">
        <v>0.72499999999999998</v>
      </c>
      <c r="M63" s="205">
        <v>1.119</v>
      </c>
      <c r="N63" s="205">
        <v>0.627</v>
      </c>
    </row>
    <row r="64" spans="1:14" x14ac:dyDescent="0.35">
      <c r="A64" s="64" t="s">
        <v>210</v>
      </c>
      <c r="B64" s="205">
        <v>24.972000000000001</v>
      </c>
      <c r="C64" s="205">
        <v>21.550999999999998</v>
      </c>
      <c r="D64" s="205">
        <v>26.501999999999999</v>
      </c>
      <c r="E64" s="74"/>
      <c r="F64" s="64" t="s">
        <v>36</v>
      </c>
      <c r="G64" s="234">
        <v>1.548</v>
      </c>
      <c r="H64" s="234">
        <v>3.484</v>
      </c>
      <c r="I64" s="234">
        <v>5.3319999999999999</v>
      </c>
      <c r="J64" s="110"/>
      <c r="K64" s="64" t="s">
        <v>248</v>
      </c>
      <c r="L64" s="205">
        <v>0.57599999999999996</v>
      </c>
      <c r="M64" s="205">
        <v>1.9179999999999999</v>
      </c>
      <c r="N64" s="205">
        <v>0.59799999999999998</v>
      </c>
    </row>
    <row r="65" spans="1:14" x14ac:dyDescent="0.35">
      <c r="A65" s="64" t="s">
        <v>233</v>
      </c>
      <c r="B65" s="205">
        <v>27.19</v>
      </c>
      <c r="C65" s="205">
        <v>32.972000000000001</v>
      </c>
      <c r="D65" s="205">
        <v>26.09</v>
      </c>
      <c r="E65" s="74"/>
      <c r="F65" s="64" t="s">
        <v>194</v>
      </c>
      <c r="G65" s="234">
        <v>4.1109999999999998</v>
      </c>
      <c r="H65" s="234">
        <v>34.289000000000001</v>
      </c>
      <c r="I65" s="234">
        <v>5.2409999999999997</v>
      </c>
      <c r="J65" s="110"/>
      <c r="K65" s="64" t="s">
        <v>232</v>
      </c>
      <c r="L65" s="205">
        <v>0.16</v>
      </c>
      <c r="M65" s="205">
        <v>0.57399999999999995</v>
      </c>
      <c r="N65" s="205">
        <v>0.56799999999999995</v>
      </c>
    </row>
    <row r="66" spans="1:14" x14ac:dyDescent="0.35">
      <c r="A66" s="64" t="s">
        <v>149</v>
      </c>
      <c r="B66" s="205">
        <v>24.183</v>
      </c>
      <c r="C66" s="205">
        <v>56.773000000000003</v>
      </c>
      <c r="D66" s="205">
        <v>26.041</v>
      </c>
      <c r="E66" s="74"/>
      <c r="F66" s="64" t="s">
        <v>229</v>
      </c>
      <c r="G66" s="234">
        <v>2.1749999999999998</v>
      </c>
      <c r="H66" s="234">
        <v>8.7929999999999993</v>
      </c>
      <c r="I66" s="234">
        <v>4.9550000000000001</v>
      </c>
      <c r="J66" s="110"/>
      <c r="K66" s="64" t="s">
        <v>75</v>
      </c>
      <c r="L66" s="205">
        <v>0.26200000000000001</v>
      </c>
      <c r="M66" s="205">
        <v>7.3479999999999999</v>
      </c>
      <c r="N66" s="205">
        <v>0.51600000000000001</v>
      </c>
    </row>
    <row r="67" spans="1:14" x14ac:dyDescent="0.35">
      <c r="A67" s="64" t="s">
        <v>99</v>
      </c>
      <c r="B67" s="205">
        <v>22.143999999999998</v>
      </c>
      <c r="C67" s="205">
        <v>26.08</v>
      </c>
      <c r="D67" s="205">
        <v>25.843</v>
      </c>
      <c r="E67" s="74"/>
      <c r="F67" s="64" t="s">
        <v>12</v>
      </c>
      <c r="G67" s="234">
        <v>2.891</v>
      </c>
      <c r="H67" s="234">
        <v>8.9930000000000003</v>
      </c>
      <c r="I67" s="234">
        <v>4.5209999999999999</v>
      </c>
      <c r="J67" s="110"/>
      <c r="K67" s="64" t="s">
        <v>221</v>
      </c>
      <c r="L67" s="205">
        <v>0.22600000000000001</v>
      </c>
      <c r="M67" s="205">
        <v>0.28999999999999998</v>
      </c>
      <c r="N67" s="205">
        <v>0.49299999999999999</v>
      </c>
    </row>
    <row r="68" spans="1:14" x14ac:dyDescent="0.35">
      <c r="A68" s="64" t="s">
        <v>16</v>
      </c>
      <c r="B68" s="205">
        <v>19.212</v>
      </c>
      <c r="C68" s="205">
        <v>31.872</v>
      </c>
      <c r="D68" s="205">
        <v>25.143999999999998</v>
      </c>
      <c r="E68" s="74"/>
      <c r="F68" s="64" t="s">
        <v>202</v>
      </c>
      <c r="G68" s="234">
        <v>0.623</v>
      </c>
      <c r="H68" s="234">
        <v>1.8</v>
      </c>
      <c r="I68" s="234">
        <v>4.4290000000000003</v>
      </c>
      <c r="J68" s="110"/>
      <c r="K68" s="64" t="s">
        <v>230</v>
      </c>
      <c r="L68" s="205">
        <v>0.28399999999999997</v>
      </c>
      <c r="M68" s="205">
        <v>0.34599999999999997</v>
      </c>
      <c r="N68" s="205">
        <v>0.47899999999999998</v>
      </c>
    </row>
    <row r="69" spans="1:14" x14ac:dyDescent="0.35">
      <c r="A69" s="64" t="s">
        <v>28</v>
      </c>
      <c r="B69" s="205">
        <v>18.986000000000001</v>
      </c>
      <c r="C69" s="205">
        <v>17.506</v>
      </c>
      <c r="D69" s="205">
        <v>24.59</v>
      </c>
      <c r="E69" s="74"/>
      <c r="F69" s="64" t="s">
        <v>213</v>
      </c>
      <c r="G69" s="234">
        <v>1.7689999999999999</v>
      </c>
      <c r="H69" s="234">
        <v>0.72299999999999998</v>
      </c>
      <c r="I69" s="234">
        <v>4.37</v>
      </c>
      <c r="J69" s="110"/>
      <c r="K69" s="64" t="s">
        <v>103</v>
      </c>
      <c r="L69" s="205">
        <v>0.24399999999999999</v>
      </c>
      <c r="M69" s="205">
        <v>0.14399999999999999</v>
      </c>
      <c r="N69" s="205">
        <v>0.47399999999999998</v>
      </c>
    </row>
    <row r="70" spans="1:14" x14ac:dyDescent="0.35">
      <c r="A70" s="64" t="s">
        <v>171</v>
      </c>
      <c r="B70" s="205">
        <v>19.942</v>
      </c>
      <c r="C70" s="205">
        <v>19.748999999999999</v>
      </c>
      <c r="D70" s="205">
        <v>23.803000000000001</v>
      </c>
      <c r="E70" s="74"/>
      <c r="F70" s="64" t="s">
        <v>253</v>
      </c>
      <c r="G70" s="234">
        <v>6.2060000000000004</v>
      </c>
      <c r="H70" s="234">
        <v>5.4329999999999998</v>
      </c>
      <c r="I70" s="234">
        <v>4.28</v>
      </c>
      <c r="J70" s="110"/>
      <c r="K70" s="64" t="s">
        <v>237</v>
      </c>
      <c r="L70" s="205">
        <v>0.52700000000000002</v>
      </c>
      <c r="M70" s="205">
        <v>1.4670000000000001</v>
      </c>
      <c r="N70" s="205">
        <v>0.45600000000000002</v>
      </c>
    </row>
    <row r="71" spans="1:14" x14ac:dyDescent="0.35">
      <c r="A71" s="64" t="s">
        <v>146</v>
      </c>
      <c r="B71" s="205">
        <v>21.413</v>
      </c>
      <c r="C71" s="205">
        <v>15.041</v>
      </c>
      <c r="D71" s="205">
        <v>23.373000000000001</v>
      </c>
      <c r="E71" s="74"/>
      <c r="F71" s="64" t="s">
        <v>108</v>
      </c>
      <c r="G71" s="234">
        <v>12.43</v>
      </c>
      <c r="H71" s="234">
        <v>22.210999999999999</v>
      </c>
      <c r="I71" s="234">
        <v>4.2649999999999997</v>
      </c>
      <c r="J71" s="110"/>
      <c r="K71" s="64" t="s">
        <v>241</v>
      </c>
      <c r="L71" s="205">
        <v>0.26500000000000001</v>
      </c>
      <c r="M71" s="205">
        <v>0.75800000000000001</v>
      </c>
      <c r="N71" s="205">
        <v>0.42199999999999999</v>
      </c>
    </row>
    <row r="72" spans="1:14" x14ac:dyDescent="0.35">
      <c r="A72" s="64" t="s">
        <v>198</v>
      </c>
      <c r="B72" s="205">
        <v>13.385</v>
      </c>
      <c r="C72" s="205">
        <v>14.125999999999999</v>
      </c>
      <c r="D72" s="205">
        <v>22.797999999999998</v>
      </c>
      <c r="E72" s="74"/>
      <c r="F72" s="64" t="s">
        <v>135</v>
      </c>
      <c r="G72" s="234">
        <v>4.1559999999999997</v>
      </c>
      <c r="H72" s="234">
        <v>2.7850000000000001</v>
      </c>
      <c r="I72" s="234">
        <v>3.867</v>
      </c>
      <c r="J72" s="110"/>
      <c r="K72" s="64" t="s">
        <v>147</v>
      </c>
      <c r="L72" s="205">
        <v>0.753</v>
      </c>
      <c r="M72" s="205">
        <v>0.62</v>
      </c>
      <c r="N72" s="205">
        <v>0.42</v>
      </c>
    </row>
    <row r="73" spans="1:14" x14ac:dyDescent="0.35">
      <c r="A73" s="64" t="s">
        <v>22</v>
      </c>
      <c r="B73" s="205">
        <v>18.38</v>
      </c>
      <c r="C73" s="205">
        <v>32.362000000000002</v>
      </c>
      <c r="D73" s="205">
        <v>22.776</v>
      </c>
      <c r="E73" s="74"/>
      <c r="F73" s="64" t="s">
        <v>145</v>
      </c>
      <c r="G73" s="234">
        <v>0.314</v>
      </c>
      <c r="H73" s="234">
        <v>1.915</v>
      </c>
      <c r="I73" s="234">
        <v>3.7</v>
      </c>
      <c r="J73" s="110"/>
      <c r="K73" s="64" t="s">
        <v>173</v>
      </c>
      <c r="L73" s="205">
        <v>0.20699999999999999</v>
      </c>
      <c r="M73" s="205">
        <v>2.8000000000000001E-2</v>
      </c>
      <c r="N73" s="205">
        <v>0.40100000000000002</v>
      </c>
    </row>
    <row r="74" spans="1:14" x14ac:dyDescent="0.35">
      <c r="A74" s="64" t="s">
        <v>32</v>
      </c>
      <c r="B74" s="205">
        <v>12.465999999999999</v>
      </c>
      <c r="C74" s="205">
        <v>18.138999999999999</v>
      </c>
      <c r="D74" s="205">
        <v>22.643999999999998</v>
      </c>
      <c r="E74" s="74"/>
      <c r="F74" s="64" t="s">
        <v>128</v>
      </c>
      <c r="G74" s="234">
        <v>7.9</v>
      </c>
      <c r="H74" s="234">
        <v>1.595</v>
      </c>
      <c r="I74" s="234">
        <v>3.5230000000000001</v>
      </c>
      <c r="J74" s="110"/>
      <c r="K74" s="64" t="s">
        <v>252</v>
      </c>
      <c r="L74" s="205">
        <v>0.223</v>
      </c>
      <c r="M74" s="205">
        <v>0.21099999999999999</v>
      </c>
      <c r="N74" s="205">
        <v>0.37</v>
      </c>
    </row>
    <row r="75" spans="1:14" x14ac:dyDescent="0.35">
      <c r="A75" s="64" t="s">
        <v>194</v>
      </c>
      <c r="B75" s="205">
        <v>23.681000000000001</v>
      </c>
      <c r="C75" s="205">
        <v>23</v>
      </c>
      <c r="D75" s="205">
        <v>22.600999999999999</v>
      </c>
      <c r="E75" s="74"/>
      <c r="F75" s="64" t="s">
        <v>143</v>
      </c>
      <c r="G75" s="234">
        <v>1.7370000000000001</v>
      </c>
      <c r="H75" s="234">
        <v>4.9080000000000004</v>
      </c>
      <c r="I75" s="234">
        <v>3.2989999999999999</v>
      </c>
      <c r="J75" s="110"/>
      <c r="K75" s="64" t="s">
        <v>138</v>
      </c>
      <c r="L75" s="205">
        <v>3.0000000000000001E-3</v>
      </c>
      <c r="M75" s="205">
        <v>3.3000000000000002E-2</v>
      </c>
      <c r="N75" s="205">
        <v>0.36799999999999999</v>
      </c>
    </row>
    <row r="76" spans="1:14" x14ac:dyDescent="0.35">
      <c r="A76" s="64" t="s">
        <v>197</v>
      </c>
      <c r="B76" s="205">
        <v>13.598000000000001</v>
      </c>
      <c r="C76" s="205">
        <v>11.722</v>
      </c>
      <c r="D76" s="205">
        <v>22.512</v>
      </c>
      <c r="E76" s="74"/>
      <c r="F76" s="64" t="s">
        <v>152</v>
      </c>
      <c r="G76" s="234">
        <v>3.5920000000000001</v>
      </c>
      <c r="H76" s="234">
        <v>1.008</v>
      </c>
      <c r="I76" s="234">
        <v>3.2010000000000001</v>
      </c>
      <c r="J76" s="110"/>
      <c r="K76" s="64" t="s">
        <v>206</v>
      </c>
      <c r="L76" s="205">
        <v>0.85299999999999998</v>
      </c>
      <c r="M76" s="205">
        <v>0.23400000000000001</v>
      </c>
      <c r="N76" s="205">
        <v>0.36099999999999999</v>
      </c>
    </row>
    <row r="77" spans="1:14" x14ac:dyDescent="0.35">
      <c r="A77" s="64" t="s">
        <v>27</v>
      </c>
      <c r="B77" s="205">
        <v>23.507000000000001</v>
      </c>
      <c r="C77" s="205">
        <v>26.5</v>
      </c>
      <c r="D77" s="205">
        <v>22.236999999999998</v>
      </c>
      <c r="E77" s="74"/>
      <c r="F77" s="64" t="s">
        <v>240</v>
      </c>
      <c r="G77" s="234">
        <v>0.78</v>
      </c>
      <c r="H77" s="234">
        <v>1.4179999999999999</v>
      </c>
      <c r="I77" s="234">
        <v>3.1659999999999999</v>
      </c>
      <c r="J77" s="110"/>
      <c r="K77" s="64" t="s">
        <v>247</v>
      </c>
      <c r="L77" s="205">
        <v>0.80500000000000005</v>
      </c>
      <c r="M77" s="205">
        <v>0.45900000000000002</v>
      </c>
      <c r="N77" s="205">
        <v>0.35899999999999999</v>
      </c>
    </row>
    <row r="78" spans="1:14" x14ac:dyDescent="0.35">
      <c r="A78" s="64" t="s">
        <v>7</v>
      </c>
      <c r="B78" s="205">
        <v>14.342000000000001</v>
      </c>
      <c r="C78" s="205">
        <v>19.288</v>
      </c>
      <c r="D78" s="205">
        <v>21.460999999999999</v>
      </c>
      <c r="E78" s="74"/>
      <c r="F78" s="64" t="s">
        <v>170</v>
      </c>
      <c r="G78" s="234">
        <v>10.993</v>
      </c>
      <c r="H78" s="234">
        <v>3.2370000000000001</v>
      </c>
      <c r="I78" s="234">
        <v>3.0310000000000001</v>
      </c>
      <c r="J78" s="110"/>
      <c r="K78" s="64" t="s">
        <v>94</v>
      </c>
      <c r="L78" s="205">
        <v>1.6E-2</v>
      </c>
      <c r="M78" s="205">
        <v>0.69</v>
      </c>
      <c r="N78" s="205">
        <v>0.35399999999999998</v>
      </c>
    </row>
    <row r="79" spans="1:14" x14ac:dyDescent="0.35">
      <c r="A79" s="64" t="s">
        <v>249</v>
      </c>
      <c r="B79" s="205">
        <v>25.459</v>
      </c>
      <c r="C79" s="205">
        <v>20.896000000000001</v>
      </c>
      <c r="D79" s="205">
        <v>21.2</v>
      </c>
      <c r="E79" s="74"/>
      <c r="F79" s="64" t="s">
        <v>235</v>
      </c>
      <c r="G79" s="234">
        <v>2.2450000000000001</v>
      </c>
      <c r="H79" s="234">
        <v>2.0659999999999998</v>
      </c>
      <c r="I79" s="234">
        <v>3.0139999999999998</v>
      </c>
      <c r="J79" s="110"/>
      <c r="K79" s="64" t="s">
        <v>177</v>
      </c>
      <c r="L79" s="205"/>
      <c r="M79" s="205"/>
      <c r="N79" s="205">
        <v>0.33100000000000002</v>
      </c>
    </row>
    <row r="80" spans="1:14" x14ac:dyDescent="0.35">
      <c r="A80" s="64" t="s">
        <v>103</v>
      </c>
      <c r="B80" s="205">
        <v>24.59</v>
      </c>
      <c r="C80" s="205">
        <v>17.151</v>
      </c>
      <c r="D80" s="205">
        <v>21.158000000000001</v>
      </c>
      <c r="E80" s="74"/>
      <c r="F80" s="64" t="s">
        <v>112</v>
      </c>
      <c r="G80" s="234">
        <v>0.89500000000000002</v>
      </c>
      <c r="H80" s="234"/>
      <c r="I80" s="234">
        <v>2.9140000000000001</v>
      </c>
      <c r="J80" s="110"/>
      <c r="K80" s="64" t="s">
        <v>169</v>
      </c>
      <c r="L80" s="205">
        <v>5.0000000000000001E-3</v>
      </c>
      <c r="M80" s="205">
        <v>2.335</v>
      </c>
      <c r="N80" s="205">
        <v>0.32500000000000001</v>
      </c>
    </row>
    <row r="81" spans="1:14" x14ac:dyDescent="0.35">
      <c r="A81" s="64" t="s">
        <v>26</v>
      </c>
      <c r="B81" s="205">
        <v>12.195</v>
      </c>
      <c r="C81" s="205">
        <v>24.722000000000001</v>
      </c>
      <c r="D81" s="205">
        <v>20.337</v>
      </c>
      <c r="E81" s="74"/>
      <c r="F81" s="64" t="s">
        <v>138</v>
      </c>
      <c r="G81" s="234">
        <v>0.17</v>
      </c>
      <c r="H81" s="234">
        <v>0.70199999999999996</v>
      </c>
      <c r="I81" s="234">
        <v>2.8879999999999999</v>
      </c>
      <c r="J81" s="110"/>
      <c r="K81" s="64" t="s">
        <v>234</v>
      </c>
      <c r="L81" s="205">
        <v>9.5000000000000001E-2</v>
      </c>
      <c r="M81" s="205">
        <v>0.21199999999999999</v>
      </c>
      <c r="N81" s="205">
        <v>0.29399999999999998</v>
      </c>
    </row>
    <row r="82" spans="1:14" x14ac:dyDescent="0.35">
      <c r="A82" s="64" t="s">
        <v>130</v>
      </c>
      <c r="B82" s="205">
        <v>17.768000000000001</v>
      </c>
      <c r="C82" s="205">
        <v>31.003</v>
      </c>
      <c r="D82" s="205">
        <v>19.914999999999999</v>
      </c>
      <c r="E82" s="74"/>
      <c r="F82" s="64" t="s">
        <v>154</v>
      </c>
      <c r="G82" s="234">
        <v>1.5649999999999999</v>
      </c>
      <c r="H82" s="234">
        <v>1.4550000000000001</v>
      </c>
      <c r="I82" s="234">
        <v>2.7839999999999998</v>
      </c>
      <c r="J82" s="110"/>
      <c r="K82" s="64" t="s">
        <v>228</v>
      </c>
      <c r="L82" s="205">
        <v>0.45700000000000002</v>
      </c>
      <c r="M82" s="205">
        <v>0.499</v>
      </c>
      <c r="N82" s="205">
        <v>0.24399999999999999</v>
      </c>
    </row>
    <row r="83" spans="1:14" x14ac:dyDescent="0.35">
      <c r="A83" s="64" t="s">
        <v>121</v>
      </c>
      <c r="B83" s="205">
        <v>8.3000000000000007</v>
      </c>
      <c r="C83" s="205">
        <v>21.401</v>
      </c>
      <c r="D83" s="205">
        <v>19.491</v>
      </c>
      <c r="E83" s="74"/>
      <c r="F83" s="64" t="s">
        <v>35</v>
      </c>
      <c r="G83" s="234">
        <v>6.5380000000000003</v>
      </c>
      <c r="H83" s="234">
        <v>5.7530000000000001</v>
      </c>
      <c r="I83" s="234">
        <v>2.641</v>
      </c>
      <c r="J83" s="110"/>
      <c r="K83" s="64" t="s">
        <v>148</v>
      </c>
      <c r="L83" s="205">
        <v>7.6999999999999999E-2</v>
      </c>
      <c r="M83" s="205">
        <v>0.121</v>
      </c>
      <c r="N83" s="205">
        <v>0.23200000000000001</v>
      </c>
    </row>
    <row r="84" spans="1:14" x14ac:dyDescent="0.35">
      <c r="A84" s="64" t="s">
        <v>132</v>
      </c>
      <c r="B84" s="205">
        <v>17.992000000000001</v>
      </c>
      <c r="C84" s="205">
        <v>16.056999999999999</v>
      </c>
      <c r="D84" s="205">
        <v>19.105</v>
      </c>
      <c r="E84" s="74"/>
      <c r="F84" s="64" t="s">
        <v>190</v>
      </c>
      <c r="G84" s="234">
        <v>0.10199999999999999</v>
      </c>
      <c r="H84" s="234">
        <v>0.50600000000000001</v>
      </c>
      <c r="I84" s="234">
        <v>2.504</v>
      </c>
      <c r="J84" s="110"/>
      <c r="K84" s="64" t="s">
        <v>233</v>
      </c>
      <c r="L84" s="205">
        <v>0.224</v>
      </c>
      <c r="M84" s="205">
        <v>0.11600000000000001</v>
      </c>
      <c r="N84" s="205">
        <v>0.21299999999999999</v>
      </c>
    </row>
    <row r="85" spans="1:14" x14ac:dyDescent="0.35">
      <c r="A85" s="64" t="s">
        <v>50</v>
      </c>
      <c r="B85" s="205">
        <v>25.315999999999999</v>
      </c>
      <c r="C85" s="205">
        <v>26.315999999999999</v>
      </c>
      <c r="D85" s="205">
        <v>18.994</v>
      </c>
      <c r="E85" s="74"/>
      <c r="F85" s="64" t="s">
        <v>156</v>
      </c>
      <c r="G85" s="234"/>
      <c r="H85" s="234">
        <v>1.631</v>
      </c>
      <c r="I85" s="234">
        <v>2.4049999999999998</v>
      </c>
      <c r="J85" s="110"/>
      <c r="K85" s="64" t="s">
        <v>9</v>
      </c>
      <c r="L85" s="205">
        <v>0.3</v>
      </c>
      <c r="M85" s="205">
        <v>0.30499999999999999</v>
      </c>
      <c r="N85" s="205">
        <v>0.20799999999999999</v>
      </c>
    </row>
    <row r="86" spans="1:14" x14ac:dyDescent="0.35">
      <c r="A86" s="64" t="s">
        <v>117</v>
      </c>
      <c r="B86" s="205">
        <v>15.121</v>
      </c>
      <c r="C86" s="205">
        <v>14.365</v>
      </c>
      <c r="D86" s="205">
        <v>18.530999999999999</v>
      </c>
      <c r="E86" s="74"/>
      <c r="F86" s="64" t="s">
        <v>186</v>
      </c>
      <c r="G86" s="234">
        <v>1.2E-2</v>
      </c>
      <c r="H86" s="234">
        <v>8.7999999999999995E-2</v>
      </c>
      <c r="I86" s="234">
        <v>2.27</v>
      </c>
      <c r="J86" s="110"/>
      <c r="K86" s="64" t="s">
        <v>236</v>
      </c>
      <c r="L86" s="205">
        <v>0.188</v>
      </c>
      <c r="M86" s="205">
        <v>0.41799999999999998</v>
      </c>
      <c r="N86" s="205">
        <v>0.20599999999999999</v>
      </c>
    </row>
    <row r="87" spans="1:14" x14ac:dyDescent="0.35">
      <c r="A87" s="64" t="s">
        <v>97</v>
      </c>
      <c r="B87" s="205">
        <v>597.54100000000005</v>
      </c>
      <c r="C87" s="205">
        <v>20.9</v>
      </c>
      <c r="D87" s="205">
        <v>17.852</v>
      </c>
      <c r="E87" s="74"/>
      <c r="F87" s="64" t="s">
        <v>107</v>
      </c>
      <c r="G87" s="234">
        <v>0.94499999999999995</v>
      </c>
      <c r="H87" s="234">
        <v>3.871</v>
      </c>
      <c r="I87" s="234">
        <v>2.214</v>
      </c>
      <c r="J87" s="110"/>
      <c r="K87" s="64" t="s">
        <v>126</v>
      </c>
      <c r="L87" s="205">
        <v>4.0000000000000001E-3</v>
      </c>
      <c r="M87" s="205">
        <v>1.4999999999999999E-2</v>
      </c>
      <c r="N87" s="205">
        <v>0.20100000000000001</v>
      </c>
    </row>
    <row r="88" spans="1:14" x14ac:dyDescent="0.35">
      <c r="A88" s="64" t="s">
        <v>174</v>
      </c>
      <c r="B88" s="205">
        <v>16.658000000000001</v>
      </c>
      <c r="C88" s="205">
        <v>16.48</v>
      </c>
      <c r="D88" s="205">
        <v>17.38</v>
      </c>
      <c r="E88" s="74"/>
      <c r="F88" s="64" t="s">
        <v>105</v>
      </c>
      <c r="G88" s="234">
        <v>14.644</v>
      </c>
      <c r="H88" s="234">
        <v>8.9320000000000004</v>
      </c>
      <c r="I88" s="234">
        <v>2.1339999999999999</v>
      </c>
      <c r="J88" s="110"/>
      <c r="K88" s="64" t="s">
        <v>128</v>
      </c>
      <c r="L88" s="205">
        <v>0.09</v>
      </c>
      <c r="M88" s="205">
        <v>0.42599999999999999</v>
      </c>
      <c r="N88" s="205">
        <v>0.20100000000000001</v>
      </c>
    </row>
    <row r="89" spans="1:14" x14ac:dyDescent="0.35">
      <c r="A89" s="64" t="s">
        <v>170</v>
      </c>
      <c r="B89" s="205">
        <v>16.527000000000001</v>
      </c>
      <c r="C89" s="205">
        <v>20.861000000000001</v>
      </c>
      <c r="D89" s="205">
        <v>17.280999999999999</v>
      </c>
      <c r="E89" s="74"/>
      <c r="F89" s="64" t="s">
        <v>147</v>
      </c>
      <c r="G89" s="234">
        <v>0.35699999999999998</v>
      </c>
      <c r="H89" s="234">
        <v>7.8170000000000002</v>
      </c>
      <c r="I89" s="234">
        <v>1.9590000000000001</v>
      </c>
      <c r="J89" s="110"/>
      <c r="K89" s="64" t="s">
        <v>144</v>
      </c>
      <c r="L89" s="205">
        <v>1.0999999999999999E-2</v>
      </c>
      <c r="M89" s="205">
        <v>2.5000000000000001E-2</v>
      </c>
      <c r="N89" s="205">
        <v>0.19800000000000001</v>
      </c>
    </row>
    <row r="90" spans="1:14" x14ac:dyDescent="0.35">
      <c r="A90" s="64" t="s">
        <v>30</v>
      </c>
      <c r="B90" s="205">
        <v>19.042999999999999</v>
      </c>
      <c r="C90" s="205">
        <v>20.748999999999999</v>
      </c>
      <c r="D90" s="205">
        <v>17.187999999999999</v>
      </c>
      <c r="E90" s="74"/>
      <c r="F90" s="64" t="s">
        <v>95</v>
      </c>
      <c r="G90" s="234"/>
      <c r="H90" s="234">
        <v>1.5269999999999999</v>
      </c>
      <c r="I90" s="234">
        <v>1.9450000000000001</v>
      </c>
      <c r="J90" s="110"/>
      <c r="K90" s="64" t="s">
        <v>35</v>
      </c>
      <c r="L90" s="205">
        <v>0.308</v>
      </c>
      <c r="M90" s="205">
        <v>1.0669999999999999</v>
      </c>
      <c r="N90" s="205">
        <v>0.193</v>
      </c>
    </row>
    <row r="91" spans="1:14" x14ac:dyDescent="0.35">
      <c r="A91" s="64" t="s">
        <v>201</v>
      </c>
      <c r="B91" s="205">
        <v>24.873999999999999</v>
      </c>
      <c r="C91" s="205">
        <v>15.939</v>
      </c>
      <c r="D91" s="205">
        <v>16.622</v>
      </c>
      <c r="E91" s="74"/>
      <c r="F91" s="64" t="s">
        <v>248</v>
      </c>
      <c r="G91" s="234"/>
      <c r="H91" s="234"/>
      <c r="I91" s="234">
        <v>1.8169999999999999</v>
      </c>
      <c r="J91" s="110"/>
      <c r="K91" s="64" t="s">
        <v>214</v>
      </c>
      <c r="L91" s="205">
        <v>0.19900000000000001</v>
      </c>
      <c r="M91" s="205">
        <v>0.42699999999999999</v>
      </c>
      <c r="N91" s="205">
        <v>0.19</v>
      </c>
    </row>
    <row r="92" spans="1:14" x14ac:dyDescent="0.35">
      <c r="A92" s="64" t="s">
        <v>236</v>
      </c>
      <c r="B92" s="205">
        <v>18</v>
      </c>
      <c r="C92" s="205">
        <v>32.83</v>
      </c>
      <c r="D92" s="205">
        <v>16.533999999999999</v>
      </c>
      <c r="E92" s="74"/>
      <c r="F92" s="64" t="s">
        <v>159</v>
      </c>
      <c r="G92" s="234">
        <v>0.30099999999999999</v>
      </c>
      <c r="H92" s="234">
        <v>1.2789999999999999</v>
      </c>
      <c r="I92" s="234">
        <v>1.788</v>
      </c>
      <c r="J92" s="110"/>
      <c r="K92" s="64" t="s">
        <v>229</v>
      </c>
      <c r="L92" s="205">
        <v>3.4000000000000002E-2</v>
      </c>
      <c r="M92" s="205">
        <v>0.37</v>
      </c>
      <c r="N92" s="205">
        <v>0.17499999999999999</v>
      </c>
    </row>
    <row r="93" spans="1:14" x14ac:dyDescent="0.35">
      <c r="A93" s="64" t="s">
        <v>180</v>
      </c>
      <c r="B93" s="205">
        <v>12.637</v>
      </c>
      <c r="C93" s="205">
        <v>11.247999999999999</v>
      </c>
      <c r="D93" s="205">
        <v>16.332999999999998</v>
      </c>
      <c r="E93" s="74"/>
      <c r="F93" s="64" t="s">
        <v>116</v>
      </c>
      <c r="G93" s="234">
        <v>1.6559999999999999</v>
      </c>
      <c r="H93" s="234">
        <v>0.83899999999999997</v>
      </c>
      <c r="I93" s="234">
        <v>1.73</v>
      </c>
      <c r="J93" s="110"/>
      <c r="K93" s="64" t="s">
        <v>244</v>
      </c>
      <c r="L93" s="205">
        <v>6.3E-2</v>
      </c>
      <c r="M93" s="205">
        <v>0.121</v>
      </c>
      <c r="N93" s="205">
        <v>0.16800000000000001</v>
      </c>
    </row>
    <row r="94" spans="1:14" x14ac:dyDescent="0.35">
      <c r="A94" s="64" t="s">
        <v>34</v>
      </c>
      <c r="B94" s="205">
        <v>12.689</v>
      </c>
      <c r="C94" s="205">
        <v>17.91</v>
      </c>
      <c r="D94" s="205">
        <v>15.925000000000001</v>
      </c>
      <c r="E94" s="74"/>
      <c r="F94" s="64" t="s">
        <v>214</v>
      </c>
      <c r="G94" s="234">
        <v>2.956</v>
      </c>
      <c r="H94" s="234">
        <v>2.92</v>
      </c>
      <c r="I94" s="234">
        <v>1.6970000000000001</v>
      </c>
      <c r="J94" s="110"/>
      <c r="K94" s="64" t="s">
        <v>133</v>
      </c>
      <c r="L94" s="205">
        <v>3.2000000000000001E-2</v>
      </c>
      <c r="M94" s="205">
        <v>0.42299999999999999</v>
      </c>
      <c r="N94" s="205">
        <v>0.16500000000000001</v>
      </c>
    </row>
    <row r="95" spans="1:14" x14ac:dyDescent="0.35">
      <c r="A95" s="64" t="s">
        <v>119</v>
      </c>
      <c r="B95" s="205">
        <v>16.989000000000001</v>
      </c>
      <c r="C95" s="205">
        <v>4.1989999999999998</v>
      </c>
      <c r="D95" s="205">
        <v>15.198</v>
      </c>
      <c r="E95" s="74"/>
      <c r="F95" s="64" t="s">
        <v>204</v>
      </c>
      <c r="G95" s="234">
        <v>1.0649999999999999</v>
      </c>
      <c r="H95" s="234">
        <v>0.94799999999999995</v>
      </c>
      <c r="I95" s="234">
        <v>1.659</v>
      </c>
      <c r="J95" s="110"/>
      <c r="K95" s="64" t="s">
        <v>243</v>
      </c>
      <c r="L95" s="205">
        <v>1.2090000000000001</v>
      </c>
      <c r="M95" s="205">
        <v>3.8809999999999998</v>
      </c>
      <c r="N95" s="205">
        <v>0.14000000000000001</v>
      </c>
    </row>
    <row r="96" spans="1:14" x14ac:dyDescent="0.35">
      <c r="A96" s="64" t="s">
        <v>206</v>
      </c>
      <c r="B96" s="205">
        <v>18.382000000000001</v>
      </c>
      <c r="C96" s="205">
        <v>12.96</v>
      </c>
      <c r="D96" s="205">
        <v>15.032</v>
      </c>
      <c r="E96" s="74"/>
      <c r="F96" s="64" t="s">
        <v>228</v>
      </c>
      <c r="G96" s="234">
        <v>2.4710000000000001</v>
      </c>
      <c r="H96" s="234">
        <v>0.51100000000000001</v>
      </c>
      <c r="I96" s="234">
        <v>1.577</v>
      </c>
      <c r="J96" s="110"/>
      <c r="K96" s="64" t="s">
        <v>176</v>
      </c>
      <c r="L96" s="205">
        <v>3.7999999999999999E-2</v>
      </c>
      <c r="M96" s="205"/>
      <c r="N96" s="205">
        <v>0.13900000000000001</v>
      </c>
    </row>
    <row r="97" spans="1:14" x14ac:dyDescent="0.35">
      <c r="A97" s="64" t="s">
        <v>234</v>
      </c>
      <c r="B97" s="205">
        <v>21.763999999999999</v>
      </c>
      <c r="C97" s="205">
        <v>22.007000000000001</v>
      </c>
      <c r="D97" s="205">
        <v>14.747</v>
      </c>
      <c r="E97" s="74"/>
      <c r="F97" s="64" t="s">
        <v>237</v>
      </c>
      <c r="G97" s="234">
        <v>1.3340000000000001</v>
      </c>
      <c r="H97" s="234">
        <v>1.5</v>
      </c>
      <c r="I97" s="234">
        <v>1.5109999999999999</v>
      </c>
      <c r="J97" s="110"/>
      <c r="K97" s="64" t="s">
        <v>117</v>
      </c>
      <c r="L97" s="205">
        <v>0.112</v>
      </c>
      <c r="M97" s="205">
        <v>0.72099999999999997</v>
      </c>
      <c r="N97" s="205">
        <v>0.125</v>
      </c>
    </row>
    <row r="98" spans="1:14" x14ac:dyDescent="0.35">
      <c r="A98" s="64" t="s">
        <v>155</v>
      </c>
      <c r="B98" s="205">
        <v>19.341000000000001</v>
      </c>
      <c r="C98" s="205">
        <v>18.350000000000001</v>
      </c>
      <c r="D98" s="205">
        <v>14.234999999999999</v>
      </c>
      <c r="E98" s="74"/>
      <c r="F98" s="64" t="s">
        <v>174</v>
      </c>
      <c r="G98" s="234">
        <v>2.109</v>
      </c>
      <c r="H98" s="234">
        <v>2.1059999999999999</v>
      </c>
      <c r="I98" s="234">
        <v>1.4770000000000001</v>
      </c>
      <c r="J98" s="110"/>
      <c r="K98" s="64" t="s">
        <v>208</v>
      </c>
      <c r="L98" s="205">
        <v>8.4000000000000005E-2</v>
      </c>
      <c r="M98" s="205">
        <v>0.26</v>
      </c>
      <c r="N98" s="205">
        <v>0.123</v>
      </c>
    </row>
    <row r="99" spans="1:14" x14ac:dyDescent="0.35">
      <c r="A99" s="64" t="s">
        <v>251</v>
      </c>
      <c r="B99" s="205">
        <v>16.738</v>
      </c>
      <c r="C99" s="205">
        <v>16.984999999999999</v>
      </c>
      <c r="D99" s="205">
        <v>14.182</v>
      </c>
      <c r="E99" s="74"/>
      <c r="F99" s="64" t="s">
        <v>185</v>
      </c>
      <c r="G99" s="234">
        <v>0.25</v>
      </c>
      <c r="H99" s="234">
        <v>0.17299999999999999</v>
      </c>
      <c r="I99" s="234">
        <v>1.411</v>
      </c>
      <c r="J99" s="110"/>
      <c r="K99" s="64" t="s">
        <v>122</v>
      </c>
      <c r="L99" s="205">
        <v>3.0000000000000001E-3</v>
      </c>
      <c r="M99" s="205">
        <v>0.14000000000000001</v>
      </c>
      <c r="N99" s="205">
        <v>0.12</v>
      </c>
    </row>
    <row r="100" spans="1:14" x14ac:dyDescent="0.35">
      <c r="A100" s="64" t="s">
        <v>128</v>
      </c>
      <c r="B100" s="205">
        <v>8.0749999999999993</v>
      </c>
      <c r="C100" s="205">
        <v>12.813000000000001</v>
      </c>
      <c r="D100" s="205">
        <v>14.057</v>
      </c>
      <c r="E100" s="74"/>
      <c r="F100" s="64" t="s">
        <v>92</v>
      </c>
      <c r="G100" s="234"/>
      <c r="H100" s="234">
        <v>0.93300000000000005</v>
      </c>
      <c r="I100" s="234">
        <v>1.2789999999999999</v>
      </c>
      <c r="J100" s="110"/>
      <c r="K100" s="64" t="s">
        <v>193</v>
      </c>
      <c r="L100" s="205">
        <v>0.06</v>
      </c>
      <c r="M100" s="205">
        <v>0.123</v>
      </c>
      <c r="N100" s="205">
        <v>0.11600000000000001</v>
      </c>
    </row>
    <row r="101" spans="1:14" x14ac:dyDescent="0.35">
      <c r="A101" s="64" t="s">
        <v>106</v>
      </c>
      <c r="B101" s="205">
        <v>19.143000000000001</v>
      </c>
      <c r="C101" s="205">
        <v>26.443000000000001</v>
      </c>
      <c r="D101" s="205">
        <v>14.023</v>
      </c>
      <c r="E101" s="74"/>
      <c r="F101" s="64" t="s">
        <v>6</v>
      </c>
      <c r="G101" s="234">
        <v>3.5999999999999997E-2</v>
      </c>
      <c r="H101" s="234">
        <v>2.5000000000000001E-2</v>
      </c>
      <c r="I101" s="234">
        <v>1.2689999999999999</v>
      </c>
      <c r="J101" s="110"/>
      <c r="K101" s="64" t="s">
        <v>108</v>
      </c>
      <c r="L101" s="205">
        <v>5.5E-2</v>
      </c>
      <c r="M101" s="205">
        <v>5.5E-2</v>
      </c>
      <c r="N101" s="205">
        <v>0.108</v>
      </c>
    </row>
    <row r="102" spans="1:14" x14ac:dyDescent="0.35">
      <c r="A102" s="64" t="s">
        <v>147</v>
      </c>
      <c r="B102" s="205">
        <v>15.787000000000001</v>
      </c>
      <c r="C102" s="205">
        <v>14.593</v>
      </c>
      <c r="D102" s="205">
        <v>13.994</v>
      </c>
      <c r="E102" s="74"/>
      <c r="F102" s="64" t="s">
        <v>30</v>
      </c>
      <c r="G102" s="234">
        <v>2.9000000000000001E-2</v>
      </c>
      <c r="H102" s="234">
        <v>0.85399999999999998</v>
      </c>
      <c r="I102" s="234">
        <v>1.2190000000000001</v>
      </c>
      <c r="J102" s="110"/>
      <c r="K102" s="64" t="s">
        <v>174</v>
      </c>
      <c r="L102" s="205">
        <v>8.3000000000000004E-2</v>
      </c>
      <c r="M102" s="205">
        <v>0.30099999999999999</v>
      </c>
      <c r="N102" s="205">
        <v>0.106</v>
      </c>
    </row>
    <row r="103" spans="1:14" x14ac:dyDescent="0.35">
      <c r="A103" s="64" t="s">
        <v>82</v>
      </c>
      <c r="B103" s="205">
        <v>17.152000000000001</v>
      </c>
      <c r="C103" s="205">
        <v>17.815000000000001</v>
      </c>
      <c r="D103" s="205">
        <v>13.96</v>
      </c>
      <c r="E103" s="74"/>
      <c r="F103" s="64" t="s">
        <v>7</v>
      </c>
      <c r="G103" s="234">
        <v>1.587</v>
      </c>
      <c r="H103" s="234">
        <v>3.7999999999999999E-2</v>
      </c>
      <c r="I103" s="234">
        <v>1.1910000000000001</v>
      </c>
      <c r="J103" s="110"/>
      <c r="K103" s="64" t="s">
        <v>139</v>
      </c>
      <c r="L103" s="205">
        <v>2.9000000000000001E-2</v>
      </c>
      <c r="M103" s="205">
        <v>2E-3</v>
      </c>
      <c r="N103" s="205">
        <v>0.10299999999999999</v>
      </c>
    </row>
    <row r="104" spans="1:14" x14ac:dyDescent="0.35">
      <c r="A104" s="64" t="s">
        <v>230</v>
      </c>
      <c r="B104" s="205">
        <v>14.454000000000001</v>
      </c>
      <c r="C104" s="205">
        <v>17.122</v>
      </c>
      <c r="D104" s="205">
        <v>13.547000000000001</v>
      </c>
      <c r="E104" s="74"/>
      <c r="F104" s="64" t="s">
        <v>251</v>
      </c>
      <c r="G104" s="234">
        <v>0.71699999999999997</v>
      </c>
      <c r="H104" s="234">
        <v>2.629</v>
      </c>
      <c r="I104" s="234">
        <v>1.133</v>
      </c>
      <c r="J104" s="110"/>
      <c r="K104" s="64" t="s">
        <v>106</v>
      </c>
      <c r="L104" s="205">
        <v>0.182</v>
      </c>
      <c r="M104" s="205">
        <v>0.28299999999999997</v>
      </c>
      <c r="N104" s="205">
        <v>0.1</v>
      </c>
    </row>
    <row r="105" spans="1:14" x14ac:dyDescent="0.35">
      <c r="A105" s="64" t="s">
        <v>133</v>
      </c>
      <c r="B105" s="205">
        <v>14.074</v>
      </c>
      <c r="C105" s="205">
        <v>14.651999999999999</v>
      </c>
      <c r="D105" s="205">
        <v>13.36</v>
      </c>
      <c r="E105" s="74"/>
      <c r="F105" s="64" t="s">
        <v>236</v>
      </c>
      <c r="G105" s="234">
        <v>0.248</v>
      </c>
      <c r="H105" s="234">
        <v>2.0099999999999998</v>
      </c>
      <c r="I105" s="234">
        <v>1.0169999999999999</v>
      </c>
      <c r="J105" s="110"/>
      <c r="K105" s="64" t="s">
        <v>39</v>
      </c>
      <c r="L105" s="205">
        <v>0.09</v>
      </c>
      <c r="M105" s="205">
        <v>0</v>
      </c>
      <c r="N105" s="205">
        <v>9.9000000000000005E-2</v>
      </c>
    </row>
    <row r="106" spans="1:14" x14ac:dyDescent="0.35">
      <c r="A106" s="64" t="s">
        <v>75</v>
      </c>
      <c r="B106" s="205">
        <v>8.2249999999999996</v>
      </c>
      <c r="C106" s="205">
        <v>23.536999999999999</v>
      </c>
      <c r="D106" s="205">
        <v>13.269</v>
      </c>
      <c r="E106" s="74"/>
      <c r="F106" s="64" t="s">
        <v>182</v>
      </c>
      <c r="G106" s="234">
        <v>1.7589999999999999</v>
      </c>
      <c r="H106" s="234">
        <v>6.6109999999999998</v>
      </c>
      <c r="I106" s="234">
        <v>1.004</v>
      </c>
      <c r="J106" s="110"/>
      <c r="K106" s="64" t="s">
        <v>185</v>
      </c>
      <c r="L106" s="205">
        <v>0.76600000000000001</v>
      </c>
      <c r="M106" s="205">
        <v>0.193</v>
      </c>
      <c r="N106" s="205">
        <v>0.09</v>
      </c>
    </row>
    <row r="107" spans="1:14" x14ac:dyDescent="0.35">
      <c r="A107" s="64" t="s">
        <v>145</v>
      </c>
      <c r="B107" s="205">
        <v>12.786</v>
      </c>
      <c r="C107" s="205">
        <v>10.42</v>
      </c>
      <c r="D107" s="205">
        <v>13.196999999999999</v>
      </c>
      <c r="E107" s="74"/>
      <c r="F107" s="64" t="s">
        <v>97</v>
      </c>
      <c r="G107" s="234">
        <v>70.421000000000006</v>
      </c>
      <c r="H107" s="234">
        <v>92.491</v>
      </c>
      <c r="I107" s="234">
        <v>0.98699999999999999</v>
      </c>
      <c r="J107" s="110"/>
      <c r="K107" s="64" t="s">
        <v>135</v>
      </c>
      <c r="L107" s="205">
        <v>0.152</v>
      </c>
      <c r="M107" s="205">
        <v>0.47199999999999998</v>
      </c>
      <c r="N107" s="205">
        <v>8.8999999999999996E-2</v>
      </c>
    </row>
    <row r="108" spans="1:14" x14ac:dyDescent="0.35">
      <c r="A108" s="64" t="s">
        <v>14</v>
      </c>
      <c r="B108" s="205">
        <v>15.345000000000001</v>
      </c>
      <c r="C108" s="205">
        <v>14.622999999999999</v>
      </c>
      <c r="D108" s="205">
        <v>13.185</v>
      </c>
      <c r="E108" s="74"/>
      <c r="F108" s="64" t="s">
        <v>256</v>
      </c>
      <c r="G108" s="234">
        <v>0.55500000000000005</v>
      </c>
      <c r="H108" s="234">
        <v>0.79200000000000004</v>
      </c>
      <c r="I108" s="234">
        <v>0.90700000000000003</v>
      </c>
      <c r="J108" s="110"/>
      <c r="K108" s="64" t="s">
        <v>149</v>
      </c>
      <c r="L108" s="205">
        <v>6.3E-2</v>
      </c>
      <c r="M108" s="205">
        <v>0.11</v>
      </c>
      <c r="N108" s="205">
        <v>8.5999999999999993E-2</v>
      </c>
    </row>
    <row r="109" spans="1:14" x14ac:dyDescent="0.35">
      <c r="A109" s="64" t="s">
        <v>64</v>
      </c>
      <c r="B109" s="205">
        <v>3.7519999999999998</v>
      </c>
      <c r="C109" s="205">
        <v>6.7240000000000002</v>
      </c>
      <c r="D109" s="205">
        <v>12.971</v>
      </c>
      <c r="E109" s="74"/>
      <c r="F109" s="64" t="s">
        <v>25</v>
      </c>
      <c r="G109" s="234">
        <v>0.28699999999999998</v>
      </c>
      <c r="H109" s="234">
        <v>0.189</v>
      </c>
      <c r="I109" s="234">
        <v>0.88100000000000001</v>
      </c>
      <c r="J109" s="110"/>
      <c r="K109" s="64" t="s">
        <v>80</v>
      </c>
      <c r="L109" s="205"/>
      <c r="M109" s="205">
        <v>3.9E-2</v>
      </c>
      <c r="N109" s="205">
        <v>7.3999999999999996E-2</v>
      </c>
    </row>
    <row r="110" spans="1:14" x14ac:dyDescent="0.35">
      <c r="A110" s="64" t="s">
        <v>228</v>
      </c>
      <c r="B110" s="205">
        <v>12.654999999999999</v>
      </c>
      <c r="C110" s="205">
        <v>13.741</v>
      </c>
      <c r="D110" s="205">
        <v>12.584</v>
      </c>
      <c r="E110" s="74"/>
      <c r="F110" s="64" t="s">
        <v>21</v>
      </c>
      <c r="G110" s="234">
        <v>1.867</v>
      </c>
      <c r="H110" s="234">
        <v>3.4710000000000001</v>
      </c>
      <c r="I110" s="234">
        <v>0.876</v>
      </c>
      <c r="J110" s="110"/>
      <c r="K110" s="64" t="s">
        <v>101</v>
      </c>
      <c r="L110" s="205">
        <v>2E-3</v>
      </c>
      <c r="M110" s="205">
        <v>1.2999999999999999E-2</v>
      </c>
      <c r="N110" s="205">
        <v>7.3999999999999996E-2</v>
      </c>
    </row>
    <row r="111" spans="1:14" x14ac:dyDescent="0.35">
      <c r="A111" s="64" t="s">
        <v>142</v>
      </c>
      <c r="B111" s="205">
        <v>12.974</v>
      </c>
      <c r="C111" s="205">
        <v>12.666</v>
      </c>
      <c r="D111" s="205">
        <v>12.565</v>
      </c>
      <c r="E111" s="74"/>
      <c r="F111" s="64" t="s">
        <v>163</v>
      </c>
      <c r="G111" s="234">
        <v>2.5870000000000002</v>
      </c>
      <c r="H111" s="234">
        <v>7.7050000000000001</v>
      </c>
      <c r="I111" s="234">
        <v>0.82899999999999996</v>
      </c>
      <c r="J111" s="110"/>
      <c r="K111" s="64" t="s">
        <v>116</v>
      </c>
      <c r="L111" s="205">
        <v>0.189</v>
      </c>
      <c r="M111" s="205">
        <v>0.128</v>
      </c>
      <c r="N111" s="205">
        <v>7.0000000000000007E-2</v>
      </c>
    </row>
    <row r="112" spans="1:14" x14ac:dyDescent="0.35">
      <c r="A112" s="64" t="s">
        <v>215</v>
      </c>
      <c r="B112" s="205">
        <v>7.0519999999999996</v>
      </c>
      <c r="C112" s="205">
        <v>11.826000000000001</v>
      </c>
      <c r="D112" s="205">
        <v>12.507999999999999</v>
      </c>
      <c r="E112" s="74"/>
      <c r="F112" s="64" t="s">
        <v>93</v>
      </c>
      <c r="G112" s="234">
        <v>0.12</v>
      </c>
      <c r="H112" s="234">
        <v>0.55800000000000005</v>
      </c>
      <c r="I112" s="234">
        <v>0.80200000000000005</v>
      </c>
      <c r="J112" s="110"/>
      <c r="K112" s="64" t="s">
        <v>93</v>
      </c>
      <c r="L112" s="205">
        <v>0.04</v>
      </c>
      <c r="M112" s="205">
        <v>1E-3</v>
      </c>
      <c r="N112" s="205">
        <v>6.9000000000000006E-2</v>
      </c>
    </row>
    <row r="113" spans="1:14" x14ac:dyDescent="0.35">
      <c r="A113" s="64" t="s">
        <v>182</v>
      </c>
      <c r="B113" s="205">
        <v>15.202999999999999</v>
      </c>
      <c r="C113" s="205">
        <v>6.7629999999999999</v>
      </c>
      <c r="D113" s="205">
        <v>12.423999999999999</v>
      </c>
      <c r="E113" s="74"/>
      <c r="F113" s="64" t="s">
        <v>33</v>
      </c>
      <c r="G113" s="234">
        <v>1.4E-2</v>
      </c>
      <c r="H113" s="234">
        <v>3.9E-2</v>
      </c>
      <c r="I113" s="234">
        <v>0.78800000000000003</v>
      </c>
      <c r="J113" s="110"/>
      <c r="K113" s="64" t="s">
        <v>24</v>
      </c>
      <c r="L113" s="205">
        <v>2E-3</v>
      </c>
      <c r="M113" s="205">
        <v>1.0999999999999999E-2</v>
      </c>
      <c r="N113" s="205">
        <v>6.8000000000000005E-2</v>
      </c>
    </row>
    <row r="114" spans="1:14" x14ac:dyDescent="0.35">
      <c r="A114" s="64" t="s">
        <v>120</v>
      </c>
      <c r="B114" s="205">
        <v>9.5609999999999999</v>
      </c>
      <c r="C114" s="205">
        <v>9.0670000000000002</v>
      </c>
      <c r="D114" s="205">
        <v>11.731999999999999</v>
      </c>
      <c r="E114" s="74"/>
      <c r="F114" s="64" t="s">
        <v>238</v>
      </c>
      <c r="G114" s="234">
        <v>0.625</v>
      </c>
      <c r="H114" s="234">
        <v>1.0640000000000001</v>
      </c>
      <c r="I114" s="234">
        <v>0.77600000000000002</v>
      </c>
      <c r="J114" s="110"/>
      <c r="K114" s="64" t="s">
        <v>63</v>
      </c>
      <c r="L114" s="205">
        <v>7.3999999999999996E-2</v>
      </c>
      <c r="M114" s="205"/>
      <c r="N114" s="205">
        <v>6.7000000000000004E-2</v>
      </c>
    </row>
    <row r="115" spans="1:14" x14ac:dyDescent="0.35">
      <c r="A115" s="64" t="s">
        <v>24</v>
      </c>
      <c r="B115" s="205">
        <v>9.7669999999999995</v>
      </c>
      <c r="C115" s="205">
        <v>13.116</v>
      </c>
      <c r="D115" s="205">
        <v>11.574</v>
      </c>
      <c r="E115" s="74"/>
      <c r="F115" s="64" t="s">
        <v>225</v>
      </c>
      <c r="G115" s="234">
        <v>0.376</v>
      </c>
      <c r="H115" s="234">
        <v>0.20499999999999999</v>
      </c>
      <c r="I115" s="234">
        <v>0.752</v>
      </c>
      <c r="J115" s="110"/>
      <c r="K115" s="64" t="s">
        <v>150</v>
      </c>
      <c r="L115" s="205">
        <v>0.02</v>
      </c>
      <c r="M115" s="205">
        <v>6.2E-2</v>
      </c>
      <c r="N115" s="205">
        <v>6.3E-2</v>
      </c>
    </row>
    <row r="116" spans="1:14" x14ac:dyDescent="0.35">
      <c r="A116" s="64" t="s">
        <v>4</v>
      </c>
      <c r="B116" s="205">
        <v>17.324999999999999</v>
      </c>
      <c r="C116" s="205">
        <v>16.289000000000001</v>
      </c>
      <c r="D116" s="205">
        <v>11.186999999999999</v>
      </c>
      <c r="E116" s="74"/>
      <c r="F116" s="64" t="s">
        <v>137</v>
      </c>
      <c r="G116" s="234">
        <v>1.7000000000000001E-2</v>
      </c>
      <c r="H116" s="234">
        <v>0.14299999999999999</v>
      </c>
      <c r="I116" s="234">
        <v>0.71199999999999997</v>
      </c>
      <c r="J116" s="110"/>
      <c r="K116" s="64" t="s">
        <v>134</v>
      </c>
      <c r="L116" s="205">
        <v>2.5000000000000001E-2</v>
      </c>
      <c r="M116" s="205">
        <v>2.4E-2</v>
      </c>
      <c r="N116" s="205">
        <v>0.06</v>
      </c>
    </row>
    <row r="117" spans="1:14" x14ac:dyDescent="0.35">
      <c r="A117" s="64" t="s">
        <v>237</v>
      </c>
      <c r="B117" s="205">
        <v>13.422000000000001</v>
      </c>
      <c r="C117" s="205">
        <v>10.08</v>
      </c>
      <c r="D117" s="205">
        <v>10.868</v>
      </c>
      <c r="E117" s="74"/>
      <c r="F117" s="64" t="s">
        <v>149</v>
      </c>
      <c r="G117" s="234">
        <v>1.1719999999999999</v>
      </c>
      <c r="H117" s="234">
        <v>0.78800000000000003</v>
      </c>
      <c r="I117" s="234">
        <v>0.60299999999999998</v>
      </c>
      <c r="J117" s="110"/>
      <c r="K117" s="64" t="s">
        <v>64</v>
      </c>
      <c r="L117" s="205">
        <v>2.5000000000000001E-2</v>
      </c>
      <c r="M117" s="205">
        <v>5.0000000000000001E-3</v>
      </c>
      <c r="N117" s="205">
        <v>5.8000000000000003E-2</v>
      </c>
    </row>
    <row r="118" spans="1:14" x14ac:dyDescent="0.35">
      <c r="A118" s="64" t="s">
        <v>213</v>
      </c>
      <c r="B118" s="205">
        <v>6.5650000000000004</v>
      </c>
      <c r="C118" s="205">
        <v>3.8</v>
      </c>
      <c r="D118" s="205">
        <v>10.14</v>
      </c>
      <c r="E118" s="74"/>
      <c r="F118" s="64" t="s">
        <v>148</v>
      </c>
      <c r="G118" s="234">
        <v>1.8340000000000001</v>
      </c>
      <c r="H118" s="234">
        <v>2.4039999999999999</v>
      </c>
      <c r="I118" s="234">
        <v>0.57299999999999995</v>
      </c>
      <c r="J118" s="110"/>
      <c r="K118" s="64" t="s">
        <v>114</v>
      </c>
      <c r="L118" s="205">
        <v>2E-3</v>
      </c>
      <c r="M118" s="205">
        <v>4.2999999999999997E-2</v>
      </c>
      <c r="N118" s="205">
        <v>5.6000000000000001E-2</v>
      </c>
    </row>
    <row r="119" spans="1:14" x14ac:dyDescent="0.35">
      <c r="A119" s="64" t="s">
        <v>49</v>
      </c>
      <c r="B119" s="205">
        <v>14.25</v>
      </c>
      <c r="C119" s="205">
        <v>12.78</v>
      </c>
      <c r="D119" s="205">
        <v>10.106</v>
      </c>
      <c r="E119" s="74"/>
      <c r="F119" s="64" t="s">
        <v>206</v>
      </c>
      <c r="G119" s="234">
        <v>1.343</v>
      </c>
      <c r="H119" s="234">
        <v>0.85199999999999998</v>
      </c>
      <c r="I119" s="234">
        <v>0.54</v>
      </c>
      <c r="J119" s="110"/>
      <c r="K119" s="64" t="s">
        <v>142</v>
      </c>
      <c r="L119" s="205">
        <v>8.1000000000000003E-2</v>
      </c>
      <c r="M119" s="205">
        <v>0.21099999999999999</v>
      </c>
      <c r="N119" s="205">
        <v>4.7E-2</v>
      </c>
    </row>
    <row r="120" spans="1:14" x14ac:dyDescent="0.35">
      <c r="A120" s="64" t="s">
        <v>199</v>
      </c>
      <c r="B120" s="205">
        <v>9.8000000000000007</v>
      </c>
      <c r="C120" s="205">
        <v>7.1760000000000002</v>
      </c>
      <c r="D120" s="205">
        <v>9.7520000000000007</v>
      </c>
      <c r="E120" s="74"/>
      <c r="F120" s="64" t="s">
        <v>94</v>
      </c>
      <c r="G120" s="234">
        <v>3.7269999999999999</v>
      </c>
      <c r="H120" s="234">
        <v>10.122999999999999</v>
      </c>
      <c r="I120" s="234">
        <v>0.49</v>
      </c>
      <c r="J120" s="110"/>
      <c r="K120" s="64" t="s">
        <v>129</v>
      </c>
      <c r="L120" s="205">
        <v>4.0000000000000001E-3</v>
      </c>
      <c r="M120" s="205">
        <v>3.9E-2</v>
      </c>
      <c r="N120" s="205">
        <v>3.9E-2</v>
      </c>
    </row>
    <row r="121" spans="1:14" x14ac:dyDescent="0.35">
      <c r="A121" s="64" t="s">
        <v>122</v>
      </c>
      <c r="B121" s="205">
        <v>6.556</v>
      </c>
      <c r="C121" s="205">
        <v>10.936999999999999</v>
      </c>
      <c r="D121" s="205">
        <v>9.1199999999999992</v>
      </c>
      <c r="E121" s="74"/>
      <c r="F121" s="64" t="s">
        <v>230</v>
      </c>
      <c r="G121" s="234">
        <v>0.10199999999999999</v>
      </c>
      <c r="H121" s="234">
        <v>1.121</v>
      </c>
      <c r="I121" s="234">
        <v>0.48799999999999999</v>
      </c>
      <c r="J121" s="110"/>
      <c r="K121" s="64" t="s">
        <v>97</v>
      </c>
      <c r="L121" s="205">
        <v>4.5999999999999999E-2</v>
      </c>
      <c r="M121" s="205">
        <v>7.9000000000000001E-2</v>
      </c>
      <c r="N121" s="205">
        <v>3.6999999999999998E-2</v>
      </c>
    </row>
    <row r="122" spans="1:14" x14ac:dyDescent="0.35">
      <c r="A122" s="64" t="s">
        <v>246</v>
      </c>
      <c r="B122" s="205">
        <v>7.2</v>
      </c>
      <c r="C122" s="205">
        <v>6.4930000000000003</v>
      </c>
      <c r="D122" s="205">
        <v>8.83</v>
      </c>
      <c r="E122" s="74"/>
      <c r="F122" s="64" t="s">
        <v>113</v>
      </c>
      <c r="G122" s="234">
        <v>0.96899999999999997</v>
      </c>
      <c r="H122" s="234">
        <v>0.45200000000000001</v>
      </c>
      <c r="I122" s="234">
        <v>0.45100000000000001</v>
      </c>
      <c r="J122" s="110"/>
      <c r="K122" s="64" t="s">
        <v>141</v>
      </c>
      <c r="L122" s="205">
        <v>2.1000000000000001E-2</v>
      </c>
      <c r="M122" s="205">
        <v>1.0999999999999999E-2</v>
      </c>
      <c r="N122" s="205">
        <v>3.5000000000000003E-2</v>
      </c>
    </row>
    <row r="123" spans="1:14" x14ac:dyDescent="0.35">
      <c r="A123" s="64" t="s">
        <v>9</v>
      </c>
      <c r="B123" s="205">
        <v>4.657</v>
      </c>
      <c r="C123" s="205">
        <v>8.0960000000000001</v>
      </c>
      <c r="D123" s="205">
        <v>8.7270000000000003</v>
      </c>
      <c r="E123" s="74"/>
      <c r="F123" s="64" t="s">
        <v>150</v>
      </c>
      <c r="G123" s="234">
        <v>9.0999999999999998E-2</v>
      </c>
      <c r="H123" s="234">
        <v>0.24099999999999999</v>
      </c>
      <c r="I123" s="234">
        <v>0.42299999999999999</v>
      </c>
      <c r="J123" s="110"/>
      <c r="K123" s="64" t="s">
        <v>98</v>
      </c>
      <c r="L123" s="205">
        <v>1E-3</v>
      </c>
      <c r="M123" s="205">
        <v>2.1999999999999999E-2</v>
      </c>
      <c r="N123" s="205">
        <v>3.4000000000000002E-2</v>
      </c>
    </row>
    <row r="124" spans="1:14" x14ac:dyDescent="0.35">
      <c r="A124" s="64" t="s">
        <v>98</v>
      </c>
      <c r="B124" s="205">
        <v>7.819</v>
      </c>
      <c r="C124" s="205">
        <v>12.288</v>
      </c>
      <c r="D124" s="205">
        <v>8.6739999999999995</v>
      </c>
      <c r="E124" s="74"/>
      <c r="F124" s="64" t="s">
        <v>59</v>
      </c>
      <c r="G124" s="234">
        <v>0.22800000000000001</v>
      </c>
      <c r="H124" s="234">
        <v>1.0309999999999999</v>
      </c>
      <c r="I124" s="234">
        <v>0.41899999999999998</v>
      </c>
      <c r="J124" s="110"/>
      <c r="K124" s="64" t="s">
        <v>631</v>
      </c>
      <c r="L124" s="205">
        <v>0.05</v>
      </c>
      <c r="M124" s="205">
        <v>0.06</v>
      </c>
      <c r="N124" s="205">
        <v>3.2000000000000001E-2</v>
      </c>
    </row>
    <row r="125" spans="1:14" x14ac:dyDescent="0.35">
      <c r="A125" s="64" t="s">
        <v>183</v>
      </c>
      <c r="B125" s="205">
        <v>17.114999999999998</v>
      </c>
      <c r="C125" s="205">
        <v>8.9749999999999996</v>
      </c>
      <c r="D125" s="205">
        <v>8.6470000000000002</v>
      </c>
      <c r="E125" s="74"/>
      <c r="F125" s="64" t="s">
        <v>173</v>
      </c>
      <c r="G125" s="234">
        <v>0.29899999999999999</v>
      </c>
      <c r="H125" s="234">
        <v>1.5629999999999999</v>
      </c>
      <c r="I125" s="234">
        <v>0.39600000000000002</v>
      </c>
      <c r="J125" s="110"/>
      <c r="K125" s="64" t="s">
        <v>190</v>
      </c>
      <c r="L125" s="205">
        <v>1.1379999999999999</v>
      </c>
      <c r="M125" s="205">
        <v>0.99399999999999999</v>
      </c>
      <c r="N125" s="205">
        <v>3.2000000000000001E-2</v>
      </c>
    </row>
    <row r="126" spans="1:14" x14ac:dyDescent="0.35">
      <c r="A126" s="64" t="s">
        <v>148</v>
      </c>
      <c r="B126" s="205">
        <v>15.000999999999999</v>
      </c>
      <c r="C126" s="205">
        <v>8.7390000000000008</v>
      </c>
      <c r="D126" s="205">
        <v>8.6430000000000007</v>
      </c>
      <c r="E126" s="74"/>
      <c r="F126" s="64" t="s">
        <v>27</v>
      </c>
      <c r="G126" s="234">
        <v>4.2999999999999997E-2</v>
      </c>
      <c r="H126" s="234">
        <v>1.2210000000000001</v>
      </c>
      <c r="I126" s="234">
        <v>0.39300000000000002</v>
      </c>
      <c r="J126" s="110"/>
      <c r="K126" s="64" t="s">
        <v>192</v>
      </c>
      <c r="L126" s="205">
        <v>0.38500000000000001</v>
      </c>
      <c r="M126" s="205">
        <v>0.214</v>
      </c>
      <c r="N126" s="205">
        <v>0.03</v>
      </c>
    </row>
    <row r="127" spans="1:14" x14ac:dyDescent="0.35">
      <c r="A127" s="64" t="s">
        <v>12</v>
      </c>
      <c r="B127" s="205">
        <v>6.2130000000000001</v>
      </c>
      <c r="C127" s="205">
        <v>5.319</v>
      </c>
      <c r="D127" s="205">
        <v>8.4789999999999992</v>
      </c>
      <c r="E127" s="74"/>
      <c r="F127" s="64" t="s">
        <v>234</v>
      </c>
      <c r="G127" s="234">
        <v>4.2000000000000003E-2</v>
      </c>
      <c r="H127" s="234">
        <v>0.27200000000000002</v>
      </c>
      <c r="I127" s="234">
        <v>0.38500000000000001</v>
      </c>
      <c r="J127" s="110"/>
      <c r="K127" s="64" t="s">
        <v>187</v>
      </c>
      <c r="L127" s="205">
        <v>7.6999999999999999E-2</v>
      </c>
      <c r="M127" s="205">
        <v>2.9000000000000001E-2</v>
      </c>
      <c r="N127" s="205">
        <v>2.7E-2</v>
      </c>
    </row>
    <row r="128" spans="1:14" x14ac:dyDescent="0.35">
      <c r="A128" s="64" t="s">
        <v>202</v>
      </c>
      <c r="B128" s="205">
        <v>3.3839999999999999</v>
      </c>
      <c r="C128" s="205">
        <v>4.6689999999999996</v>
      </c>
      <c r="D128" s="205">
        <v>8.0950000000000006</v>
      </c>
      <c r="E128" s="74"/>
      <c r="F128" s="64" t="s">
        <v>252</v>
      </c>
      <c r="G128" s="234">
        <v>8.5000000000000006E-2</v>
      </c>
      <c r="H128" s="234">
        <v>0.17499999999999999</v>
      </c>
      <c r="I128" s="234">
        <v>0.36399999999999999</v>
      </c>
      <c r="J128" s="110"/>
      <c r="K128" s="64" t="s">
        <v>96</v>
      </c>
      <c r="L128" s="205">
        <v>6.0000000000000001E-3</v>
      </c>
      <c r="M128" s="205">
        <v>0.155</v>
      </c>
      <c r="N128" s="205">
        <v>2.3E-2</v>
      </c>
    </row>
    <row r="129" spans="1:14" x14ac:dyDescent="0.35">
      <c r="A129" s="64" t="s">
        <v>631</v>
      </c>
      <c r="B129" s="205">
        <v>4.47</v>
      </c>
      <c r="C129" s="205">
        <v>6.1109999999999998</v>
      </c>
      <c r="D129" s="205">
        <v>7.8550000000000004</v>
      </c>
      <c r="E129" s="74"/>
      <c r="F129" s="64" t="s">
        <v>199</v>
      </c>
      <c r="G129" s="234">
        <v>1.278</v>
      </c>
      <c r="H129" s="234">
        <v>0.29199999999999998</v>
      </c>
      <c r="I129" s="234">
        <v>0.35499999999999998</v>
      </c>
      <c r="J129" s="110"/>
      <c r="K129" s="64" t="s">
        <v>99</v>
      </c>
      <c r="L129" s="205">
        <v>7.0000000000000001E-3</v>
      </c>
      <c r="M129" s="205">
        <v>1.9E-2</v>
      </c>
      <c r="N129" s="205">
        <v>2.1000000000000001E-2</v>
      </c>
    </row>
    <row r="130" spans="1:14" x14ac:dyDescent="0.35">
      <c r="A130" s="64" t="s">
        <v>154</v>
      </c>
      <c r="B130" s="205">
        <v>5.4960000000000004</v>
      </c>
      <c r="C130" s="205">
        <v>10.340999999999999</v>
      </c>
      <c r="D130" s="205">
        <v>7.8460000000000001</v>
      </c>
      <c r="E130" s="74"/>
      <c r="F130" s="64" t="s">
        <v>117</v>
      </c>
      <c r="G130" s="234">
        <v>0.94499999999999995</v>
      </c>
      <c r="H130" s="234">
        <v>0.35499999999999998</v>
      </c>
      <c r="I130" s="234">
        <v>0.32900000000000001</v>
      </c>
      <c r="J130" s="110"/>
      <c r="K130" s="64" t="s">
        <v>31</v>
      </c>
      <c r="L130" s="205">
        <v>1.6E-2</v>
      </c>
      <c r="M130" s="205">
        <v>1E-3</v>
      </c>
      <c r="N130" s="205">
        <v>1.9E-2</v>
      </c>
    </row>
    <row r="131" spans="1:14" x14ac:dyDescent="0.35">
      <c r="A131" s="64" t="s">
        <v>114</v>
      </c>
      <c r="B131" s="205">
        <v>6.1829999999999998</v>
      </c>
      <c r="C131" s="205">
        <v>16.338000000000001</v>
      </c>
      <c r="D131" s="205">
        <v>7.6509999999999998</v>
      </c>
      <c r="E131" s="74"/>
      <c r="F131" s="64" t="s">
        <v>191</v>
      </c>
      <c r="G131" s="234">
        <v>4.3780000000000001</v>
      </c>
      <c r="H131" s="234">
        <v>31.256</v>
      </c>
      <c r="I131" s="234">
        <v>0.28599999999999998</v>
      </c>
      <c r="J131" s="110"/>
      <c r="K131" s="64" t="s">
        <v>207</v>
      </c>
      <c r="L131" s="205">
        <v>0.03</v>
      </c>
      <c r="M131" s="205">
        <v>2.7E-2</v>
      </c>
      <c r="N131" s="205">
        <v>1.7999999999999999E-2</v>
      </c>
    </row>
    <row r="132" spans="1:14" x14ac:dyDescent="0.35">
      <c r="A132" s="64" t="s">
        <v>159</v>
      </c>
      <c r="B132" s="205">
        <v>5.4580000000000002</v>
      </c>
      <c r="C132" s="205">
        <v>7.9</v>
      </c>
      <c r="D132" s="205">
        <v>7.3719999999999999</v>
      </c>
      <c r="E132" s="74"/>
      <c r="F132" s="64" t="s">
        <v>631</v>
      </c>
      <c r="G132" s="234">
        <v>8.4000000000000005E-2</v>
      </c>
      <c r="H132" s="234">
        <v>0.38100000000000001</v>
      </c>
      <c r="I132" s="234">
        <v>0.27500000000000002</v>
      </c>
      <c r="J132" s="110"/>
      <c r="K132" s="64" t="s">
        <v>168</v>
      </c>
      <c r="L132" s="205">
        <v>1.2E-2</v>
      </c>
      <c r="M132" s="205">
        <v>3.1E-2</v>
      </c>
      <c r="N132" s="205">
        <v>1.4E-2</v>
      </c>
    </row>
    <row r="133" spans="1:14" x14ac:dyDescent="0.35">
      <c r="A133" s="64" t="s">
        <v>76</v>
      </c>
      <c r="B133" s="205">
        <v>20.867000000000001</v>
      </c>
      <c r="C133" s="205">
        <v>12.004</v>
      </c>
      <c r="D133" s="205">
        <v>7.33</v>
      </c>
      <c r="E133" s="74"/>
      <c r="F133" s="64" t="s">
        <v>208</v>
      </c>
      <c r="G133" s="234">
        <v>4.7E-2</v>
      </c>
      <c r="H133" s="234">
        <v>8.6999999999999994E-2</v>
      </c>
      <c r="I133" s="234">
        <v>0.27500000000000002</v>
      </c>
      <c r="J133" s="110"/>
      <c r="K133" s="64" t="s">
        <v>95</v>
      </c>
      <c r="L133" s="205">
        <v>2.1000000000000001E-2</v>
      </c>
      <c r="M133" s="205">
        <v>0.115</v>
      </c>
      <c r="N133" s="205">
        <v>1.0999999999999999E-2</v>
      </c>
    </row>
    <row r="134" spans="1:14" x14ac:dyDescent="0.35">
      <c r="A134" s="64" t="s">
        <v>152</v>
      </c>
      <c r="B134" s="205">
        <v>9.94</v>
      </c>
      <c r="C134" s="205">
        <v>11.228999999999999</v>
      </c>
      <c r="D134" s="205">
        <v>7.0119999999999996</v>
      </c>
      <c r="E134" s="74"/>
      <c r="F134" s="64" t="s">
        <v>88</v>
      </c>
      <c r="G134" s="234">
        <v>0.19</v>
      </c>
      <c r="H134" s="234">
        <v>7.0000000000000001E-3</v>
      </c>
      <c r="I134" s="234">
        <v>0.26300000000000001</v>
      </c>
      <c r="J134" s="110"/>
      <c r="K134" s="64" t="s">
        <v>163</v>
      </c>
      <c r="L134" s="205">
        <v>4.7E-2</v>
      </c>
      <c r="M134" s="205">
        <v>5.0000000000000001E-3</v>
      </c>
      <c r="N134" s="205">
        <v>0.01</v>
      </c>
    </row>
    <row r="135" spans="1:14" x14ac:dyDescent="0.35">
      <c r="A135" s="64" t="s">
        <v>252</v>
      </c>
      <c r="B135" s="205">
        <v>8.7390000000000008</v>
      </c>
      <c r="C135" s="205">
        <v>6.1840000000000002</v>
      </c>
      <c r="D135" s="205">
        <v>6.9790000000000001</v>
      </c>
      <c r="E135" s="74"/>
      <c r="F135" s="64" t="s">
        <v>28</v>
      </c>
      <c r="G135" s="234">
        <v>0.13800000000000001</v>
      </c>
      <c r="H135" s="234">
        <v>3.6440000000000001</v>
      </c>
      <c r="I135" s="234">
        <v>0.26200000000000001</v>
      </c>
      <c r="J135" s="110"/>
      <c r="K135" s="64" t="s">
        <v>120</v>
      </c>
      <c r="L135" s="205">
        <v>3.4000000000000002E-2</v>
      </c>
      <c r="M135" s="205">
        <v>3.6999999999999998E-2</v>
      </c>
      <c r="N135" s="205">
        <v>8.9999999999999993E-3</v>
      </c>
    </row>
    <row r="136" spans="1:14" x14ac:dyDescent="0.35">
      <c r="A136" s="64" t="s">
        <v>31</v>
      </c>
      <c r="B136" s="205">
        <v>4.8449999999999998</v>
      </c>
      <c r="C136" s="205">
        <v>5.8220000000000001</v>
      </c>
      <c r="D136" s="205">
        <v>6.9379999999999997</v>
      </c>
      <c r="E136" s="74"/>
      <c r="F136" s="64" t="s">
        <v>141</v>
      </c>
      <c r="G136" s="234">
        <v>4.0000000000000001E-3</v>
      </c>
      <c r="H136" s="234">
        <v>5.7000000000000002E-2</v>
      </c>
      <c r="I136" s="234">
        <v>0.255</v>
      </c>
      <c r="J136" s="110"/>
      <c r="K136" s="64" t="s">
        <v>56</v>
      </c>
      <c r="L136" s="205"/>
      <c r="M136" s="205"/>
      <c r="N136" s="205">
        <v>8.0000000000000002E-3</v>
      </c>
    </row>
    <row r="137" spans="1:14" x14ac:dyDescent="0.35">
      <c r="A137" s="64" t="s">
        <v>221</v>
      </c>
      <c r="B137" s="205">
        <v>8.7129999999999992</v>
      </c>
      <c r="C137" s="205">
        <v>10.031000000000001</v>
      </c>
      <c r="D137" s="205">
        <v>6.7789999999999999</v>
      </c>
      <c r="E137" s="74"/>
      <c r="F137" s="64" t="s">
        <v>77</v>
      </c>
      <c r="G137" s="234">
        <v>0.10299999999999999</v>
      </c>
      <c r="H137" s="234">
        <v>0.21</v>
      </c>
      <c r="I137" s="234">
        <v>0.253</v>
      </c>
      <c r="J137" s="110"/>
      <c r="K137" s="64" t="s">
        <v>136</v>
      </c>
      <c r="L137" s="205">
        <v>2E-3</v>
      </c>
      <c r="M137" s="205">
        <v>5.0000000000000001E-3</v>
      </c>
      <c r="N137" s="205">
        <v>8.0000000000000002E-3</v>
      </c>
    </row>
    <row r="138" spans="1:14" x14ac:dyDescent="0.35">
      <c r="A138" s="64" t="s">
        <v>163</v>
      </c>
      <c r="B138" s="205">
        <v>3.2959999999999998</v>
      </c>
      <c r="C138" s="205">
        <v>4.6079999999999997</v>
      </c>
      <c r="D138" s="205">
        <v>6.5830000000000002</v>
      </c>
      <c r="E138" s="74"/>
      <c r="F138" s="64" t="s">
        <v>241</v>
      </c>
      <c r="G138" s="234">
        <v>0.40400000000000003</v>
      </c>
      <c r="H138" s="234">
        <v>0.02</v>
      </c>
      <c r="I138" s="234">
        <v>0.246</v>
      </c>
      <c r="J138" s="110"/>
      <c r="K138" s="64" t="s">
        <v>27</v>
      </c>
      <c r="L138" s="205">
        <v>1E-3</v>
      </c>
      <c r="M138" s="205">
        <v>2.9000000000000001E-2</v>
      </c>
      <c r="N138" s="205">
        <v>5.0000000000000001E-3</v>
      </c>
    </row>
    <row r="139" spans="1:14" x14ac:dyDescent="0.35">
      <c r="A139" s="64" t="s">
        <v>94</v>
      </c>
      <c r="B139" s="205">
        <v>7.7229999999999999</v>
      </c>
      <c r="C139" s="205">
        <v>15.831</v>
      </c>
      <c r="D139" s="205">
        <v>6.492</v>
      </c>
      <c r="E139" s="74"/>
      <c r="F139" s="64" t="s">
        <v>193</v>
      </c>
      <c r="G139" s="234">
        <v>0.32800000000000001</v>
      </c>
      <c r="H139" s="234">
        <v>1.341</v>
      </c>
      <c r="I139" s="234">
        <v>0.20699999999999999</v>
      </c>
      <c r="J139" s="110"/>
      <c r="K139" s="64" t="s">
        <v>28</v>
      </c>
      <c r="L139" s="205">
        <v>1.2E-2</v>
      </c>
      <c r="M139" s="205">
        <v>4.0000000000000001E-3</v>
      </c>
      <c r="N139" s="205">
        <v>5.0000000000000001E-3</v>
      </c>
    </row>
    <row r="140" spans="1:14" x14ac:dyDescent="0.35">
      <c r="A140" s="64" t="s">
        <v>81</v>
      </c>
      <c r="B140" s="205">
        <v>9.6869999999999994</v>
      </c>
      <c r="C140" s="205">
        <v>6.093</v>
      </c>
      <c r="D140" s="205">
        <v>5.7229999999999999</v>
      </c>
      <c r="E140" s="74"/>
      <c r="F140" s="64" t="s">
        <v>221</v>
      </c>
      <c r="G140" s="234">
        <v>10.773</v>
      </c>
      <c r="H140" s="234">
        <v>0.1</v>
      </c>
      <c r="I140" s="234">
        <v>0.20300000000000001</v>
      </c>
      <c r="J140" s="110"/>
      <c r="K140" s="64" t="s">
        <v>137</v>
      </c>
      <c r="L140" s="205">
        <v>8.0000000000000002E-3</v>
      </c>
      <c r="M140" s="205">
        <v>0</v>
      </c>
      <c r="N140" s="205">
        <v>5.0000000000000001E-3</v>
      </c>
    </row>
    <row r="141" spans="1:14" x14ac:dyDescent="0.35">
      <c r="A141" s="64" t="s">
        <v>227</v>
      </c>
      <c r="B141" s="205">
        <v>3.0550000000000002</v>
      </c>
      <c r="C141" s="205">
        <v>4.7160000000000002</v>
      </c>
      <c r="D141" s="205">
        <v>5.6539999999999999</v>
      </c>
      <c r="E141" s="74"/>
      <c r="F141" s="64" t="s">
        <v>133</v>
      </c>
      <c r="G141" s="234">
        <v>0.64600000000000002</v>
      </c>
      <c r="H141" s="234">
        <v>3.7650000000000001</v>
      </c>
      <c r="I141" s="234">
        <v>0.186</v>
      </c>
      <c r="J141" s="110"/>
      <c r="K141" s="64" t="s">
        <v>30</v>
      </c>
      <c r="L141" s="205">
        <v>0</v>
      </c>
      <c r="M141" s="205">
        <v>0.20599999999999999</v>
      </c>
      <c r="N141" s="205">
        <v>4.0000000000000001E-3</v>
      </c>
    </row>
    <row r="142" spans="1:14" x14ac:dyDescent="0.35">
      <c r="A142" s="64" t="s">
        <v>190</v>
      </c>
      <c r="B142" s="205">
        <v>0.72</v>
      </c>
      <c r="C142" s="205">
        <v>2.1339999999999999</v>
      </c>
      <c r="D142" s="205">
        <v>5.4429999999999996</v>
      </c>
      <c r="E142" s="74"/>
      <c r="F142" s="64" t="s">
        <v>24</v>
      </c>
      <c r="G142" s="234">
        <v>0.109</v>
      </c>
      <c r="H142" s="234">
        <v>0.14099999999999999</v>
      </c>
      <c r="I142" s="234">
        <v>0.184</v>
      </c>
      <c r="J142" s="110"/>
      <c r="K142" s="64" t="s">
        <v>47</v>
      </c>
      <c r="L142" s="205">
        <v>1E-3</v>
      </c>
      <c r="M142" s="205"/>
      <c r="N142" s="205">
        <v>4.0000000000000001E-3</v>
      </c>
    </row>
    <row r="143" spans="1:14" x14ac:dyDescent="0.35">
      <c r="A143" s="64" t="s">
        <v>185</v>
      </c>
      <c r="B143" s="205">
        <v>3.1379999999999999</v>
      </c>
      <c r="C143" s="205">
        <v>3.6880000000000002</v>
      </c>
      <c r="D143" s="205">
        <v>5.3540000000000001</v>
      </c>
      <c r="E143" s="74"/>
      <c r="F143" s="64" t="s">
        <v>136</v>
      </c>
      <c r="G143" s="234">
        <v>7.5999999999999998E-2</v>
      </c>
      <c r="H143" s="234">
        <v>0.31</v>
      </c>
      <c r="I143" s="234">
        <v>0.16800000000000001</v>
      </c>
      <c r="J143" s="110"/>
      <c r="K143" s="64" t="s">
        <v>73</v>
      </c>
      <c r="L143" s="205"/>
      <c r="M143" s="205"/>
      <c r="N143" s="205">
        <v>4.0000000000000001E-3</v>
      </c>
    </row>
    <row r="144" spans="1:14" x14ac:dyDescent="0.35">
      <c r="A144" s="64" t="s">
        <v>173</v>
      </c>
      <c r="B144" s="205">
        <v>6.9189999999999996</v>
      </c>
      <c r="C144" s="205">
        <v>5.0289999999999999</v>
      </c>
      <c r="D144" s="205">
        <v>5.0629999999999997</v>
      </c>
      <c r="E144" s="74"/>
      <c r="F144" s="64" t="s">
        <v>249</v>
      </c>
      <c r="G144" s="234">
        <v>1.758</v>
      </c>
      <c r="H144" s="234">
        <v>0.63300000000000001</v>
      </c>
      <c r="I144" s="234">
        <v>0.16700000000000001</v>
      </c>
      <c r="J144" s="110"/>
      <c r="K144" s="64" t="s">
        <v>89</v>
      </c>
      <c r="L144" s="205">
        <v>0</v>
      </c>
      <c r="M144" s="205">
        <v>2E-3</v>
      </c>
      <c r="N144" s="205">
        <v>4.0000000000000001E-3</v>
      </c>
    </row>
    <row r="145" spans="1:14" x14ac:dyDescent="0.35">
      <c r="A145" s="64" t="s">
        <v>61</v>
      </c>
      <c r="B145" s="205">
        <v>4.8860000000000001</v>
      </c>
      <c r="C145" s="205">
        <v>8.7919999999999998</v>
      </c>
      <c r="D145" s="205">
        <v>4.7720000000000002</v>
      </c>
      <c r="E145" s="74"/>
      <c r="F145" s="64" t="s">
        <v>99</v>
      </c>
      <c r="G145" s="234">
        <v>2.4089999999999998</v>
      </c>
      <c r="H145" s="234">
        <v>1.9119999999999999</v>
      </c>
      <c r="I145" s="234">
        <v>0.16400000000000001</v>
      </c>
      <c r="J145" s="110"/>
      <c r="K145" s="64" t="s">
        <v>170</v>
      </c>
      <c r="L145" s="205">
        <v>3.3000000000000002E-2</v>
      </c>
      <c r="M145" s="205">
        <v>1.2030000000000001</v>
      </c>
      <c r="N145" s="205">
        <v>4.0000000000000001E-3</v>
      </c>
    </row>
    <row r="146" spans="1:14" x14ac:dyDescent="0.35">
      <c r="A146" s="64" t="s">
        <v>193</v>
      </c>
      <c r="B146" s="205">
        <v>4.67</v>
      </c>
      <c r="C146" s="205">
        <v>2.7349999999999999</v>
      </c>
      <c r="D146" s="205">
        <v>4.7690000000000001</v>
      </c>
      <c r="E146" s="74"/>
      <c r="F146" s="64" t="s">
        <v>231</v>
      </c>
      <c r="G146" s="234">
        <v>0.32100000000000001</v>
      </c>
      <c r="H146" s="234">
        <v>1.139</v>
      </c>
      <c r="I146" s="234">
        <v>0.16200000000000001</v>
      </c>
      <c r="J146" s="110"/>
      <c r="K146" s="64" t="s">
        <v>217</v>
      </c>
      <c r="L146" s="205"/>
      <c r="M146" s="205"/>
      <c r="N146" s="205">
        <v>4.0000000000000001E-3</v>
      </c>
    </row>
    <row r="147" spans="1:14" x14ac:dyDescent="0.35">
      <c r="A147" s="64" t="s">
        <v>188</v>
      </c>
      <c r="B147" s="205">
        <v>15.414999999999999</v>
      </c>
      <c r="C147" s="205">
        <v>4.4859999999999998</v>
      </c>
      <c r="D147" s="205">
        <v>4.5890000000000004</v>
      </c>
      <c r="E147" s="74"/>
      <c r="F147" s="64" t="s">
        <v>246</v>
      </c>
      <c r="G147" s="234">
        <v>5.8000000000000003E-2</v>
      </c>
      <c r="H147" s="234">
        <v>0.48699999999999999</v>
      </c>
      <c r="I147" s="234">
        <v>0.16200000000000001</v>
      </c>
      <c r="J147" s="110"/>
      <c r="K147" s="64" t="s">
        <v>36</v>
      </c>
      <c r="L147" s="205">
        <v>2E-3</v>
      </c>
      <c r="M147" s="205">
        <v>5.0000000000000001E-3</v>
      </c>
      <c r="N147" s="205">
        <v>3.0000000000000001E-3</v>
      </c>
    </row>
    <row r="148" spans="1:14" x14ac:dyDescent="0.35">
      <c r="A148" s="64" t="s">
        <v>205</v>
      </c>
      <c r="B148" s="205">
        <v>4.9740000000000002</v>
      </c>
      <c r="C148" s="205">
        <v>5.383</v>
      </c>
      <c r="D148" s="205">
        <v>4.2750000000000004</v>
      </c>
      <c r="E148" s="74"/>
      <c r="F148" s="64" t="s">
        <v>32</v>
      </c>
      <c r="G148" s="234">
        <v>0.124</v>
      </c>
      <c r="H148" s="234">
        <v>7.0000000000000007E-2</v>
      </c>
      <c r="I148" s="234">
        <v>0.159</v>
      </c>
      <c r="J148" s="110"/>
      <c r="K148" s="64" t="s">
        <v>46</v>
      </c>
      <c r="L148" s="205"/>
      <c r="M148" s="205"/>
      <c r="N148" s="205">
        <v>3.0000000000000001E-3</v>
      </c>
    </row>
    <row r="149" spans="1:14" x14ac:dyDescent="0.35">
      <c r="A149" s="64" t="s">
        <v>113</v>
      </c>
      <c r="B149" s="205">
        <v>3.4180000000000001</v>
      </c>
      <c r="C149" s="205">
        <v>2.9409999999999998</v>
      </c>
      <c r="D149" s="205">
        <v>4.2530000000000001</v>
      </c>
      <c r="E149" s="74"/>
      <c r="F149" s="64" t="s">
        <v>203</v>
      </c>
      <c r="G149" s="234">
        <v>1.444</v>
      </c>
      <c r="H149" s="234">
        <v>0.621</v>
      </c>
      <c r="I149" s="234">
        <v>0.159</v>
      </c>
      <c r="J149" s="110"/>
      <c r="K149" s="64" t="s">
        <v>25</v>
      </c>
      <c r="L149" s="205"/>
      <c r="M149" s="205">
        <v>6.5000000000000002E-2</v>
      </c>
      <c r="N149" s="205">
        <v>2E-3</v>
      </c>
    </row>
    <row r="150" spans="1:14" x14ac:dyDescent="0.35">
      <c r="A150" s="64" t="s">
        <v>255</v>
      </c>
      <c r="B150" s="205">
        <v>2.7850000000000001</v>
      </c>
      <c r="C150" s="205">
        <v>6.1420000000000003</v>
      </c>
      <c r="D150" s="205">
        <v>4.109</v>
      </c>
      <c r="E150" s="74"/>
      <c r="F150" s="64" t="s">
        <v>232</v>
      </c>
      <c r="G150" s="234">
        <v>9.9000000000000005E-2</v>
      </c>
      <c r="H150" s="234">
        <v>0.80700000000000005</v>
      </c>
      <c r="I150" s="234">
        <v>0.156</v>
      </c>
      <c r="J150" s="110"/>
      <c r="K150" s="64" t="s">
        <v>32</v>
      </c>
      <c r="L150" s="205">
        <v>0</v>
      </c>
      <c r="M150" s="205">
        <v>1E-3</v>
      </c>
      <c r="N150" s="205">
        <v>2E-3</v>
      </c>
    </row>
    <row r="151" spans="1:14" x14ac:dyDescent="0.35">
      <c r="A151" s="64" t="s">
        <v>150</v>
      </c>
      <c r="B151" s="205">
        <v>4.423</v>
      </c>
      <c r="C151" s="205">
        <v>4.8170000000000002</v>
      </c>
      <c r="D151" s="205">
        <v>4.101</v>
      </c>
      <c r="E151" s="74"/>
      <c r="F151" s="64" t="s">
        <v>169</v>
      </c>
      <c r="G151" s="234">
        <v>1.3089999999999999</v>
      </c>
      <c r="H151" s="234">
        <v>1.556</v>
      </c>
      <c r="I151" s="234">
        <v>0.14899999999999999</v>
      </c>
      <c r="J151" s="110"/>
      <c r="K151" s="64" t="s">
        <v>92</v>
      </c>
      <c r="L151" s="205"/>
      <c r="M151" s="205">
        <v>1E-3</v>
      </c>
      <c r="N151" s="205">
        <v>2E-3</v>
      </c>
    </row>
    <row r="152" spans="1:14" x14ac:dyDescent="0.35">
      <c r="A152" s="64" t="s">
        <v>156</v>
      </c>
      <c r="B152" s="205">
        <v>5.1050000000000004</v>
      </c>
      <c r="C152" s="205">
        <v>10.398999999999999</v>
      </c>
      <c r="D152" s="205">
        <v>4.0250000000000004</v>
      </c>
      <c r="E152" s="74"/>
      <c r="F152" s="64" t="s">
        <v>103</v>
      </c>
      <c r="G152" s="234">
        <v>4.3049999999999997</v>
      </c>
      <c r="H152" s="234">
        <v>8.3829999999999991</v>
      </c>
      <c r="I152" s="234">
        <v>0.13900000000000001</v>
      </c>
      <c r="J152" s="110"/>
      <c r="K152" s="64" t="s">
        <v>157</v>
      </c>
      <c r="L152" s="205">
        <v>0.248</v>
      </c>
      <c r="M152" s="205">
        <v>0.188</v>
      </c>
      <c r="N152" s="205">
        <v>2E-3</v>
      </c>
    </row>
    <row r="153" spans="1:14" x14ac:dyDescent="0.35">
      <c r="A153" s="64" t="s">
        <v>176</v>
      </c>
      <c r="B153" s="205">
        <v>7.0999999999999994E-2</v>
      </c>
      <c r="C153" s="205">
        <v>0.126</v>
      </c>
      <c r="D153" s="205">
        <v>3.9729999999999999</v>
      </c>
      <c r="E153" s="74"/>
      <c r="F153" s="64" t="s">
        <v>205</v>
      </c>
      <c r="G153" s="234"/>
      <c r="H153" s="234">
        <v>2E-3</v>
      </c>
      <c r="I153" s="234">
        <v>0.13500000000000001</v>
      </c>
      <c r="J153" s="110"/>
      <c r="K153" s="64" t="s">
        <v>159</v>
      </c>
      <c r="L153" s="205"/>
      <c r="M153" s="205">
        <v>0.01</v>
      </c>
      <c r="N153" s="205">
        <v>2E-3</v>
      </c>
    </row>
    <row r="154" spans="1:14" x14ac:dyDescent="0.35">
      <c r="A154" s="64" t="s">
        <v>6</v>
      </c>
      <c r="B154" s="205">
        <v>4.327</v>
      </c>
      <c r="C154" s="205">
        <v>4.266</v>
      </c>
      <c r="D154" s="205">
        <v>3.9039999999999999</v>
      </c>
      <c r="E154" s="74"/>
      <c r="F154" s="64" t="s">
        <v>144</v>
      </c>
      <c r="G154" s="234">
        <v>0.104</v>
      </c>
      <c r="H154" s="234">
        <v>0.49199999999999999</v>
      </c>
      <c r="I154" s="234">
        <v>0.121</v>
      </c>
      <c r="J154" s="110"/>
      <c r="K154" s="64" t="s">
        <v>20</v>
      </c>
      <c r="L154" s="205">
        <v>4.0000000000000001E-3</v>
      </c>
      <c r="M154" s="205">
        <v>0.01</v>
      </c>
      <c r="N154" s="205">
        <v>1E-3</v>
      </c>
    </row>
    <row r="155" spans="1:14" x14ac:dyDescent="0.35">
      <c r="A155" s="64" t="s">
        <v>17</v>
      </c>
      <c r="B155" s="205">
        <v>1.5660000000000001</v>
      </c>
      <c r="C155" s="205">
        <v>4.5830000000000002</v>
      </c>
      <c r="D155" s="205">
        <v>3.794</v>
      </c>
      <c r="E155" s="74"/>
      <c r="F155" s="64" t="s">
        <v>119</v>
      </c>
      <c r="G155" s="234">
        <v>24.748999999999999</v>
      </c>
      <c r="H155" s="234">
        <v>3.0000000000000001E-3</v>
      </c>
      <c r="I155" s="234">
        <v>0.108</v>
      </c>
      <c r="J155" s="110"/>
      <c r="K155" s="64" t="s">
        <v>22</v>
      </c>
      <c r="L155" s="205"/>
      <c r="M155" s="205">
        <v>5.5E-2</v>
      </c>
      <c r="N155" s="205">
        <v>1E-3</v>
      </c>
    </row>
    <row r="156" spans="1:14" x14ac:dyDescent="0.35">
      <c r="A156" s="64" t="s">
        <v>254</v>
      </c>
      <c r="B156" s="205">
        <v>4.7089999999999996</v>
      </c>
      <c r="C156" s="205">
        <v>5.2519999999999998</v>
      </c>
      <c r="D156" s="205">
        <v>3.62</v>
      </c>
      <c r="E156" s="74"/>
      <c r="F156" s="64" t="s">
        <v>104</v>
      </c>
      <c r="G156" s="234">
        <v>16.556999999999999</v>
      </c>
      <c r="H156" s="234">
        <v>1.671</v>
      </c>
      <c r="I156" s="234">
        <v>0.107</v>
      </c>
      <c r="J156" s="110"/>
      <c r="K156" s="64" t="s">
        <v>42</v>
      </c>
      <c r="L156" s="205"/>
      <c r="M156" s="205">
        <v>0</v>
      </c>
      <c r="N156" s="205">
        <v>1E-3</v>
      </c>
    </row>
    <row r="157" spans="1:14" x14ac:dyDescent="0.35">
      <c r="A157" s="64" t="s">
        <v>243</v>
      </c>
      <c r="B157" s="205">
        <v>2.3319999999999999</v>
      </c>
      <c r="C157" s="205">
        <v>2.0680000000000001</v>
      </c>
      <c r="D157" s="205">
        <v>3.556</v>
      </c>
      <c r="E157" s="74"/>
      <c r="F157" s="64" t="s">
        <v>23</v>
      </c>
      <c r="G157" s="234">
        <v>7.0000000000000001E-3</v>
      </c>
      <c r="H157" s="234">
        <v>9.6000000000000002E-2</v>
      </c>
      <c r="I157" s="234">
        <v>9.7000000000000003E-2</v>
      </c>
      <c r="J157" s="110"/>
      <c r="K157" s="64" t="s">
        <v>67</v>
      </c>
      <c r="L157" s="205">
        <v>0</v>
      </c>
      <c r="M157" s="205">
        <v>0</v>
      </c>
      <c r="N157" s="205">
        <v>1E-3</v>
      </c>
    </row>
    <row r="158" spans="1:14" x14ac:dyDescent="0.35">
      <c r="A158" s="64" t="s">
        <v>187</v>
      </c>
      <c r="B158" s="205">
        <v>2.6709999999999998</v>
      </c>
      <c r="C158" s="205">
        <v>2.6019999999999999</v>
      </c>
      <c r="D158" s="205">
        <v>3.5070000000000001</v>
      </c>
      <c r="E158" s="74"/>
      <c r="F158" s="64" t="s">
        <v>233</v>
      </c>
      <c r="G158" s="234">
        <v>0.16600000000000001</v>
      </c>
      <c r="H158" s="234">
        <v>0.55500000000000005</v>
      </c>
      <c r="I158" s="234">
        <v>9.5000000000000001E-2</v>
      </c>
      <c r="J158" s="110"/>
      <c r="K158" s="64" t="s">
        <v>91</v>
      </c>
      <c r="L158" s="205"/>
      <c r="M158" s="205">
        <v>3.4000000000000002E-2</v>
      </c>
      <c r="N158" s="205">
        <v>1E-3</v>
      </c>
    </row>
    <row r="159" spans="1:14" x14ac:dyDescent="0.35">
      <c r="A159" s="64" t="s">
        <v>89</v>
      </c>
      <c r="B159" s="205">
        <v>4.9710000000000001</v>
      </c>
      <c r="C159" s="205">
        <v>5.9240000000000004</v>
      </c>
      <c r="D159" s="205">
        <v>3.278</v>
      </c>
      <c r="E159" s="74"/>
      <c r="F159" s="64" t="s">
        <v>45</v>
      </c>
      <c r="G159" s="234"/>
      <c r="H159" s="234">
        <v>1.4E-2</v>
      </c>
      <c r="I159" s="234">
        <v>8.7999999999999995E-2</v>
      </c>
      <c r="J159" s="110"/>
      <c r="K159" s="64" t="s">
        <v>102</v>
      </c>
      <c r="L159" s="205">
        <v>0</v>
      </c>
      <c r="M159" s="205">
        <v>1E-3</v>
      </c>
      <c r="N159" s="205">
        <v>1E-3</v>
      </c>
    </row>
    <row r="160" spans="1:14" x14ac:dyDescent="0.35">
      <c r="A160" s="64" t="s">
        <v>181</v>
      </c>
      <c r="B160" s="205">
        <v>5.609</v>
      </c>
      <c r="C160" s="205">
        <v>3.1349999999999998</v>
      </c>
      <c r="D160" s="205">
        <v>3.14</v>
      </c>
      <c r="E160" s="74"/>
      <c r="F160" s="64" t="s">
        <v>10</v>
      </c>
      <c r="G160" s="234">
        <v>3.0000000000000001E-3</v>
      </c>
      <c r="H160" s="234"/>
      <c r="I160" s="234">
        <v>0.08</v>
      </c>
      <c r="J160" s="110"/>
      <c r="K160" s="64" t="s">
        <v>118</v>
      </c>
      <c r="L160" s="205">
        <v>0.123</v>
      </c>
      <c r="M160" s="205">
        <v>7.0000000000000001E-3</v>
      </c>
      <c r="N160" s="205">
        <v>1E-3</v>
      </c>
    </row>
    <row r="161" spans="1:14" x14ac:dyDescent="0.35">
      <c r="A161" s="64" t="s">
        <v>224</v>
      </c>
      <c r="B161" s="205">
        <v>2.331</v>
      </c>
      <c r="C161" s="205">
        <v>2.4729999999999999</v>
      </c>
      <c r="D161" s="205">
        <v>2.9940000000000002</v>
      </c>
      <c r="E161" s="74"/>
      <c r="F161" s="64" t="s">
        <v>132</v>
      </c>
      <c r="G161" s="234">
        <v>4.2000000000000003E-2</v>
      </c>
      <c r="H161" s="234">
        <v>0.193</v>
      </c>
      <c r="I161" s="234">
        <v>7.6999999999999999E-2</v>
      </c>
      <c r="J161" s="110"/>
      <c r="K161" s="64" t="s">
        <v>132</v>
      </c>
      <c r="L161" s="205">
        <v>0</v>
      </c>
      <c r="M161" s="205"/>
      <c r="N161" s="205">
        <v>1E-3</v>
      </c>
    </row>
    <row r="162" spans="1:14" x14ac:dyDescent="0.35">
      <c r="A162" s="64" t="s">
        <v>74</v>
      </c>
      <c r="B162" s="205">
        <v>0.435</v>
      </c>
      <c r="C162" s="205">
        <v>3.0030000000000001</v>
      </c>
      <c r="D162" s="205">
        <v>2.9430000000000001</v>
      </c>
      <c r="E162" s="74"/>
      <c r="F162" s="64" t="s">
        <v>243</v>
      </c>
      <c r="G162" s="234">
        <v>7.9000000000000001E-2</v>
      </c>
      <c r="H162" s="234">
        <v>0.20699999999999999</v>
      </c>
      <c r="I162" s="234">
        <v>7.6999999999999999E-2</v>
      </c>
      <c r="J162" s="110"/>
      <c r="K162" s="64" t="s">
        <v>146</v>
      </c>
      <c r="L162" s="205">
        <v>0.14899999999999999</v>
      </c>
      <c r="M162" s="205">
        <v>2E-3</v>
      </c>
      <c r="N162" s="205">
        <v>1E-3</v>
      </c>
    </row>
    <row r="163" spans="1:14" x14ac:dyDescent="0.35">
      <c r="A163" s="64" t="s">
        <v>138</v>
      </c>
      <c r="B163" s="205">
        <v>2.2240000000000002</v>
      </c>
      <c r="C163" s="205">
        <v>2.2770000000000001</v>
      </c>
      <c r="D163" s="205">
        <v>2.8610000000000002</v>
      </c>
      <c r="E163" s="74"/>
      <c r="F163" s="64" t="s">
        <v>247</v>
      </c>
      <c r="G163" s="234">
        <v>1.4999999999999999E-2</v>
      </c>
      <c r="H163" s="234">
        <v>5.8000000000000003E-2</v>
      </c>
      <c r="I163" s="234">
        <v>6.6000000000000003E-2</v>
      </c>
      <c r="J163" s="110"/>
      <c r="K163" s="64" t="s">
        <v>166</v>
      </c>
      <c r="L163" s="205"/>
      <c r="M163" s="205"/>
      <c r="N163" s="205">
        <v>1E-3</v>
      </c>
    </row>
    <row r="164" spans="1:14" x14ac:dyDescent="0.35">
      <c r="A164" s="64" t="s">
        <v>144</v>
      </c>
      <c r="B164" s="205">
        <v>3.67</v>
      </c>
      <c r="C164" s="205">
        <v>3.9020000000000001</v>
      </c>
      <c r="D164" s="205">
        <v>2.7850000000000001</v>
      </c>
      <c r="E164" s="74"/>
      <c r="F164" s="64" t="s">
        <v>239</v>
      </c>
      <c r="G164" s="234">
        <v>3.4000000000000002E-2</v>
      </c>
      <c r="H164" s="234">
        <v>5.0000000000000001E-3</v>
      </c>
      <c r="I164" s="234">
        <v>5.8000000000000003E-2</v>
      </c>
      <c r="J164" s="110"/>
      <c r="K164" s="64" t="s">
        <v>222</v>
      </c>
      <c r="L164" s="205">
        <v>1.0999999999999999E-2</v>
      </c>
      <c r="M164" s="205">
        <v>5.0000000000000001E-3</v>
      </c>
      <c r="N164" s="205">
        <v>1E-3</v>
      </c>
    </row>
    <row r="165" spans="1:14" x14ac:dyDescent="0.35">
      <c r="A165" s="64" t="s">
        <v>208</v>
      </c>
      <c r="B165" s="205">
        <v>1.0649999999999999</v>
      </c>
      <c r="C165" s="205">
        <v>0.68100000000000005</v>
      </c>
      <c r="D165" s="205">
        <v>2.7410000000000001</v>
      </c>
      <c r="E165" s="74"/>
      <c r="F165" s="64" t="s">
        <v>75</v>
      </c>
      <c r="G165" s="234">
        <v>1.827</v>
      </c>
      <c r="H165" s="234">
        <v>1.714</v>
      </c>
      <c r="I165" s="234">
        <v>5.7000000000000002E-2</v>
      </c>
      <c r="J165" s="110"/>
      <c r="K165" s="64" t="s">
        <v>227</v>
      </c>
      <c r="L165" s="205">
        <v>1E-3</v>
      </c>
      <c r="M165" s="205">
        <v>0.02</v>
      </c>
      <c r="N165" s="205">
        <v>1E-3</v>
      </c>
    </row>
    <row r="166" spans="1:14" x14ac:dyDescent="0.35">
      <c r="A166" s="64" t="s">
        <v>247</v>
      </c>
      <c r="B166" s="205">
        <v>2.387</v>
      </c>
      <c r="C166" s="205">
        <v>1.9139999999999999</v>
      </c>
      <c r="D166" s="205">
        <v>2.738</v>
      </c>
      <c r="E166" s="74"/>
      <c r="F166" s="64" t="s">
        <v>254</v>
      </c>
      <c r="G166" s="234">
        <v>3.1E-2</v>
      </c>
      <c r="H166" s="234">
        <v>7.0000000000000001E-3</v>
      </c>
      <c r="I166" s="234">
        <v>5.7000000000000002E-2</v>
      </c>
      <c r="J166" s="110"/>
      <c r="K166" s="64" t="s">
        <v>58</v>
      </c>
      <c r="L166" s="205"/>
      <c r="M166" s="205">
        <v>4.0000000000000001E-3</v>
      </c>
      <c r="N166" s="205">
        <v>0</v>
      </c>
    </row>
    <row r="167" spans="1:14" x14ac:dyDescent="0.35">
      <c r="A167" s="64" t="s">
        <v>13</v>
      </c>
      <c r="B167" s="205">
        <v>28.593</v>
      </c>
      <c r="C167" s="205">
        <v>9.4649999999999999</v>
      </c>
      <c r="D167" s="205">
        <v>2.6789999999999998</v>
      </c>
      <c r="E167" s="74"/>
      <c r="F167" s="64" t="s">
        <v>31</v>
      </c>
      <c r="G167" s="234">
        <v>0.41899999999999998</v>
      </c>
      <c r="H167" s="234">
        <v>0.51800000000000002</v>
      </c>
      <c r="I167" s="234">
        <v>5.6000000000000001E-2</v>
      </c>
      <c r="J167" s="110"/>
      <c r="K167" s="64" t="s">
        <v>61</v>
      </c>
      <c r="L167" s="205">
        <v>0</v>
      </c>
      <c r="M167" s="205">
        <v>8.0000000000000002E-3</v>
      </c>
      <c r="N167" s="205">
        <v>0</v>
      </c>
    </row>
    <row r="168" spans="1:14" x14ac:dyDescent="0.35">
      <c r="A168" s="64" t="s">
        <v>43</v>
      </c>
      <c r="B168" s="205">
        <v>7.5999999999999998E-2</v>
      </c>
      <c r="C168" s="205">
        <v>2.9359999999999999</v>
      </c>
      <c r="D168" s="205">
        <v>2.488</v>
      </c>
      <c r="E168" s="74"/>
      <c r="F168" s="64" t="s">
        <v>8</v>
      </c>
      <c r="G168" s="234">
        <v>6.0000000000000001E-3</v>
      </c>
      <c r="H168" s="234">
        <v>0.06</v>
      </c>
      <c r="I168" s="234">
        <v>5.2999999999999999E-2</v>
      </c>
      <c r="J168" s="110"/>
      <c r="K168" s="64" t="s">
        <v>112</v>
      </c>
      <c r="L168" s="205">
        <v>5.0000000000000001E-3</v>
      </c>
      <c r="M168" s="205"/>
      <c r="N168" s="205">
        <v>0</v>
      </c>
    </row>
    <row r="169" spans="1:14" x14ac:dyDescent="0.35">
      <c r="A169" s="64" t="s">
        <v>139</v>
      </c>
      <c r="B169" s="205">
        <v>2.8969999999999998</v>
      </c>
      <c r="C169" s="205">
        <v>2.339</v>
      </c>
      <c r="D169" s="205">
        <v>2.4820000000000002</v>
      </c>
      <c r="E169" s="74"/>
      <c r="F169" s="64" t="s">
        <v>87</v>
      </c>
      <c r="G169" s="234"/>
      <c r="H169" s="234">
        <v>0.53200000000000003</v>
      </c>
      <c r="I169" s="234">
        <v>0.05</v>
      </c>
      <c r="J169" s="110"/>
      <c r="K169" s="64" t="s">
        <v>145</v>
      </c>
      <c r="L169" s="205"/>
      <c r="M169" s="205">
        <v>0.436</v>
      </c>
      <c r="N169" s="205">
        <v>0</v>
      </c>
    </row>
    <row r="170" spans="1:14" x14ac:dyDescent="0.35">
      <c r="A170" s="64" t="s">
        <v>253</v>
      </c>
      <c r="B170" s="205">
        <v>2.56</v>
      </c>
      <c r="C170" s="205">
        <v>2.3450000000000002</v>
      </c>
      <c r="D170" s="205">
        <v>2.4009999999999998</v>
      </c>
      <c r="E170" s="74"/>
      <c r="F170" s="64" t="s">
        <v>4</v>
      </c>
      <c r="G170" s="234">
        <v>1.7000000000000001E-2</v>
      </c>
      <c r="H170" s="234">
        <v>5.1999999999999998E-2</v>
      </c>
      <c r="I170" s="234">
        <v>4.7E-2</v>
      </c>
      <c r="J170" s="110"/>
      <c r="K170" s="64" t="s">
        <v>162</v>
      </c>
      <c r="L170" s="205">
        <v>1E-3</v>
      </c>
      <c r="M170" s="205">
        <v>6.6000000000000003E-2</v>
      </c>
      <c r="N170" s="205">
        <v>0</v>
      </c>
    </row>
    <row r="171" spans="1:14" x14ac:dyDescent="0.35">
      <c r="A171" s="64" t="s">
        <v>19</v>
      </c>
      <c r="B171" s="205">
        <v>1.6180000000000001</v>
      </c>
      <c r="C171" s="205">
        <v>1.784</v>
      </c>
      <c r="D171" s="205">
        <v>2.36</v>
      </c>
      <c r="E171" s="74"/>
      <c r="F171" s="64" t="s">
        <v>261</v>
      </c>
      <c r="G171" s="234">
        <v>6.7000000000000004E-2</v>
      </c>
      <c r="H171" s="234"/>
      <c r="I171" s="234">
        <v>4.4999999999999998E-2</v>
      </c>
      <c r="J171" s="110"/>
      <c r="K171" s="64" t="s">
        <v>191</v>
      </c>
      <c r="L171" s="205">
        <v>8.0000000000000002E-3</v>
      </c>
      <c r="M171" s="205">
        <v>2E-3</v>
      </c>
      <c r="N171" s="205">
        <v>0</v>
      </c>
    </row>
    <row r="172" spans="1:14" x14ac:dyDescent="0.35">
      <c r="A172" s="64" t="s">
        <v>158</v>
      </c>
      <c r="B172" s="205">
        <v>4.3929999999999998</v>
      </c>
      <c r="C172" s="205">
        <v>6.8559999999999999</v>
      </c>
      <c r="D172" s="205">
        <v>2.2189999999999999</v>
      </c>
      <c r="E172" s="74"/>
      <c r="F172" s="64" t="s">
        <v>106</v>
      </c>
      <c r="G172" s="234">
        <v>3.4649999999999999</v>
      </c>
      <c r="H172" s="234">
        <v>0.27200000000000002</v>
      </c>
      <c r="I172" s="234">
        <v>4.2999999999999997E-2</v>
      </c>
      <c r="J172" s="110"/>
      <c r="K172" s="64" t="s">
        <v>23</v>
      </c>
      <c r="L172" s="205"/>
      <c r="M172" s="205">
        <v>1E-3</v>
      </c>
      <c r="N172" s="205"/>
    </row>
    <row r="173" spans="1:14" x14ac:dyDescent="0.35">
      <c r="A173" s="64" t="s">
        <v>241</v>
      </c>
      <c r="B173" s="205">
        <v>3.4750000000000001</v>
      </c>
      <c r="C173" s="205">
        <v>4.032</v>
      </c>
      <c r="D173" s="205">
        <v>2.218</v>
      </c>
      <c r="E173" s="74"/>
      <c r="F173" s="64" t="s">
        <v>120</v>
      </c>
      <c r="G173" s="234">
        <v>0.154</v>
      </c>
      <c r="H173" s="234">
        <v>0.17599999999999999</v>
      </c>
      <c r="I173" s="234">
        <v>4.2000000000000003E-2</v>
      </c>
      <c r="J173" s="110"/>
      <c r="K173" s="64" t="s">
        <v>29</v>
      </c>
      <c r="L173" s="205">
        <v>1E-3</v>
      </c>
      <c r="M173" s="205"/>
      <c r="N173" s="205"/>
    </row>
    <row r="174" spans="1:14" x14ac:dyDescent="0.35">
      <c r="A174" s="64" t="s">
        <v>83</v>
      </c>
      <c r="B174" s="205">
        <v>6.62</v>
      </c>
      <c r="C174" s="205">
        <v>6.2779999999999996</v>
      </c>
      <c r="D174" s="205">
        <v>2.1680000000000001</v>
      </c>
      <c r="E174" s="74"/>
      <c r="F174" s="64" t="s">
        <v>34</v>
      </c>
      <c r="G174" s="234">
        <v>3.7999999999999999E-2</v>
      </c>
      <c r="H174" s="234">
        <v>2.7E-2</v>
      </c>
      <c r="I174" s="234">
        <v>4.1000000000000002E-2</v>
      </c>
      <c r="J174" s="110"/>
      <c r="K174" s="64" t="s">
        <v>33</v>
      </c>
      <c r="L174" s="205">
        <v>1E-3</v>
      </c>
      <c r="M174" s="205"/>
      <c r="N174" s="205"/>
    </row>
    <row r="175" spans="1:14" x14ac:dyDescent="0.35">
      <c r="A175" s="64" t="s">
        <v>177</v>
      </c>
      <c r="B175" s="205">
        <v>2.3E-2</v>
      </c>
      <c r="C175" s="205">
        <v>3.0000000000000001E-3</v>
      </c>
      <c r="D175" s="205">
        <v>1.8029999999999999</v>
      </c>
      <c r="E175" s="74"/>
      <c r="F175" s="64" t="s">
        <v>187</v>
      </c>
      <c r="G175" s="234">
        <v>2E-3</v>
      </c>
      <c r="H175" s="234">
        <v>0.63400000000000001</v>
      </c>
      <c r="I175" s="234">
        <v>4.1000000000000002E-2</v>
      </c>
      <c r="J175" s="110"/>
      <c r="K175" s="64" t="s">
        <v>37</v>
      </c>
      <c r="L175" s="205">
        <v>2E-3</v>
      </c>
      <c r="M175" s="205">
        <v>2E-3</v>
      </c>
      <c r="N175" s="205"/>
    </row>
    <row r="176" spans="1:14" x14ac:dyDescent="0.35">
      <c r="A176" s="64" t="s">
        <v>11</v>
      </c>
      <c r="B176" s="205">
        <v>1.4950000000000001</v>
      </c>
      <c r="C176" s="205">
        <v>2.0830000000000002</v>
      </c>
      <c r="D176" s="205">
        <v>1.7829999999999999</v>
      </c>
      <c r="E176" s="74"/>
      <c r="F176" s="64" t="s">
        <v>255</v>
      </c>
      <c r="G176" s="234">
        <v>7.5999999999999998E-2</v>
      </c>
      <c r="H176" s="234">
        <v>5.2160000000000002</v>
      </c>
      <c r="I176" s="234">
        <v>3.9E-2</v>
      </c>
      <c r="J176" s="110"/>
      <c r="K176" s="64" t="s">
        <v>45</v>
      </c>
      <c r="L176" s="205">
        <v>1E-3</v>
      </c>
      <c r="M176" s="205">
        <v>0</v>
      </c>
      <c r="N176" s="205"/>
    </row>
    <row r="177" spans="1:14" x14ac:dyDescent="0.35">
      <c r="A177" s="64" t="s">
        <v>3</v>
      </c>
      <c r="B177" s="205">
        <v>0.80900000000000005</v>
      </c>
      <c r="C177" s="205">
        <v>0.752</v>
      </c>
      <c r="D177" s="205">
        <v>1.577</v>
      </c>
      <c r="E177" s="74"/>
      <c r="F177" s="64" t="s">
        <v>18</v>
      </c>
      <c r="G177" s="234"/>
      <c r="H177" s="234">
        <v>5.7000000000000002E-2</v>
      </c>
      <c r="I177" s="234">
        <v>1.9E-2</v>
      </c>
      <c r="J177" s="110"/>
      <c r="K177" s="64" t="s">
        <v>59</v>
      </c>
      <c r="L177" s="205">
        <v>2E-3</v>
      </c>
      <c r="M177" s="205">
        <v>1E-3</v>
      </c>
      <c r="N177" s="205"/>
    </row>
    <row r="178" spans="1:14" x14ac:dyDescent="0.35">
      <c r="A178" s="64" t="s">
        <v>91</v>
      </c>
      <c r="B178" s="205">
        <v>0.872</v>
      </c>
      <c r="C178" s="205">
        <v>1.5740000000000001</v>
      </c>
      <c r="D178" s="205">
        <v>1.5069999999999999</v>
      </c>
      <c r="E178" s="74"/>
      <c r="F178" s="64" t="s">
        <v>19</v>
      </c>
      <c r="G178" s="234">
        <v>2.4E-2</v>
      </c>
      <c r="H178" s="234"/>
      <c r="I178" s="234">
        <v>1.9E-2</v>
      </c>
      <c r="J178" s="110"/>
      <c r="K178" s="64" t="s">
        <v>71</v>
      </c>
      <c r="L178" s="205"/>
      <c r="M178" s="205">
        <v>1E-3</v>
      </c>
      <c r="N178" s="205"/>
    </row>
    <row r="179" spans="1:14" x14ac:dyDescent="0.35">
      <c r="A179" s="64" t="s">
        <v>136</v>
      </c>
      <c r="B179" s="205">
        <v>1.2509999999999999</v>
      </c>
      <c r="C179" s="205">
        <v>1.115</v>
      </c>
      <c r="D179" s="205">
        <v>1.363</v>
      </c>
      <c r="E179" s="74"/>
      <c r="F179" s="64" t="s">
        <v>140</v>
      </c>
      <c r="G179" s="234">
        <v>1E-3</v>
      </c>
      <c r="H179" s="234">
        <v>6.4000000000000001E-2</v>
      </c>
      <c r="I179" s="234">
        <v>1.4999999999999999E-2</v>
      </c>
      <c r="J179" s="110"/>
      <c r="K179" s="64" t="s">
        <v>74</v>
      </c>
      <c r="L179" s="205">
        <v>0</v>
      </c>
      <c r="M179" s="205">
        <v>6.0000000000000001E-3</v>
      </c>
      <c r="N179" s="205"/>
    </row>
    <row r="180" spans="1:14" x14ac:dyDescent="0.35">
      <c r="A180" s="64" t="s">
        <v>84</v>
      </c>
      <c r="B180" s="205">
        <v>0.60099999999999998</v>
      </c>
      <c r="C180" s="205">
        <v>1.4E-2</v>
      </c>
      <c r="D180" s="205">
        <v>1.3220000000000001</v>
      </c>
      <c r="E180" s="74"/>
      <c r="F180" s="64" t="s">
        <v>101</v>
      </c>
      <c r="G180" s="234"/>
      <c r="H180" s="234"/>
      <c r="I180" s="234">
        <v>1.4E-2</v>
      </c>
      <c r="J180" s="110"/>
      <c r="K180" s="64" t="s">
        <v>76</v>
      </c>
      <c r="L180" s="205"/>
      <c r="M180" s="205">
        <v>1E-3</v>
      </c>
      <c r="N180" s="205"/>
    </row>
    <row r="181" spans="1:14" x14ac:dyDescent="0.35">
      <c r="A181" s="64" t="s">
        <v>207</v>
      </c>
      <c r="B181" s="205">
        <v>2.226</v>
      </c>
      <c r="C181" s="205">
        <v>1.861</v>
      </c>
      <c r="D181" s="205">
        <v>1.2709999999999999</v>
      </c>
      <c r="E181" s="74"/>
      <c r="F181" s="64" t="s">
        <v>121</v>
      </c>
      <c r="G181" s="234">
        <v>1.0999999999999999E-2</v>
      </c>
      <c r="H181" s="234"/>
      <c r="I181" s="234">
        <v>1.4E-2</v>
      </c>
      <c r="J181" s="110"/>
      <c r="K181" s="64" t="s">
        <v>81</v>
      </c>
      <c r="L181" s="205">
        <v>1E-3</v>
      </c>
      <c r="M181" s="205">
        <v>0</v>
      </c>
      <c r="N181" s="205"/>
    </row>
    <row r="182" spans="1:14" x14ac:dyDescent="0.35">
      <c r="A182" s="64" t="s">
        <v>239</v>
      </c>
      <c r="B182" s="205">
        <v>4.6449999999999996</v>
      </c>
      <c r="C182" s="205">
        <v>0.41399999999999998</v>
      </c>
      <c r="D182" s="205">
        <v>1.244</v>
      </c>
      <c r="E182" s="74"/>
      <c r="F182" s="64" t="s">
        <v>207</v>
      </c>
      <c r="G182" s="234">
        <v>0.19500000000000001</v>
      </c>
      <c r="H182" s="234">
        <v>8.5000000000000006E-2</v>
      </c>
      <c r="I182" s="234">
        <v>1.2999999999999999E-2</v>
      </c>
      <c r="J182" s="110"/>
      <c r="K182" s="64" t="s">
        <v>113</v>
      </c>
      <c r="L182" s="205"/>
      <c r="M182" s="205">
        <v>3.0000000000000001E-3</v>
      </c>
      <c r="N182" s="205"/>
    </row>
    <row r="183" spans="1:14" x14ac:dyDescent="0.35">
      <c r="A183" s="64" t="s">
        <v>102</v>
      </c>
      <c r="B183" s="205">
        <v>0.99099999999999999</v>
      </c>
      <c r="C183" s="205">
        <v>7.5999999999999998E-2</v>
      </c>
      <c r="D183" s="205">
        <v>1.026</v>
      </c>
      <c r="E183" s="74"/>
      <c r="F183" s="64" t="s">
        <v>56</v>
      </c>
      <c r="G183" s="234"/>
      <c r="H183" s="234">
        <v>0.216</v>
      </c>
      <c r="I183" s="234">
        <v>8.9999999999999993E-3</v>
      </c>
      <c r="J183" s="110"/>
      <c r="K183" s="64" t="s">
        <v>124</v>
      </c>
      <c r="L183" s="205"/>
      <c r="M183" s="205">
        <v>0.104</v>
      </c>
      <c r="N183" s="205"/>
    </row>
    <row r="184" spans="1:14" x14ac:dyDescent="0.35">
      <c r="A184" s="64" t="s">
        <v>112</v>
      </c>
      <c r="B184" s="205">
        <v>0.73599999999999999</v>
      </c>
      <c r="C184" s="205">
        <v>0.36399999999999999</v>
      </c>
      <c r="D184" s="205">
        <v>0.95</v>
      </c>
      <c r="E184" s="74"/>
      <c r="F184" s="64" t="s">
        <v>42</v>
      </c>
      <c r="G184" s="234"/>
      <c r="H184" s="234">
        <v>0</v>
      </c>
      <c r="I184" s="234">
        <v>6.0000000000000001E-3</v>
      </c>
      <c r="J184" s="110"/>
      <c r="K184" s="64" t="s">
        <v>127</v>
      </c>
      <c r="L184" s="205">
        <v>7.4999999999999997E-2</v>
      </c>
      <c r="M184" s="205"/>
      <c r="N184" s="205"/>
    </row>
    <row r="185" spans="1:14" x14ac:dyDescent="0.35">
      <c r="A185" s="64" t="s">
        <v>93</v>
      </c>
      <c r="B185" s="205">
        <v>2.6890000000000001</v>
      </c>
      <c r="C185" s="205">
        <v>1.07</v>
      </c>
      <c r="D185" s="205">
        <v>0.93</v>
      </c>
      <c r="E185" s="74"/>
      <c r="F185" s="64" t="s">
        <v>41</v>
      </c>
      <c r="G185" s="234"/>
      <c r="H185" s="234">
        <v>3.0000000000000001E-3</v>
      </c>
      <c r="I185" s="234">
        <v>3.0000000000000001E-3</v>
      </c>
      <c r="J185" s="110"/>
      <c r="K185" s="64" t="s">
        <v>131</v>
      </c>
      <c r="L185" s="205">
        <v>1E-3</v>
      </c>
      <c r="M185" s="205"/>
      <c r="N185" s="205"/>
    </row>
    <row r="186" spans="1:14" x14ac:dyDescent="0.35">
      <c r="A186" s="64" t="s">
        <v>248</v>
      </c>
      <c r="B186" s="205">
        <v>1.2829999999999999</v>
      </c>
      <c r="C186" s="205">
        <v>0.54100000000000004</v>
      </c>
      <c r="D186" s="205">
        <v>0.92500000000000004</v>
      </c>
      <c r="E186" s="74"/>
      <c r="F186" s="64" t="s">
        <v>47</v>
      </c>
      <c r="G186" s="234">
        <v>3.0000000000000001E-3</v>
      </c>
      <c r="H186" s="234">
        <v>1E-3</v>
      </c>
      <c r="I186" s="234">
        <v>3.0000000000000001E-3</v>
      </c>
      <c r="J186" s="110"/>
      <c r="K186" s="64" t="s">
        <v>140</v>
      </c>
      <c r="L186" s="205">
        <v>1E-3</v>
      </c>
      <c r="M186" s="205">
        <v>0.01</v>
      </c>
      <c r="N186" s="205"/>
    </row>
    <row r="187" spans="1:14" x14ac:dyDescent="0.35">
      <c r="A187" s="64" t="s">
        <v>140</v>
      </c>
      <c r="B187" s="205">
        <v>2.891</v>
      </c>
      <c r="C187" s="205">
        <v>1.429</v>
      </c>
      <c r="D187" s="205">
        <v>0.91400000000000003</v>
      </c>
      <c r="E187" s="74"/>
      <c r="F187" s="64" t="s">
        <v>165</v>
      </c>
      <c r="G187" s="234"/>
      <c r="H187" s="234"/>
      <c r="I187" s="234">
        <v>3.0000000000000001E-3</v>
      </c>
      <c r="J187" s="110"/>
      <c r="K187" s="64" t="s">
        <v>153</v>
      </c>
      <c r="L187" s="205">
        <v>1E-3</v>
      </c>
      <c r="M187" s="205"/>
      <c r="N187" s="205"/>
    </row>
    <row r="188" spans="1:14" x14ac:dyDescent="0.35">
      <c r="A188" s="64" t="s">
        <v>90</v>
      </c>
      <c r="B188" s="205">
        <v>0.105</v>
      </c>
      <c r="C188" s="205">
        <v>5.1999999999999998E-2</v>
      </c>
      <c r="D188" s="205">
        <v>0.89200000000000002</v>
      </c>
      <c r="E188" s="74"/>
      <c r="F188" s="64" t="s">
        <v>179</v>
      </c>
      <c r="G188" s="234">
        <v>0.54800000000000004</v>
      </c>
      <c r="H188" s="234">
        <v>0.16200000000000001</v>
      </c>
      <c r="I188" s="234">
        <v>3.0000000000000001E-3</v>
      </c>
      <c r="J188" s="110"/>
      <c r="K188" s="64" t="s">
        <v>154</v>
      </c>
      <c r="L188" s="205"/>
      <c r="M188" s="205">
        <v>1E-3</v>
      </c>
      <c r="N188" s="205"/>
    </row>
    <row r="189" spans="1:14" x14ac:dyDescent="0.35">
      <c r="A189" s="64" t="s">
        <v>42</v>
      </c>
      <c r="B189" s="205">
        <v>0.39900000000000002</v>
      </c>
      <c r="C189" s="205">
        <v>0.218</v>
      </c>
      <c r="D189" s="205">
        <v>0.86499999999999999</v>
      </c>
      <c r="E189" s="74"/>
      <c r="F189" s="64" t="s">
        <v>17</v>
      </c>
      <c r="G189" s="234"/>
      <c r="H189" s="234">
        <v>7.4999999999999997E-2</v>
      </c>
      <c r="I189" s="234">
        <v>2E-3</v>
      </c>
      <c r="J189" s="110"/>
      <c r="K189" s="64" t="s">
        <v>155</v>
      </c>
      <c r="L189" s="205">
        <v>4.0000000000000001E-3</v>
      </c>
      <c r="M189" s="205">
        <v>0.67500000000000004</v>
      </c>
      <c r="N189" s="205"/>
    </row>
    <row r="190" spans="1:14" x14ac:dyDescent="0.35">
      <c r="A190" s="64" t="s">
        <v>137</v>
      </c>
      <c r="B190" s="205">
        <v>1.2609999999999999</v>
      </c>
      <c r="C190" s="205">
        <v>1.421</v>
      </c>
      <c r="D190" s="205">
        <v>0.83</v>
      </c>
      <c r="E190" s="74"/>
      <c r="F190" s="64" t="s">
        <v>61</v>
      </c>
      <c r="G190" s="234">
        <v>0.157</v>
      </c>
      <c r="H190" s="234"/>
      <c r="I190" s="234">
        <v>2E-3</v>
      </c>
      <c r="J190" s="110"/>
      <c r="K190" s="64" t="s">
        <v>156</v>
      </c>
      <c r="L190" s="205">
        <v>2E-3</v>
      </c>
      <c r="M190" s="205"/>
      <c r="N190" s="205"/>
    </row>
    <row r="191" spans="1:14" x14ac:dyDescent="0.35">
      <c r="A191" s="64" t="s">
        <v>125</v>
      </c>
      <c r="B191" s="205">
        <v>2.8079999999999998</v>
      </c>
      <c r="C191" s="205">
        <v>0.13300000000000001</v>
      </c>
      <c r="D191" s="205">
        <v>0.79500000000000004</v>
      </c>
      <c r="E191" s="74"/>
      <c r="F191" s="64" t="s">
        <v>151</v>
      </c>
      <c r="G191" s="234"/>
      <c r="H191" s="234"/>
      <c r="I191" s="234">
        <v>1E-3</v>
      </c>
      <c r="J191" s="110"/>
      <c r="K191" s="64" t="s">
        <v>158</v>
      </c>
      <c r="L191" s="205">
        <v>1E-3</v>
      </c>
      <c r="M191" s="205"/>
      <c r="N191" s="205"/>
    </row>
    <row r="192" spans="1:14" x14ac:dyDescent="0.35">
      <c r="A192" s="64" t="s">
        <v>92</v>
      </c>
      <c r="B192" s="205">
        <v>1.0669999999999999</v>
      </c>
      <c r="C192" s="205">
        <v>4.7060000000000004</v>
      </c>
      <c r="D192" s="205">
        <v>0.77200000000000002</v>
      </c>
      <c r="E192" s="74"/>
      <c r="F192" s="64" t="s">
        <v>167</v>
      </c>
      <c r="G192" s="234"/>
      <c r="H192" s="234"/>
      <c r="I192" s="234">
        <v>1E-3</v>
      </c>
      <c r="J192" s="110"/>
      <c r="K192" s="64" t="s">
        <v>161</v>
      </c>
      <c r="L192" s="205">
        <v>1.7999999999999999E-2</v>
      </c>
      <c r="M192" s="205">
        <v>1.7000000000000001E-2</v>
      </c>
      <c r="N192" s="205"/>
    </row>
    <row r="193" spans="1:14" x14ac:dyDescent="0.35">
      <c r="A193" s="64" t="s">
        <v>59</v>
      </c>
      <c r="B193" s="205">
        <v>0.96499999999999997</v>
      </c>
      <c r="C193" s="205">
        <v>0.81</v>
      </c>
      <c r="D193" s="205">
        <v>0.73499999999999999</v>
      </c>
      <c r="E193" s="74"/>
      <c r="F193" s="64" t="s">
        <v>227</v>
      </c>
      <c r="G193" s="234">
        <v>4.1000000000000002E-2</v>
      </c>
      <c r="H193" s="234">
        <v>0.41</v>
      </c>
      <c r="I193" s="234">
        <v>1E-3</v>
      </c>
      <c r="J193" s="110"/>
      <c r="K193" s="64" t="s">
        <v>186</v>
      </c>
      <c r="L193" s="205">
        <v>1.2999999999999999E-2</v>
      </c>
      <c r="M193" s="205">
        <v>3.0000000000000001E-3</v>
      </c>
      <c r="N193" s="205"/>
    </row>
    <row r="194" spans="1:14" x14ac:dyDescent="0.35">
      <c r="A194" s="64" t="s">
        <v>126</v>
      </c>
      <c r="B194" s="205">
        <v>0.64900000000000002</v>
      </c>
      <c r="C194" s="205">
        <v>0.89900000000000002</v>
      </c>
      <c r="D194" s="205">
        <v>0.68799999999999994</v>
      </c>
      <c r="E194" s="74"/>
      <c r="F194" s="64" t="s">
        <v>44</v>
      </c>
      <c r="G194" s="234">
        <v>0.27900000000000003</v>
      </c>
      <c r="H194" s="234">
        <v>8.0000000000000002E-3</v>
      </c>
      <c r="I194" s="234">
        <v>0</v>
      </c>
      <c r="J194" s="110"/>
      <c r="K194" s="64" t="s">
        <v>260</v>
      </c>
      <c r="L194" s="205"/>
      <c r="M194" s="205">
        <v>2E-3</v>
      </c>
      <c r="N194" s="205"/>
    </row>
    <row r="195" spans="1:14" x14ac:dyDescent="0.35">
      <c r="A195" s="64" t="s">
        <v>244</v>
      </c>
      <c r="B195" s="205">
        <v>2.6930000000000001</v>
      </c>
      <c r="C195" s="205">
        <v>0.96899999999999997</v>
      </c>
      <c r="D195" s="205">
        <v>0.68700000000000006</v>
      </c>
      <c r="E195" s="74"/>
      <c r="F195" s="64" t="s">
        <v>53</v>
      </c>
      <c r="G195" s="234"/>
      <c r="H195" s="234"/>
      <c r="I195" s="234">
        <v>0</v>
      </c>
      <c r="J195" s="110"/>
      <c r="K195" s="146" t="s">
        <v>261</v>
      </c>
      <c r="L195" s="251">
        <v>2.1080000000000001</v>
      </c>
      <c r="M195" s="251"/>
      <c r="N195" s="251"/>
    </row>
    <row r="196" spans="1:14" x14ac:dyDescent="0.35">
      <c r="A196" s="64" t="s">
        <v>101</v>
      </c>
      <c r="B196" s="205">
        <v>0.89700000000000002</v>
      </c>
      <c r="C196" s="205">
        <v>0.59399999999999997</v>
      </c>
      <c r="D196" s="205">
        <v>0.66600000000000004</v>
      </c>
      <c r="E196" s="74"/>
      <c r="F196" s="64" t="s">
        <v>63</v>
      </c>
      <c r="G196" s="234"/>
      <c r="H196" s="234"/>
      <c r="I196" s="234">
        <v>0</v>
      </c>
      <c r="J196" s="110"/>
    </row>
    <row r="197" spans="1:14" x14ac:dyDescent="0.35">
      <c r="A197" s="64" t="s">
        <v>111</v>
      </c>
      <c r="B197" s="205">
        <v>0.69399999999999995</v>
      </c>
      <c r="C197" s="205">
        <v>1.8740000000000001</v>
      </c>
      <c r="D197" s="205">
        <v>0.64800000000000002</v>
      </c>
      <c r="E197" s="74"/>
      <c r="F197" s="64" t="s">
        <v>118</v>
      </c>
      <c r="G197" s="234">
        <v>7.1999999999999995E-2</v>
      </c>
      <c r="H197" s="234">
        <v>9.2999999999999999E-2</v>
      </c>
      <c r="I197" s="234">
        <v>0</v>
      </c>
      <c r="J197" s="110"/>
    </row>
    <row r="198" spans="1:14" x14ac:dyDescent="0.35">
      <c r="A198" s="64" t="s">
        <v>141</v>
      </c>
      <c r="B198" s="205">
        <v>0.95199999999999996</v>
      </c>
      <c r="C198" s="205">
        <v>2.613</v>
      </c>
      <c r="D198" s="205">
        <v>0.60099999999999998</v>
      </c>
      <c r="E198" s="74"/>
      <c r="F198" s="64" t="s">
        <v>131</v>
      </c>
      <c r="G198" s="234">
        <v>0</v>
      </c>
      <c r="H198" s="234"/>
      <c r="I198" s="234">
        <v>0</v>
      </c>
      <c r="J198" s="110"/>
    </row>
    <row r="199" spans="1:14" x14ac:dyDescent="0.35">
      <c r="A199" s="64" t="s">
        <v>223</v>
      </c>
      <c r="B199" s="205">
        <v>2.5979999999999999</v>
      </c>
      <c r="C199" s="205">
        <v>0.46600000000000003</v>
      </c>
      <c r="D199" s="205">
        <v>0.59</v>
      </c>
      <c r="E199" s="74"/>
      <c r="F199" s="64" t="s">
        <v>161</v>
      </c>
      <c r="G199" s="234"/>
      <c r="H199" s="234"/>
      <c r="I199" s="234">
        <v>0</v>
      </c>
      <c r="J199" s="110"/>
    </row>
    <row r="200" spans="1:14" x14ac:dyDescent="0.35">
      <c r="A200" s="64" t="s">
        <v>96</v>
      </c>
      <c r="B200" s="205">
        <v>0.58099999999999996</v>
      </c>
      <c r="C200" s="205">
        <v>0.72599999999999998</v>
      </c>
      <c r="D200" s="205">
        <v>0.54700000000000004</v>
      </c>
      <c r="E200" s="74"/>
      <c r="F200" s="64" t="s">
        <v>1</v>
      </c>
      <c r="G200" s="234">
        <v>6.0000000000000001E-3</v>
      </c>
      <c r="H200" s="234">
        <v>0.11799999999999999</v>
      </c>
      <c r="I200" s="234"/>
      <c r="J200" s="110"/>
    </row>
    <row r="201" spans="1:14" x14ac:dyDescent="0.35">
      <c r="A201" s="64" t="s">
        <v>56</v>
      </c>
      <c r="B201" s="205">
        <v>0.24399999999999999</v>
      </c>
      <c r="C201" s="205">
        <v>0.108</v>
      </c>
      <c r="D201" s="205">
        <v>0.53700000000000003</v>
      </c>
      <c r="E201" s="74"/>
      <c r="F201" s="64" t="s">
        <v>3</v>
      </c>
      <c r="G201" s="234">
        <v>0.01</v>
      </c>
      <c r="H201" s="234"/>
      <c r="I201" s="234"/>
      <c r="J201" s="110"/>
    </row>
    <row r="202" spans="1:14" x14ac:dyDescent="0.35">
      <c r="A202" s="64" t="s">
        <v>192</v>
      </c>
      <c r="B202" s="205">
        <v>1.353</v>
      </c>
      <c r="C202" s="205">
        <v>1.3919999999999999</v>
      </c>
      <c r="D202" s="205">
        <v>0.50800000000000001</v>
      </c>
      <c r="E202" s="74"/>
      <c r="F202" s="64" t="s">
        <v>16</v>
      </c>
      <c r="G202" s="234"/>
      <c r="H202" s="234"/>
      <c r="I202" s="234"/>
      <c r="J202" s="110"/>
    </row>
    <row r="203" spans="1:14" x14ac:dyDescent="0.35">
      <c r="A203" s="64" t="s">
        <v>226</v>
      </c>
      <c r="B203" s="205">
        <v>1.9770000000000001</v>
      </c>
      <c r="C203" s="205">
        <v>0.23100000000000001</v>
      </c>
      <c r="D203" s="205">
        <v>0.49399999999999999</v>
      </c>
      <c r="E203" s="74"/>
      <c r="F203" s="64" t="s">
        <v>39</v>
      </c>
      <c r="G203" s="234">
        <v>1E-3</v>
      </c>
      <c r="H203" s="234"/>
      <c r="I203" s="234"/>
      <c r="J203" s="110"/>
    </row>
    <row r="204" spans="1:14" x14ac:dyDescent="0.35">
      <c r="A204" s="64" t="s">
        <v>29</v>
      </c>
      <c r="B204" s="205">
        <v>0.70199999999999996</v>
      </c>
      <c r="C204" s="205">
        <v>0.89900000000000002</v>
      </c>
      <c r="D204" s="205">
        <v>0.48499999999999999</v>
      </c>
      <c r="E204" s="74"/>
      <c r="F204" s="64" t="s">
        <v>43</v>
      </c>
      <c r="G204" s="234"/>
      <c r="H204" s="234">
        <v>0</v>
      </c>
      <c r="I204" s="234"/>
      <c r="J204" s="110"/>
    </row>
    <row r="205" spans="1:14" x14ac:dyDescent="0.35">
      <c r="A205" s="64" t="s">
        <v>44</v>
      </c>
      <c r="B205" s="205">
        <v>0.06</v>
      </c>
      <c r="C205" s="205">
        <v>5.3999999999999999E-2</v>
      </c>
      <c r="D205" s="205">
        <v>0.47899999999999998</v>
      </c>
      <c r="E205" s="74"/>
      <c r="F205" s="64" t="s">
        <v>48</v>
      </c>
      <c r="G205" s="234"/>
      <c r="H205" s="234">
        <v>0.13500000000000001</v>
      </c>
      <c r="I205" s="234"/>
      <c r="J205" s="110"/>
    </row>
    <row r="206" spans="1:14" x14ac:dyDescent="0.35">
      <c r="A206" s="64" t="s">
        <v>48</v>
      </c>
      <c r="B206" s="205">
        <v>0.13300000000000001</v>
      </c>
      <c r="C206" s="205">
        <v>0.58799999999999997</v>
      </c>
      <c r="D206" s="205">
        <v>0.44800000000000001</v>
      </c>
      <c r="E206" s="74"/>
      <c r="F206" s="64" t="s">
        <v>50</v>
      </c>
      <c r="G206" s="234">
        <v>3.5000000000000003E-2</v>
      </c>
      <c r="H206" s="234">
        <v>1.208</v>
      </c>
      <c r="I206" s="234"/>
      <c r="J206" s="110"/>
    </row>
    <row r="207" spans="1:14" x14ac:dyDescent="0.35">
      <c r="A207" s="64" t="s">
        <v>118</v>
      </c>
      <c r="B207" s="205">
        <v>1.34</v>
      </c>
      <c r="C207" s="205">
        <v>0.60799999999999998</v>
      </c>
      <c r="D207" s="205">
        <v>0.42099999999999999</v>
      </c>
      <c r="E207" s="74"/>
      <c r="F207" s="64" t="s">
        <v>60</v>
      </c>
      <c r="G207" s="234">
        <v>6.0000000000000001E-3</v>
      </c>
      <c r="H207" s="234"/>
      <c r="I207" s="234"/>
      <c r="J207" s="110"/>
    </row>
    <row r="208" spans="1:14" x14ac:dyDescent="0.35">
      <c r="A208" s="64" t="s">
        <v>95</v>
      </c>
      <c r="B208" s="205">
        <v>0.73199999999999998</v>
      </c>
      <c r="C208" s="205">
        <v>0.83</v>
      </c>
      <c r="D208" s="205">
        <v>0.39800000000000002</v>
      </c>
      <c r="E208" s="74"/>
      <c r="F208" s="64" t="s">
        <v>62</v>
      </c>
      <c r="G208" s="234"/>
      <c r="H208" s="234"/>
      <c r="I208" s="234"/>
      <c r="J208" s="110"/>
    </row>
    <row r="209" spans="1:10" x14ac:dyDescent="0.35">
      <c r="A209" s="64" t="s">
        <v>10</v>
      </c>
      <c r="B209" s="205">
        <v>7.2999999999999995E-2</v>
      </c>
      <c r="C209" s="205">
        <v>9.1999999999999998E-2</v>
      </c>
      <c r="D209" s="205">
        <v>0.35199999999999998</v>
      </c>
      <c r="E209" s="74"/>
      <c r="F209" s="64" t="s">
        <v>67</v>
      </c>
      <c r="G209" s="234"/>
      <c r="H209" s="234">
        <v>1671.1959999999999</v>
      </c>
      <c r="I209" s="234"/>
      <c r="J209" s="110"/>
    </row>
    <row r="210" spans="1:10" x14ac:dyDescent="0.35">
      <c r="A210" s="64" t="s">
        <v>0</v>
      </c>
      <c r="B210" s="205">
        <v>2.2829999999999999</v>
      </c>
      <c r="C210" s="205">
        <v>3.8490000000000002</v>
      </c>
      <c r="D210" s="205">
        <v>0.34699999999999998</v>
      </c>
      <c r="E210" s="74"/>
      <c r="F210" s="64" t="s">
        <v>74</v>
      </c>
      <c r="G210" s="234">
        <v>0.80800000000000005</v>
      </c>
      <c r="H210" s="234"/>
      <c r="I210" s="234"/>
      <c r="J210" s="110"/>
    </row>
    <row r="211" spans="1:10" x14ac:dyDescent="0.35">
      <c r="A211" s="64" t="s">
        <v>186</v>
      </c>
      <c r="B211" s="205">
        <v>0.36699999999999999</v>
      </c>
      <c r="C211" s="205">
        <v>0.192</v>
      </c>
      <c r="D211" s="205">
        <v>0.34399999999999997</v>
      </c>
      <c r="E211" s="74"/>
      <c r="F211" s="64" t="s">
        <v>84</v>
      </c>
      <c r="G211" s="234"/>
      <c r="H211" s="234">
        <v>8.0000000000000002E-3</v>
      </c>
      <c r="I211" s="234"/>
      <c r="J211" s="110"/>
    </row>
    <row r="212" spans="1:10" x14ac:dyDescent="0.35">
      <c r="A212" s="64" t="s">
        <v>18</v>
      </c>
      <c r="B212" s="205">
        <v>0.49399999999999999</v>
      </c>
      <c r="C212" s="205">
        <v>0.155</v>
      </c>
      <c r="D212" s="205">
        <v>0.27400000000000002</v>
      </c>
      <c r="E212" s="74"/>
      <c r="F212" s="64" t="s">
        <v>85</v>
      </c>
      <c r="G212" s="234">
        <v>1.7999999999999999E-2</v>
      </c>
      <c r="H212" s="234"/>
      <c r="I212" s="234"/>
      <c r="J212" s="110"/>
    </row>
    <row r="213" spans="1:10" x14ac:dyDescent="0.35">
      <c r="A213" s="64" t="s">
        <v>66</v>
      </c>
      <c r="B213" s="205">
        <v>1E-3</v>
      </c>
      <c r="C213" s="205">
        <v>0.16600000000000001</v>
      </c>
      <c r="D213" s="205">
        <v>0.26700000000000002</v>
      </c>
      <c r="E213" s="74"/>
      <c r="F213" s="64" t="s">
        <v>89</v>
      </c>
      <c r="G213" s="234">
        <v>1.7999999999999999E-2</v>
      </c>
      <c r="H213" s="234"/>
      <c r="I213" s="234"/>
      <c r="J213" s="110"/>
    </row>
    <row r="214" spans="1:10" x14ac:dyDescent="0.35">
      <c r="A214" s="64" t="s">
        <v>225</v>
      </c>
      <c r="B214" s="205">
        <v>0.2</v>
      </c>
      <c r="C214" s="205">
        <v>1.3779999999999999</v>
      </c>
      <c r="D214" s="205">
        <v>0.245</v>
      </c>
      <c r="E214" s="74"/>
      <c r="F214" s="64" t="s">
        <v>91</v>
      </c>
      <c r="G214" s="234">
        <v>0.22800000000000001</v>
      </c>
      <c r="H214" s="234">
        <v>0.154</v>
      </c>
      <c r="I214" s="234"/>
      <c r="J214" s="110"/>
    </row>
    <row r="215" spans="1:10" x14ac:dyDescent="0.35">
      <c r="A215" s="64" t="s">
        <v>153</v>
      </c>
      <c r="B215" s="205">
        <v>0.16600000000000001</v>
      </c>
      <c r="C215" s="205">
        <v>0.247</v>
      </c>
      <c r="D215" s="205">
        <v>0.24399999999999999</v>
      </c>
      <c r="E215" s="74"/>
      <c r="F215" s="64" t="s">
        <v>96</v>
      </c>
      <c r="G215" s="234">
        <v>5.7729999999999997</v>
      </c>
      <c r="H215" s="234"/>
      <c r="I215" s="234"/>
      <c r="J215" s="110"/>
    </row>
    <row r="216" spans="1:10" x14ac:dyDescent="0.35">
      <c r="A216" s="64" t="s">
        <v>53</v>
      </c>
      <c r="B216" s="205">
        <v>0.214</v>
      </c>
      <c r="C216" s="205">
        <v>0.183</v>
      </c>
      <c r="D216" s="205">
        <v>0.22600000000000001</v>
      </c>
      <c r="E216" s="74"/>
      <c r="F216" s="64" t="s">
        <v>100</v>
      </c>
      <c r="G216" s="234"/>
      <c r="H216" s="234">
        <v>0</v>
      </c>
      <c r="I216" s="234"/>
      <c r="J216" s="110"/>
    </row>
    <row r="217" spans="1:10" x14ac:dyDescent="0.35">
      <c r="A217" s="64" t="s">
        <v>55</v>
      </c>
      <c r="B217" s="205">
        <v>3.3000000000000002E-2</v>
      </c>
      <c r="C217" s="205">
        <v>3.4000000000000002E-2</v>
      </c>
      <c r="D217" s="205">
        <v>0.19</v>
      </c>
      <c r="E217" s="74"/>
      <c r="F217" s="64" t="s">
        <v>102</v>
      </c>
      <c r="G217" s="234">
        <v>0.29299999999999998</v>
      </c>
      <c r="H217" s="234"/>
      <c r="I217" s="234"/>
      <c r="J217" s="110"/>
    </row>
    <row r="218" spans="1:10" x14ac:dyDescent="0.35">
      <c r="A218" s="64" t="s">
        <v>65</v>
      </c>
      <c r="B218" s="205"/>
      <c r="C218" s="205">
        <v>1E-3</v>
      </c>
      <c r="D218" s="205">
        <v>0.158</v>
      </c>
      <c r="E218" s="74"/>
      <c r="F218" s="64" t="s">
        <v>111</v>
      </c>
      <c r="G218" s="234"/>
      <c r="H218" s="234">
        <v>1.5860000000000001</v>
      </c>
      <c r="I218" s="234"/>
      <c r="J218" s="110"/>
    </row>
    <row r="219" spans="1:10" x14ac:dyDescent="0.35">
      <c r="A219" s="64" t="s">
        <v>179</v>
      </c>
      <c r="B219" s="205">
        <v>0.107</v>
      </c>
      <c r="C219" s="205">
        <v>1.6E-2</v>
      </c>
      <c r="D219" s="205">
        <v>0.14299999999999999</v>
      </c>
      <c r="E219" s="74"/>
      <c r="F219" s="64" t="s">
        <v>126</v>
      </c>
      <c r="G219" s="234">
        <v>8.9999999999999993E-3</v>
      </c>
      <c r="H219" s="234">
        <v>0.10100000000000001</v>
      </c>
      <c r="I219" s="234"/>
      <c r="J219" s="110"/>
    </row>
    <row r="220" spans="1:10" x14ac:dyDescent="0.35">
      <c r="A220" s="64" t="s">
        <v>191</v>
      </c>
      <c r="B220" s="205">
        <v>2.4769999999999999</v>
      </c>
      <c r="C220" s="205">
        <v>0.503</v>
      </c>
      <c r="D220" s="205">
        <v>0.14099999999999999</v>
      </c>
      <c r="E220" s="74"/>
      <c r="F220" s="64" t="s">
        <v>139</v>
      </c>
      <c r="G220" s="234"/>
      <c r="H220" s="234">
        <v>0.34599999999999997</v>
      </c>
      <c r="I220" s="234"/>
      <c r="J220" s="110"/>
    </row>
    <row r="221" spans="1:10" x14ac:dyDescent="0.35">
      <c r="A221" s="64" t="s">
        <v>87</v>
      </c>
      <c r="B221" s="205">
        <v>0.16500000000000001</v>
      </c>
      <c r="C221" s="205">
        <v>1.018</v>
      </c>
      <c r="D221" s="205">
        <v>9.9000000000000005E-2</v>
      </c>
      <c r="E221" s="74"/>
      <c r="F221" s="64" t="s">
        <v>153</v>
      </c>
      <c r="G221" s="234"/>
      <c r="H221" s="234"/>
      <c r="I221" s="234"/>
      <c r="J221" s="110"/>
    </row>
    <row r="222" spans="1:10" x14ac:dyDescent="0.35">
      <c r="A222" s="64" t="s">
        <v>45</v>
      </c>
      <c r="B222" s="205">
        <v>0.16700000000000001</v>
      </c>
      <c r="C222" s="205">
        <v>0.434</v>
      </c>
      <c r="D222" s="205">
        <v>8.7999999999999995E-2</v>
      </c>
      <c r="E222" s="74"/>
      <c r="F222" s="64" t="s">
        <v>158</v>
      </c>
      <c r="G222" s="234"/>
      <c r="H222" s="234">
        <v>0.13700000000000001</v>
      </c>
      <c r="I222" s="234"/>
      <c r="J222" s="110"/>
    </row>
    <row r="223" spans="1:10" x14ac:dyDescent="0.35">
      <c r="A223" s="64" t="s">
        <v>60</v>
      </c>
      <c r="B223" s="205">
        <v>0.113</v>
      </c>
      <c r="C223" s="205">
        <v>0.253</v>
      </c>
      <c r="D223" s="205">
        <v>8.3000000000000004E-2</v>
      </c>
      <c r="E223" s="74"/>
      <c r="F223" s="64" t="s">
        <v>176</v>
      </c>
      <c r="G223" s="234">
        <v>1E-3</v>
      </c>
      <c r="H223" s="234">
        <v>0.30199999999999999</v>
      </c>
      <c r="I223" s="234"/>
      <c r="J223" s="110"/>
    </row>
    <row r="224" spans="1:10" x14ac:dyDescent="0.35">
      <c r="A224" s="64" t="s">
        <v>77</v>
      </c>
      <c r="B224" s="205">
        <v>0.186</v>
      </c>
      <c r="C224" s="205">
        <v>0.185</v>
      </c>
      <c r="D224" s="205">
        <v>7.0999999999999994E-2</v>
      </c>
      <c r="E224" s="74"/>
      <c r="F224" s="64" t="s">
        <v>192</v>
      </c>
      <c r="G224" s="234">
        <v>0.20200000000000001</v>
      </c>
      <c r="H224" s="234">
        <v>1.6659999999999999</v>
      </c>
      <c r="I224" s="234"/>
      <c r="J224" s="110"/>
    </row>
    <row r="225" spans="1:10" x14ac:dyDescent="0.35">
      <c r="A225" s="64" t="s">
        <v>47</v>
      </c>
      <c r="B225" s="205">
        <v>0.109</v>
      </c>
      <c r="C225" s="205">
        <v>0.13800000000000001</v>
      </c>
      <c r="D225" s="205">
        <v>5.6000000000000001E-2</v>
      </c>
      <c r="E225" s="74"/>
      <c r="F225" s="64" t="s">
        <v>223</v>
      </c>
      <c r="G225" s="234">
        <v>1E-3</v>
      </c>
      <c r="H225" s="234">
        <v>0.41899999999999998</v>
      </c>
      <c r="I225" s="234"/>
      <c r="J225" s="74"/>
    </row>
    <row r="226" spans="1:10" x14ac:dyDescent="0.35">
      <c r="A226" s="64" t="s">
        <v>58</v>
      </c>
      <c r="B226" s="205">
        <v>1.7000000000000001E-2</v>
      </c>
      <c r="C226" s="205">
        <v>3.7999999999999999E-2</v>
      </c>
      <c r="D226" s="205">
        <v>4.8000000000000001E-2</v>
      </c>
      <c r="E226" s="74"/>
      <c r="F226" s="64" t="s">
        <v>226</v>
      </c>
      <c r="G226" s="234">
        <v>0.29699999999999999</v>
      </c>
      <c r="H226" s="234"/>
      <c r="I226" s="234"/>
      <c r="J226" s="74"/>
    </row>
    <row r="227" spans="1:10" x14ac:dyDescent="0.35">
      <c r="A227" s="64" t="s">
        <v>161</v>
      </c>
      <c r="B227" s="205">
        <v>3.0000000000000001E-3</v>
      </c>
      <c r="C227" s="205"/>
      <c r="D227" s="205">
        <v>4.5999999999999999E-2</v>
      </c>
      <c r="E227" s="74"/>
      <c r="F227" s="146" t="s">
        <v>244</v>
      </c>
      <c r="G227" s="144">
        <v>4.3999999999999997E-2</v>
      </c>
      <c r="H227" s="144"/>
      <c r="I227" s="144"/>
      <c r="J227" s="74"/>
    </row>
    <row r="228" spans="1:10" x14ac:dyDescent="0.35">
      <c r="A228" s="64" t="s">
        <v>131</v>
      </c>
      <c r="B228" s="205">
        <v>1.7000000000000001E-2</v>
      </c>
      <c r="C228" s="205">
        <v>0.06</v>
      </c>
      <c r="D228" s="205">
        <v>3.6999999999999998E-2</v>
      </c>
      <c r="E228" s="74"/>
      <c r="J228" s="74"/>
    </row>
    <row r="229" spans="1:10" x14ac:dyDescent="0.35">
      <c r="A229" s="64" t="s">
        <v>167</v>
      </c>
      <c r="B229" s="205">
        <v>0.02</v>
      </c>
      <c r="C229" s="205"/>
      <c r="D229" s="205">
        <v>3.5000000000000003E-2</v>
      </c>
      <c r="E229" s="74"/>
      <c r="J229" s="74"/>
    </row>
    <row r="230" spans="1:10" x14ac:dyDescent="0.35">
      <c r="A230" s="64" t="s">
        <v>100</v>
      </c>
      <c r="B230" s="205">
        <v>1E-3</v>
      </c>
      <c r="C230" s="205"/>
      <c r="D230" s="205">
        <v>3.3000000000000002E-2</v>
      </c>
      <c r="E230" s="74"/>
      <c r="J230" s="74"/>
    </row>
    <row r="231" spans="1:10" x14ac:dyDescent="0.35">
      <c r="A231" s="64" t="s">
        <v>124</v>
      </c>
      <c r="B231" s="205">
        <v>5.8999999999999997E-2</v>
      </c>
      <c r="C231" s="205">
        <v>8.9999999999999993E-3</v>
      </c>
      <c r="D231" s="205">
        <v>3.3000000000000002E-2</v>
      </c>
      <c r="E231" s="74"/>
      <c r="J231" s="74"/>
    </row>
    <row r="232" spans="1:10" x14ac:dyDescent="0.35">
      <c r="A232" s="64" t="s">
        <v>73</v>
      </c>
      <c r="B232" s="205"/>
      <c r="C232" s="205">
        <v>2.1999999999999999E-2</v>
      </c>
      <c r="D232" s="205">
        <v>2.8000000000000001E-2</v>
      </c>
      <c r="E232" s="74"/>
      <c r="J232" s="74"/>
    </row>
    <row r="233" spans="1:10" x14ac:dyDescent="0.35">
      <c r="A233" s="64" t="s">
        <v>162</v>
      </c>
      <c r="B233" s="205">
        <v>0.40899999999999997</v>
      </c>
      <c r="C233" s="205">
        <v>1.655</v>
      </c>
      <c r="D233" s="205">
        <v>2.7E-2</v>
      </c>
      <c r="E233" s="74"/>
      <c r="J233" s="74"/>
    </row>
    <row r="234" spans="1:10" x14ac:dyDescent="0.35">
      <c r="A234" s="64" t="s">
        <v>164</v>
      </c>
      <c r="B234" s="205">
        <v>0.36099999999999999</v>
      </c>
      <c r="C234" s="205">
        <v>2.8000000000000001E-2</v>
      </c>
      <c r="D234" s="205">
        <v>2.4E-2</v>
      </c>
      <c r="E234" s="74"/>
      <c r="J234" s="74"/>
    </row>
    <row r="235" spans="1:10" x14ac:dyDescent="0.35">
      <c r="A235" s="64" t="s">
        <v>69</v>
      </c>
      <c r="B235" s="205">
        <v>7.0000000000000001E-3</v>
      </c>
      <c r="C235" s="205"/>
      <c r="D235" s="205">
        <v>0.02</v>
      </c>
      <c r="E235" s="74"/>
      <c r="J235" s="74"/>
    </row>
    <row r="236" spans="1:10" x14ac:dyDescent="0.35">
      <c r="A236" s="64" t="s">
        <v>165</v>
      </c>
      <c r="B236" s="205">
        <v>0.45200000000000001</v>
      </c>
      <c r="C236" s="205">
        <v>0.18099999999999999</v>
      </c>
      <c r="D236" s="205">
        <v>1.7999999999999999E-2</v>
      </c>
      <c r="E236" s="74"/>
      <c r="J236" s="74"/>
    </row>
    <row r="237" spans="1:10" x14ac:dyDescent="0.35">
      <c r="A237" s="64" t="s">
        <v>62</v>
      </c>
      <c r="B237" s="205">
        <v>4.9000000000000002E-2</v>
      </c>
      <c r="C237" s="205">
        <v>95.753</v>
      </c>
      <c r="D237" s="205">
        <v>1.2999999999999999E-2</v>
      </c>
      <c r="E237" s="74"/>
      <c r="J237" s="74"/>
    </row>
    <row r="238" spans="1:10" x14ac:dyDescent="0.35">
      <c r="A238" s="64" t="s">
        <v>51</v>
      </c>
      <c r="B238" s="205">
        <v>0.02</v>
      </c>
      <c r="C238" s="205">
        <v>0.03</v>
      </c>
      <c r="D238" s="205">
        <v>8.9999999999999993E-3</v>
      </c>
      <c r="E238" s="74"/>
      <c r="J238" s="74"/>
    </row>
    <row r="239" spans="1:10" x14ac:dyDescent="0.35">
      <c r="A239" s="64" t="s">
        <v>40</v>
      </c>
      <c r="B239" s="205">
        <v>0.46500000000000002</v>
      </c>
      <c r="C239" s="205">
        <v>2.0680000000000001</v>
      </c>
      <c r="D239" s="205">
        <v>3.0000000000000001E-3</v>
      </c>
      <c r="E239" s="74"/>
      <c r="J239" s="74"/>
    </row>
    <row r="240" spans="1:10" x14ac:dyDescent="0.35">
      <c r="A240" s="64" t="s">
        <v>57</v>
      </c>
      <c r="B240" s="205">
        <v>5.0000000000000001E-3</v>
      </c>
      <c r="C240" s="205"/>
      <c r="D240" s="205">
        <v>3.0000000000000001E-3</v>
      </c>
      <c r="E240" s="74"/>
      <c r="J240" s="74"/>
    </row>
    <row r="241" spans="1:10" x14ac:dyDescent="0.35">
      <c r="A241" s="64" t="s">
        <v>63</v>
      </c>
      <c r="B241" s="205">
        <v>3.0000000000000001E-3</v>
      </c>
      <c r="C241" s="205">
        <v>0.41299999999999998</v>
      </c>
      <c r="D241" s="205">
        <v>2E-3</v>
      </c>
      <c r="E241" s="74"/>
      <c r="J241" s="74"/>
    </row>
    <row r="242" spans="1:10" x14ac:dyDescent="0.35">
      <c r="A242" s="64" t="s">
        <v>260</v>
      </c>
      <c r="B242" s="205">
        <v>0.17100000000000001</v>
      </c>
      <c r="C242" s="205">
        <v>0.01</v>
      </c>
      <c r="D242" s="205">
        <v>2E-3</v>
      </c>
      <c r="E242" s="74"/>
      <c r="J242" s="74"/>
    </row>
    <row r="243" spans="1:10" x14ac:dyDescent="0.35">
      <c r="A243" s="64" t="s">
        <v>8</v>
      </c>
      <c r="B243" s="205">
        <v>0.82699999999999996</v>
      </c>
      <c r="C243" s="205">
        <v>1E-3</v>
      </c>
      <c r="D243" s="205">
        <v>1E-3</v>
      </c>
      <c r="E243" s="74"/>
      <c r="J243" s="74"/>
    </row>
    <row r="244" spans="1:10" x14ac:dyDescent="0.35">
      <c r="A244" s="64" t="s">
        <v>38</v>
      </c>
      <c r="B244" s="205">
        <v>1.2999999999999999E-2</v>
      </c>
      <c r="C244" s="205">
        <v>0.16300000000000001</v>
      </c>
      <c r="D244" s="205">
        <v>1E-3</v>
      </c>
      <c r="E244" s="74"/>
      <c r="J244" s="74"/>
    </row>
    <row r="245" spans="1:10" x14ac:dyDescent="0.35">
      <c r="A245" s="64" t="s">
        <v>71</v>
      </c>
      <c r="B245" s="205">
        <v>0.124</v>
      </c>
      <c r="C245" s="205"/>
      <c r="D245" s="205">
        <v>1E-3</v>
      </c>
      <c r="E245" s="74"/>
      <c r="J245" s="74"/>
    </row>
    <row r="246" spans="1:10" x14ac:dyDescent="0.35">
      <c r="A246" s="64" t="s">
        <v>41</v>
      </c>
      <c r="B246" s="205"/>
      <c r="C246" s="205"/>
      <c r="D246" s="205">
        <v>0</v>
      </c>
      <c r="E246" s="74"/>
      <c r="J246" s="74"/>
    </row>
    <row r="247" spans="1:10" x14ac:dyDescent="0.35">
      <c r="A247" s="64" t="s">
        <v>1</v>
      </c>
      <c r="B247" s="205">
        <v>0.55000000000000004</v>
      </c>
      <c r="C247" s="205"/>
      <c r="D247" s="205"/>
      <c r="E247" s="74"/>
      <c r="J247" s="74"/>
    </row>
    <row r="248" spans="1:10" x14ac:dyDescent="0.35">
      <c r="A248" s="64" t="s">
        <v>15</v>
      </c>
      <c r="B248" s="205">
        <v>0.23400000000000001</v>
      </c>
      <c r="C248" s="205">
        <v>1.2999999999999999E-2</v>
      </c>
      <c r="D248" s="205"/>
      <c r="E248" s="74"/>
      <c r="J248" s="74"/>
    </row>
    <row r="249" spans="1:10" x14ac:dyDescent="0.35">
      <c r="A249" s="64" t="s">
        <v>46</v>
      </c>
      <c r="B249" s="205">
        <v>3.1E-2</v>
      </c>
      <c r="C249" s="205">
        <v>0</v>
      </c>
      <c r="D249" s="205"/>
      <c r="E249" s="74"/>
      <c r="J249" s="74"/>
    </row>
    <row r="250" spans="1:10" x14ac:dyDescent="0.35">
      <c r="A250" s="64" t="s">
        <v>79</v>
      </c>
      <c r="B250" s="205">
        <v>19.366</v>
      </c>
      <c r="C250" s="205"/>
      <c r="D250" s="205"/>
      <c r="E250" s="74"/>
      <c r="J250" s="74"/>
    </row>
    <row r="251" spans="1:10" x14ac:dyDescent="0.35">
      <c r="A251" s="64" t="s">
        <v>85</v>
      </c>
      <c r="B251" s="205"/>
      <c r="C251" s="205">
        <v>2.4E-2</v>
      </c>
      <c r="D251" s="205"/>
      <c r="E251" s="74"/>
      <c r="J251" s="74"/>
    </row>
    <row r="252" spans="1:10" x14ac:dyDescent="0.35">
      <c r="A252" s="64" t="s">
        <v>115</v>
      </c>
      <c r="B252" s="205"/>
      <c r="C252" s="205">
        <v>0</v>
      </c>
      <c r="D252" s="205"/>
      <c r="E252" s="74"/>
      <c r="J252" s="74"/>
    </row>
    <row r="253" spans="1:10" x14ac:dyDescent="0.35">
      <c r="A253" s="64" t="s">
        <v>127</v>
      </c>
      <c r="B253" s="205">
        <v>4.0000000000000001E-3</v>
      </c>
      <c r="C253" s="205">
        <v>5.0000000000000001E-3</v>
      </c>
      <c r="D253" s="205"/>
      <c r="E253" s="74"/>
      <c r="J253" s="74"/>
    </row>
    <row r="254" spans="1:10" x14ac:dyDescent="0.35">
      <c r="A254" s="64" t="s">
        <v>245</v>
      </c>
      <c r="B254" s="205"/>
      <c r="C254" s="205">
        <v>0</v>
      </c>
      <c r="D254" s="205"/>
      <c r="E254" s="74"/>
      <c r="J254" s="74"/>
    </row>
    <row r="255" spans="1:10" x14ac:dyDescent="0.35">
      <c r="A255" s="146" t="s">
        <v>259</v>
      </c>
      <c r="B255" s="251"/>
      <c r="C255" s="251">
        <v>1.0999999999999999E-2</v>
      </c>
      <c r="D255" s="251"/>
      <c r="E255" s="74"/>
      <c r="J255" s="74"/>
    </row>
    <row r="256" spans="1:10" x14ac:dyDescent="0.35">
      <c r="E256" s="74"/>
      <c r="J256" s="74"/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7"/>
  <sheetViews>
    <sheetView zoomScale="80" zoomScaleNormal="80" workbookViewId="0">
      <selection activeCell="E16" sqref="E16"/>
    </sheetView>
  </sheetViews>
  <sheetFormatPr defaultColWidth="9.1796875" defaultRowHeight="15.5" x14ac:dyDescent="0.35"/>
  <cols>
    <col min="1" max="1" width="24.1796875" style="1" bestFit="1" customWidth="1"/>
    <col min="2" max="2" width="18.54296875" style="1" customWidth="1"/>
    <col min="3" max="3" width="17.453125" style="1" customWidth="1"/>
    <col min="4" max="4" width="15.453125" style="1" customWidth="1"/>
    <col min="5" max="16384" width="9.1796875" style="1"/>
  </cols>
  <sheetData>
    <row r="1" spans="1:7" x14ac:dyDescent="0.35">
      <c r="A1" s="4" t="s">
        <v>526</v>
      </c>
      <c r="B1" s="15"/>
      <c r="C1" s="4"/>
      <c r="D1" s="4"/>
      <c r="F1" s="366" t="s">
        <v>315</v>
      </c>
      <c r="G1" s="366"/>
    </row>
    <row r="2" spans="1:7" x14ac:dyDescent="0.35">
      <c r="A2" s="84" t="s">
        <v>325</v>
      </c>
      <c r="B2" s="268">
        <v>44713</v>
      </c>
      <c r="C2" s="268">
        <v>45047</v>
      </c>
      <c r="D2" s="268">
        <v>45078</v>
      </c>
    </row>
    <row r="3" spans="1:7" x14ac:dyDescent="0.35">
      <c r="A3" s="132" t="s">
        <v>605</v>
      </c>
      <c r="B3" s="205">
        <v>219486.288</v>
      </c>
      <c r="C3" s="205">
        <v>149287.28099999999</v>
      </c>
      <c r="D3" s="199">
        <v>399507.53200000001</v>
      </c>
    </row>
    <row r="4" spans="1:7" x14ac:dyDescent="0.35">
      <c r="A4" s="132" t="s">
        <v>611</v>
      </c>
      <c r="B4" s="205">
        <v>152433.76699999999</v>
      </c>
      <c r="C4" s="205">
        <v>177314.01800000001</v>
      </c>
      <c r="D4" s="199">
        <v>142035.242</v>
      </c>
    </row>
    <row r="5" spans="1:7" x14ac:dyDescent="0.35">
      <c r="A5" s="132" t="s">
        <v>609</v>
      </c>
      <c r="B5" s="205">
        <v>120.458</v>
      </c>
      <c r="C5" s="205">
        <v>166.84100000000001</v>
      </c>
      <c r="D5" s="199">
        <v>146.232</v>
      </c>
    </row>
    <row r="6" spans="1:7" x14ac:dyDescent="0.35">
      <c r="A6" s="132" t="s">
        <v>612</v>
      </c>
      <c r="B6" s="205"/>
      <c r="C6" s="205">
        <v>82.5</v>
      </c>
      <c r="D6" s="199">
        <v>5.5</v>
      </c>
    </row>
    <row r="7" spans="1:7" x14ac:dyDescent="0.35">
      <c r="A7" s="132" t="s">
        <v>801</v>
      </c>
      <c r="B7" s="205"/>
      <c r="C7" s="205"/>
      <c r="D7" s="199">
        <v>0.65</v>
      </c>
    </row>
    <row r="8" spans="1:7" x14ac:dyDescent="0.35">
      <c r="A8" s="132" t="s">
        <v>558</v>
      </c>
      <c r="B8" s="205"/>
      <c r="C8" s="205">
        <v>0.1</v>
      </c>
      <c r="D8" s="199"/>
    </row>
    <row r="9" spans="1:7" x14ac:dyDescent="0.35">
      <c r="A9" s="132" t="s">
        <v>610</v>
      </c>
      <c r="B9" s="205"/>
      <c r="C9" s="205">
        <v>2.4279999999999999</v>
      </c>
      <c r="D9" s="199"/>
    </row>
    <row r="10" spans="1:7" x14ac:dyDescent="0.35">
      <c r="A10" s="163" t="s">
        <v>263</v>
      </c>
      <c r="B10" s="330">
        <f>SUM(B3:B9)</f>
        <v>372040.51299999998</v>
      </c>
      <c r="C10" s="330">
        <f>SUM(C3:C9)</f>
        <v>326853.16800000001</v>
      </c>
      <c r="D10" s="330">
        <f>SUM(D3:D9)</f>
        <v>541695.15599999996</v>
      </c>
    </row>
    <row r="11" spans="1:7" x14ac:dyDescent="0.35">
      <c r="B11" s="14"/>
      <c r="C11" s="14"/>
      <c r="D11" s="14"/>
    </row>
    <row r="12" spans="1:7" x14ac:dyDescent="0.35">
      <c r="D12" s="14"/>
    </row>
    <row r="13" spans="1:7" x14ac:dyDescent="0.35">
      <c r="D13" s="14"/>
    </row>
    <row r="14" spans="1:7" x14ac:dyDescent="0.35">
      <c r="D14" s="14"/>
    </row>
    <row r="15" spans="1:7" x14ac:dyDescent="0.35">
      <c r="D15" s="14"/>
    </row>
    <row r="16" spans="1:7" x14ac:dyDescent="0.35">
      <c r="D16" s="14"/>
    </row>
    <row r="17" spans="4:4" x14ac:dyDescent="0.35">
      <c r="D17" s="14"/>
    </row>
  </sheetData>
  <sortState xmlns:xlrd2="http://schemas.microsoft.com/office/spreadsheetml/2017/richdata2" ref="A3:D9">
    <sortCondition descending="1" ref="D3:D9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0"/>
  <sheetViews>
    <sheetView zoomScale="80" zoomScaleNormal="80" workbookViewId="0">
      <selection activeCell="F1" sqref="F1:G1"/>
    </sheetView>
  </sheetViews>
  <sheetFormatPr defaultColWidth="9.1796875" defaultRowHeight="15.5" x14ac:dyDescent="0.3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7" x14ac:dyDescent="0.35">
      <c r="A1" s="373" t="s">
        <v>527</v>
      </c>
      <c r="B1" s="373"/>
      <c r="C1" s="373"/>
      <c r="D1" s="373"/>
      <c r="F1" s="366" t="s">
        <v>315</v>
      </c>
      <c r="G1" s="366"/>
    </row>
    <row r="2" spans="1:7" x14ac:dyDescent="0.35">
      <c r="A2" s="2" t="s">
        <v>325</v>
      </c>
      <c r="B2" s="268">
        <v>44713</v>
      </c>
      <c r="C2" s="268">
        <v>45047</v>
      </c>
      <c r="D2" s="268">
        <v>45078</v>
      </c>
    </row>
    <row r="3" spans="1:7" x14ac:dyDescent="0.35">
      <c r="A3" s="158" t="s">
        <v>611</v>
      </c>
      <c r="B3" s="261">
        <v>143128.489</v>
      </c>
      <c r="C3" s="261">
        <v>181176.16200000001</v>
      </c>
      <c r="D3" s="269">
        <v>135013.48499999999</v>
      </c>
    </row>
    <row r="4" spans="1:7" x14ac:dyDescent="0.35">
      <c r="A4" s="158" t="s">
        <v>605</v>
      </c>
      <c r="B4" s="261">
        <v>270258.77</v>
      </c>
      <c r="C4" s="261">
        <v>286801.31599999999</v>
      </c>
      <c r="D4" s="269">
        <v>83666.197</v>
      </c>
    </row>
    <row r="5" spans="1:7" x14ac:dyDescent="0.35">
      <c r="A5" s="158" t="s">
        <v>609</v>
      </c>
      <c r="B5" s="261">
        <v>153.09299999999999</v>
      </c>
      <c r="C5" s="261">
        <v>189.56</v>
      </c>
      <c r="D5" s="269">
        <v>157.44200000000001</v>
      </c>
    </row>
    <row r="6" spans="1:7" x14ac:dyDescent="0.35">
      <c r="A6" s="158" t="s">
        <v>801</v>
      </c>
      <c r="B6" s="261">
        <v>18.800999999999998</v>
      </c>
      <c r="C6" s="261">
        <v>16.245000000000001</v>
      </c>
      <c r="D6" s="269">
        <v>107.67400000000001</v>
      </c>
    </row>
    <row r="7" spans="1:7" x14ac:dyDescent="0.35">
      <c r="A7" s="158" t="s">
        <v>612</v>
      </c>
      <c r="B7" s="261">
        <v>25.891999999999999</v>
      </c>
      <c r="C7" s="261">
        <v>3.5000000000000003E-2</v>
      </c>
      <c r="D7" s="269">
        <v>3.153</v>
      </c>
    </row>
    <row r="8" spans="1:7" x14ac:dyDescent="0.35">
      <c r="A8" s="158" t="s">
        <v>610</v>
      </c>
      <c r="B8" s="261"/>
      <c r="C8" s="261">
        <v>1.998</v>
      </c>
      <c r="D8" s="269">
        <v>0.60299999999999998</v>
      </c>
    </row>
    <row r="9" spans="1:7" x14ac:dyDescent="0.35">
      <c r="A9" s="158" t="s">
        <v>558</v>
      </c>
      <c r="B9" s="261"/>
      <c r="C9" s="261">
        <v>35</v>
      </c>
      <c r="D9" s="269"/>
    </row>
    <row r="10" spans="1:7" x14ac:dyDescent="0.35">
      <c r="A10" s="263" t="s">
        <v>800</v>
      </c>
      <c r="B10" s="262"/>
      <c r="C10" s="262">
        <v>1E-3</v>
      </c>
      <c r="D10" s="270"/>
    </row>
    <row r="11" spans="1:7" x14ac:dyDescent="0.35">
      <c r="A11" s="136" t="s">
        <v>263</v>
      </c>
      <c r="B11" s="271">
        <f>SUM(B3:B10)</f>
        <v>413585.04499999998</v>
      </c>
      <c r="C11" s="271">
        <f>SUM(C3:C10)</f>
        <v>468220.31699999998</v>
      </c>
      <c r="D11" s="272">
        <f>SUM(D3:D10)</f>
        <v>218948.55399999997</v>
      </c>
    </row>
    <row r="12" spans="1:7" x14ac:dyDescent="0.35">
      <c r="B12" s="14"/>
      <c r="C12" s="14"/>
      <c r="D12" s="14"/>
    </row>
    <row r="13" spans="1:7" x14ac:dyDescent="0.35">
      <c r="D13" s="14"/>
    </row>
    <row r="14" spans="1:7" x14ac:dyDescent="0.35">
      <c r="D14" s="14"/>
    </row>
    <row r="15" spans="1:7" x14ac:dyDescent="0.35">
      <c r="D15" s="14"/>
    </row>
    <row r="16" spans="1:7" x14ac:dyDescent="0.35">
      <c r="D16" s="14"/>
    </row>
    <row r="17" spans="4:4" x14ac:dyDescent="0.35">
      <c r="D17" s="14"/>
    </row>
    <row r="18" spans="4:4" x14ac:dyDescent="0.35">
      <c r="D18" s="14"/>
    </row>
    <row r="19" spans="4:4" x14ac:dyDescent="0.35">
      <c r="D19" s="14"/>
    </row>
    <row r="20" spans="4:4" x14ac:dyDescent="0.35">
      <c r="D20" s="14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4"/>
  <sheetViews>
    <sheetView zoomScale="80" zoomScaleNormal="80" workbookViewId="0">
      <selection activeCell="L1" sqref="L1"/>
    </sheetView>
  </sheetViews>
  <sheetFormatPr defaultColWidth="8.81640625" defaultRowHeight="15.5" x14ac:dyDescent="0.35"/>
  <cols>
    <col min="1" max="1" width="30.81640625" style="91" customWidth="1"/>
    <col min="2" max="2" width="16.54296875" style="91" customWidth="1"/>
    <col min="3" max="3" width="12.36328125" style="91" customWidth="1"/>
    <col min="4" max="4" width="31.1796875" style="91" customWidth="1"/>
    <col min="5" max="5" width="15.1796875" style="91" customWidth="1"/>
    <col min="6" max="6" width="8.81640625" style="91" customWidth="1"/>
    <col min="7" max="7" width="9.453125" style="91" customWidth="1"/>
    <col min="8" max="8" width="9.36328125" style="91" customWidth="1"/>
    <col min="9" max="9" width="14.36328125" style="91" customWidth="1"/>
    <col min="10" max="10" width="17.1796875" style="91" customWidth="1"/>
    <col min="11" max="13" width="13.81640625" style="91" customWidth="1"/>
    <col min="14" max="16384" width="8.81640625" style="91"/>
  </cols>
  <sheetData>
    <row r="1" spans="1:12" x14ac:dyDescent="0.35">
      <c r="A1" s="95" t="s">
        <v>809</v>
      </c>
      <c r="G1" s="95" t="s">
        <v>819</v>
      </c>
      <c r="K1" s="4"/>
      <c r="L1" s="100" t="s">
        <v>315</v>
      </c>
    </row>
    <row r="2" spans="1:12" x14ac:dyDescent="0.35">
      <c r="A2" s="159" t="s">
        <v>607</v>
      </c>
      <c r="B2" s="159" t="s">
        <v>340</v>
      </c>
      <c r="D2" s="2" t="s">
        <v>607</v>
      </c>
      <c r="E2" s="2" t="s">
        <v>267</v>
      </c>
      <c r="G2" s="121" t="s">
        <v>264</v>
      </c>
      <c r="H2" s="122"/>
      <c r="I2" s="2" t="s">
        <v>340</v>
      </c>
      <c r="J2" s="2" t="s">
        <v>267</v>
      </c>
      <c r="K2" s="131"/>
    </row>
    <row r="3" spans="1:12" ht="15.65" customHeight="1" x14ac:dyDescent="0.35">
      <c r="A3" s="132" t="s">
        <v>567</v>
      </c>
      <c r="B3" s="275">
        <v>2868.5949999999998</v>
      </c>
      <c r="D3" s="64" t="s">
        <v>567</v>
      </c>
      <c r="E3" s="273">
        <v>3343.3780000000002</v>
      </c>
      <c r="G3" s="408">
        <v>2022</v>
      </c>
      <c r="H3" s="132" t="s">
        <v>275</v>
      </c>
      <c r="I3" s="297">
        <v>2.3140000000000001</v>
      </c>
      <c r="J3" s="297">
        <v>2E-3</v>
      </c>
      <c r="K3" s="131"/>
    </row>
    <row r="4" spans="1:12" x14ac:dyDescent="0.35">
      <c r="A4" s="132" t="s">
        <v>351</v>
      </c>
      <c r="B4" s="275">
        <v>2284.5749999999998</v>
      </c>
      <c r="D4" s="64" t="s">
        <v>568</v>
      </c>
      <c r="E4" s="273">
        <v>2285.2689999999998</v>
      </c>
      <c r="G4" s="409"/>
      <c r="H4" s="132" t="s">
        <v>276</v>
      </c>
      <c r="I4" s="297">
        <v>3.613</v>
      </c>
      <c r="J4" s="297">
        <v>1.0999999999999999E-2</v>
      </c>
      <c r="K4" s="131"/>
    </row>
    <row r="5" spans="1:12" x14ac:dyDescent="0.35">
      <c r="A5" s="132" t="s">
        <v>349</v>
      </c>
      <c r="B5" s="275">
        <v>1272.8219999999999</v>
      </c>
      <c r="D5" s="64" t="s">
        <v>350</v>
      </c>
      <c r="E5" s="273">
        <v>2153.6120000000001</v>
      </c>
      <c r="G5" s="409"/>
      <c r="H5" s="132" t="s">
        <v>277</v>
      </c>
      <c r="I5" s="297">
        <v>2.7559999999999998</v>
      </c>
      <c r="J5" s="297">
        <v>2E-3</v>
      </c>
      <c r="K5" s="131"/>
    </row>
    <row r="6" spans="1:12" x14ac:dyDescent="0.35">
      <c r="A6" s="132" t="s">
        <v>571</v>
      </c>
      <c r="B6" s="275">
        <v>799.30799999999999</v>
      </c>
      <c r="D6" s="64" t="s">
        <v>569</v>
      </c>
      <c r="E6" s="273">
        <v>929.55499999999995</v>
      </c>
      <c r="G6" s="409"/>
      <c r="H6" s="132" t="s">
        <v>278</v>
      </c>
      <c r="I6" s="297">
        <v>13.879</v>
      </c>
      <c r="J6" s="297">
        <v>0.13700000000000001</v>
      </c>
      <c r="K6" s="131"/>
    </row>
    <row r="7" spans="1:12" x14ac:dyDescent="0.35">
      <c r="A7" s="132" t="s">
        <v>350</v>
      </c>
      <c r="B7" s="275">
        <v>659.74</v>
      </c>
      <c r="D7" s="64" t="s">
        <v>580</v>
      </c>
      <c r="E7" s="273">
        <v>557.53399999999999</v>
      </c>
      <c r="G7" s="409"/>
      <c r="H7" s="132" t="s">
        <v>279</v>
      </c>
      <c r="I7" s="297">
        <v>3.629</v>
      </c>
      <c r="J7" s="297">
        <v>8.0000000000000002E-3</v>
      </c>
      <c r="K7" s="131"/>
    </row>
    <row r="8" spans="1:12" x14ac:dyDescent="0.35">
      <c r="A8" s="132" t="s">
        <v>568</v>
      </c>
      <c r="B8" s="275">
        <v>284.84500000000003</v>
      </c>
      <c r="D8" s="64" t="s">
        <v>349</v>
      </c>
      <c r="E8" s="273">
        <v>421.154</v>
      </c>
      <c r="G8" s="409"/>
      <c r="H8" s="132" t="s">
        <v>280</v>
      </c>
      <c r="I8" s="297">
        <v>4.9960000000000004</v>
      </c>
      <c r="J8" s="297"/>
      <c r="K8" s="131"/>
    </row>
    <row r="9" spans="1:12" x14ac:dyDescent="0.35">
      <c r="A9" s="132" t="s">
        <v>572</v>
      </c>
      <c r="B9" s="275">
        <v>221.11799999999999</v>
      </c>
      <c r="D9" s="64" t="s">
        <v>351</v>
      </c>
      <c r="E9" s="273">
        <v>177.73</v>
      </c>
      <c r="G9" s="409"/>
      <c r="H9" s="132" t="s">
        <v>281</v>
      </c>
      <c r="I9" s="297">
        <v>5.5170000000000003</v>
      </c>
      <c r="J9" s="297">
        <v>8.9999999999999993E-3</v>
      </c>
      <c r="K9" s="131"/>
    </row>
    <row r="10" spans="1:12" x14ac:dyDescent="0.35">
      <c r="A10" s="132" t="s">
        <v>569</v>
      </c>
      <c r="B10" s="275">
        <v>220.03100000000001</v>
      </c>
      <c r="D10" s="64" t="s">
        <v>574</v>
      </c>
      <c r="E10" s="273">
        <v>85.034999999999997</v>
      </c>
      <c r="G10" s="409"/>
      <c r="H10" s="132" t="s">
        <v>270</v>
      </c>
      <c r="I10" s="297">
        <v>0.10199999999999999</v>
      </c>
      <c r="J10" s="297"/>
      <c r="K10" s="131"/>
    </row>
    <row r="11" spans="1:12" x14ac:dyDescent="0.35">
      <c r="A11" s="132" t="s">
        <v>573</v>
      </c>
      <c r="B11" s="275">
        <v>65.524000000000001</v>
      </c>
      <c r="D11" s="64" t="s">
        <v>572</v>
      </c>
      <c r="E11" s="273">
        <v>54.844000000000001</v>
      </c>
      <c r="G11" s="408" t="s">
        <v>583</v>
      </c>
      <c r="H11" s="132" t="s">
        <v>271</v>
      </c>
      <c r="I11" s="297">
        <v>1.411</v>
      </c>
      <c r="J11" s="297">
        <v>5.0000000000000001E-3</v>
      </c>
      <c r="K11" s="131"/>
    </row>
    <row r="12" spans="1:12" ht="15.65" customHeight="1" x14ac:dyDescent="0.35">
      <c r="A12" s="132" t="s">
        <v>578</v>
      </c>
      <c r="B12" s="275">
        <v>5.9080000000000004</v>
      </c>
      <c r="D12" s="64" t="s">
        <v>571</v>
      </c>
      <c r="E12" s="273">
        <v>43.75</v>
      </c>
      <c r="G12" s="409"/>
      <c r="H12" s="132" t="s">
        <v>272</v>
      </c>
      <c r="I12" s="297">
        <v>2.246</v>
      </c>
      <c r="J12" s="297">
        <v>0.114</v>
      </c>
      <c r="K12" s="131"/>
    </row>
    <row r="13" spans="1:12" x14ac:dyDescent="0.35">
      <c r="A13" s="132" t="s">
        <v>574</v>
      </c>
      <c r="B13" s="275">
        <v>5.5579999999999998</v>
      </c>
      <c r="D13" s="64" t="s">
        <v>570</v>
      </c>
      <c r="E13" s="273">
        <v>35.972000000000001</v>
      </c>
      <c r="G13" s="409"/>
      <c r="H13" s="132" t="s">
        <v>273</v>
      </c>
      <c r="I13" s="297">
        <v>2.5179999999999998</v>
      </c>
      <c r="J13" s="297">
        <v>6.0000000000000001E-3</v>
      </c>
      <c r="K13" s="131"/>
    </row>
    <row r="14" spans="1:12" x14ac:dyDescent="0.35">
      <c r="A14" s="132" t="s">
        <v>802</v>
      </c>
      <c r="B14" s="275">
        <v>3.4649999999999999</v>
      </c>
      <c r="D14" s="64" t="s">
        <v>576</v>
      </c>
      <c r="E14" s="273">
        <v>13.682</v>
      </c>
      <c r="G14" s="409"/>
      <c r="H14" s="132" t="s">
        <v>274</v>
      </c>
      <c r="I14" s="297">
        <v>1.696</v>
      </c>
      <c r="J14" s="297">
        <v>6.0000000000000001E-3</v>
      </c>
      <c r="K14" s="131"/>
    </row>
    <row r="15" spans="1:12" x14ac:dyDescent="0.35">
      <c r="A15" s="132" t="s">
        <v>575</v>
      </c>
      <c r="B15" s="275">
        <v>0.77700000000000002</v>
      </c>
      <c r="D15" s="64" t="s">
        <v>573</v>
      </c>
      <c r="E15" s="273">
        <v>9.5850000000000009</v>
      </c>
      <c r="G15" s="410"/>
      <c r="H15" s="132" t="s">
        <v>275</v>
      </c>
      <c r="I15" s="297">
        <v>5.9080000000000004</v>
      </c>
      <c r="J15" s="297">
        <v>0.17799999999999999</v>
      </c>
    </row>
    <row r="16" spans="1:12" x14ac:dyDescent="0.35">
      <c r="A16" s="132" t="s">
        <v>570</v>
      </c>
      <c r="B16" s="275">
        <v>0.751</v>
      </c>
      <c r="D16" s="64" t="s">
        <v>575</v>
      </c>
      <c r="E16" s="273">
        <v>7.7460000000000004</v>
      </c>
      <c r="F16" s="101"/>
      <c r="G16" s="407"/>
      <c r="H16" s="407"/>
    </row>
    <row r="17" spans="1:6" x14ac:dyDescent="0.35">
      <c r="A17" s="132" t="s">
        <v>803</v>
      </c>
      <c r="B17" s="275">
        <v>0.746</v>
      </c>
      <c r="D17" s="64" t="s">
        <v>577</v>
      </c>
      <c r="E17" s="273">
        <v>3.8719999999999999</v>
      </c>
      <c r="F17" s="101"/>
    </row>
    <row r="18" spans="1:6" x14ac:dyDescent="0.35">
      <c r="A18" s="132" t="s">
        <v>577</v>
      </c>
      <c r="B18" s="275">
        <v>2.1999999999999999E-2</v>
      </c>
      <c r="D18" s="64" t="s">
        <v>479</v>
      </c>
      <c r="E18" s="273">
        <v>0.498</v>
      </c>
      <c r="F18" s="101"/>
    </row>
    <row r="19" spans="1:6" x14ac:dyDescent="0.35">
      <c r="A19" s="64" t="s">
        <v>606</v>
      </c>
      <c r="B19" s="273">
        <v>1.7000000000000001E-2</v>
      </c>
      <c r="D19" s="64" t="s">
        <v>478</v>
      </c>
      <c r="E19" s="273">
        <v>0.48599999999999999</v>
      </c>
      <c r="F19" s="101"/>
    </row>
    <row r="20" spans="1:6" x14ac:dyDescent="0.35">
      <c r="A20" s="64" t="s">
        <v>576</v>
      </c>
      <c r="B20" s="273">
        <v>1E-3</v>
      </c>
      <c r="D20" s="64" t="s">
        <v>803</v>
      </c>
      <c r="E20" s="273">
        <v>0.26600000000000001</v>
      </c>
      <c r="F20" s="101"/>
    </row>
    <row r="21" spans="1:6" x14ac:dyDescent="0.35">
      <c r="A21" s="163" t="s">
        <v>263</v>
      </c>
      <c r="B21" s="274">
        <f>SUM(B3:B20)</f>
        <v>8693.8030000000017</v>
      </c>
      <c r="D21" s="64" t="s">
        <v>578</v>
      </c>
      <c r="E21" s="273">
        <v>0.17799999999999999</v>
      </c>
      <c r="F21" s="101"/>
    </row>
    <row r="22" spans="1:6" x14ac:dyDescent="0.35">
      <c r="D22" s="64" t="s">
        <v>606</v>
      </c>
      <c r="E22" s="273">
        <v>2.8000000000000001E-2</v>
      </c>
    </row>
    <row r="23" spans="1:6" x14ac:dyDescent="0.35">
      <c r="B23" s="101"/>
      <c r="D23" s="64" t="s">
        <v>579</v>
      </c>
      <c r="E23" s="273">
        <v>3.0000000000000001E-3</v>
      </c>
    </row>
    <row r="24" spans="1:6" x14ac:dyDescent="0.35">
      <c r="D24" s="163" t="s">
        <v>804</v>
      </c>
      <c r="E24" s="274">
        <f>SUM(E3:E23)</f>
        <v>10124.176999999998</v>
      </c>
    </row>
  </sheetData>
  <mergeCells count="3">
    <mergeCell ref="G16:H16"/>
    <mergeCell ref="G3:G10"/>
    <mergeCell ref="G11:G15"/>
  </mergeCells>
  <phoneticPr fontId="21" type="noConversion"/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="80" zoomScaleNormal="80" workbookViewId="0">
      <selection activeCell="G1" sqref="G1:H1"/>
    </sheetView>
  </sheetViews>
  <sheetFormatPr defaultColWidth="8.81640625" defaultRowHeight="15.5" x14ac:dyDescent="0.35"/>
  <cols>
    <col min="1" max="1" width="9.1796875" style="1" customWidth="1"/>
    <col min="2" max="2" width="15.54296875" style="1" customWidth="1"/>
    <col min="3" max="3" width="27.1796875" style="1" customWidth="1"/>
    <col min="4" max="4" width="29.08984375" style="1" customWidth="1"/>
    <col min="5" max="5" width="30.1796875" style="1" bestFit="1" customWidth="1"/>
    <col min="6" max="16384" width="8.81640625" style="1"/>
  </cols>
  <sheetData>
    <row r="1" spans="1:8" x14ac:dyDescent="0.35">
      <c r="A1" s="355" t="s">
        <v>539</v>
      </c>
      <c r="B1" s="355"/>
      <c r="C1" s="355"/>
      <c r="G1" s="356" t="s">
        <v>315</v>
      </c>
      <c r="H1" s="356"/>
    </row>
    <row r="2" spans="1:8" x14ac:dyDescent="0.35">
      <c r="A2" s="178" t="s">
        <v>269</v>
      </c>
      <c r="B2" s="178" t="s">
        <v>340</v>
      </c>
      <c r="C2" s="178" t="s">
        <v>267</v>
      </c>
      <c r="D2" s="178" t="s">
        <v>615</v>
      </c>
      <c r="E2" s="178" t="s">
        <v>614</v>
      </c>
    </row>
    <row r="3" spans="1:8" x14ac:dyDescent="0.35">
      <c r="A3" s="206" t="s">
        <v>270</v>
      </c>
      <c r="B3" s="207">
        <v>6367.5410000000002</v>
      </c>
      <c r="C3" s="208">
        <v>10438.977000000001</v>
      </c>
      <c r="D3" s="209">
        <f>B3</f>
        <v>6367.5410000000002</v>
      </c>
      <c r="E3" s="209">
        <f>C3</f>
        <v>10438.977000000001</v>
      </c>
      <c r="F3" s="24"/>
    </row>
    <row r="4" spans="1:8" x14ac:dyDescent="0.35">
      <c r="A4" s="210" t="s">
        <v>271</v>
      </c>
      <c r="B4" s="211">
        <v>7964.5730000000003</v>
      </c>
      <c r="C4" s="212">
        <v>10704.596</v>
      </c>
      <c r="D4" s="213">
        <f>SUM(B3:B4)</f>
        <v>14332.114000000001</v>
      </c>
      <c r="E4" s="213">
        <f>SUM(C3:C4)</f>
        <v>21143.573</v>
      </c>
      <c r="F4" s="24"/>
    </row>
    <row r="5" spans="1:8" x14ac:dyDescent="0.35">
      <c r="A5" s="214" t="s">
        <v>272</v>
      </c>
      <c r="B5" s="207">
        <v>8872.8860000000004</v>
      </c>
      <c r="C5" s="215">
        <v>9410.1039999999994</v>
      </c>
      <c r="D5" s="216">
        <f>SUM(B3:B5)</f>
        <v>23205</v>
      </c>
      <c r="E5" s="216">
        <f>SUM(C3:C5)</f>
        <v>30553.677</v>
      </c>
      <c r="F5" s="24"/>
    </row>
    <row r="6" spans="1:8" x14ac:dyDescent="0.35">
      <c r="A6" s="210" t="s">
        <v>273</v>
      </c>
      <c r="B6" s="211">
        <v>6664.9170000000004</v>
      </c>
      <c r="C6" s="212">
        <v>10125.254999999999</v>
      </c>
      <c r="D6" s="213">
        <f>SUM(B3:B6)</f>
        <v>29869.917000000001</v>
      </c>
      <c r="E6" s="213">
        <f>SUM(C3:C6)</f>
        <v>40678.932000000001</v>
      </c>
      <c r="F6" s="24"/>
    </row>
    <row r="7" spans="1:8" x14ac:dyDescent="0.35">
      <c r="A7" s="214" t="s">
        <v>274</v>
      </c>
      <c r="B7" s="207">
        <v>6383.5659999999998</v>
      </c>
      <c r="C7" s="215">
        <v>11588.81</v>
      </c>
      <c r="D7" s="216">
        <f>SUM(B3:B7)</f>
        <v>36253.483</v>
      </c>
      <c r="E7" s="216">
        <f>SUM(C3:C7)</f>
        <v>52267.741999999998</v>
      </c>
      <c r="F7" s="24"/>
    </row>
    <row r="8" spans="1:8" x14ac:dyDescent="0.35">
      <c r="A8" s="210" t="s">
        <v>275</v>
      </c>
      <c r="B8" s="211">
        <v>8788.2250000000004</v>
      </c>
      <c r="C8" s="212">
        <v>8917.3080000000009</v>
      </c>
      <c r="D8" s="213">
        <f>SUM(B3:B8)</f>
        <v>45041.707999999999</v>
      </c>
      <c r="E8" s="213">
        <f>SUM(C3:C8)</f>
        <v>61185.05</v>
      </c>
      <c r="F8" s="24"/>
      <c r="G8" s="14"/>
      <c r="H8" s="26"/>
    </row>
    <row r="9" spans="1:8" x14ac:dyDescent="0.35">
      <c r="A9" s="214" t="s">
        <v>276</v>
      </c>
      <c r="B9" s="207">
        <v>8291.4660000000003</v>
      </c>
      <c r="C9" s="215">
        <v>10598.380999999999</v>
      </c>
      <c r="D9" s="216">
        <f>SUM(B3:B9)</f>
        <v>53333.173999999999</v>
      </c>
      <c r="E9" s="216">
        <f>SUM(C3:C9)</f>
        <v>71783.430999999997</v>
      </c>
      <c r="F9" s="24"/>
      <c r="G9" s="14"/>
      <c r="H9" s="14"/>
    </row>
    <row r="10" spans="1:8" x14ac:dyDescent="0.35">
      <c r="A10" s="210" t="s">
        <v>277</v>
      </c>
      <c r="B10" s="211">
        <v>7885.1580000000004</v>
      </c>
      <c r="C10" s="212">
        <v>12017.995000000001</v>
      </c>
      <c r="D10" s="213">
        <f>SUM(B3:B10)</f>
        <v>61218.332000000002</v>
      </c>
      <c r="E10" s="213">
        <f>SUM(C3:C10)</f>
        <v>83801.425999999992</v>
      </c>
      <c r="F10" s="24"/>
    </row>
    <row r="11" spans="1:8" x14ac:dyDescent="0.35">
      <c r="A11" s="214" t="s">
        <v>278</v>
      </c>
      <c r="B11" s="207">
        <v>8743.2479999999996</v>
      </c>
      <c r="C11" s="215">
        <v>11363.851000000001</v>
      </c>
      <c r="D11" s="216">
        <f>SUM(B3:B11)</f>
        <v>69961.58</v>
      </c>
      <c r="E11" s="216">
        <f>SUM(C3:C11)</f>
        <v>95165.276999999987</v>
      </c>
      <c r="F11" s="24"/>
    </row>
    <row r="12" spans="1:8" x14ac:dyDescent="0.35">
      <c r="A12" s="210" t="s">
        <v>279</v>
      </c>
      <c r="B12" s="211">
        <v>8293.7819999999992</v>
      </c>
      <c r="C12" s="212">
        <v>10498.608</v>
      </c>
      <c r="D12" s="213">
        <f>SUM(B3:B12)</f>
        <v>78255.361999999994</v>
      </c>
      <c r="E12" s="213">
        <f>SUM(C3:C12)</f>
        <v>105663.88499999998</v>
      </c>
      <c r="F12" s="24"/>
    </row>
    <row r="13" spans="1:8" x14ac:dyDescent="0.35">
      <c r="A13" s="214" t="s">
        <v>280</v>
      </c>
      <c r="B13" s="207">
        <v>9740.3880000000008</v>
      </c>
      <c r="C13" s="215">
        <v>12548.973</v>
      </c>
      <c r="D13" s="216">
        <f>SUM(B3:B13)</f>
        <v>87995.75</v>
      </c>
      <c r="E13" s="216">
        <f>SUM(C3:C13)</f>
        <v>118212.85799999998</v>
      </c>
      <c r="F13" s="24"/>
    </row>
    <row r="14" spans="1:8" x14ac:dyDescent="0.35">
      <c r="A14" s="217" t="s">
        <v>281</v>
      </c>
      <c r="B14" s="218">
        <v>9349.0910000000003</v>
      </c>
      <c r="C14" s="219">
        <v>10794.041999999999</v>
      </c>
      <c r="D14" s="220">
        <f>SUM(B3:B14)</f>
        <v>97344.841</v>
      </c>
      <c r="E14" s="220">
        <f>SUM(C3:C14)</f>
        <v>129006.89999999998</v>
      </c>
    </row>
    <row r="15" spans="1:8" x14ac:dyDescent="0.35">
      <c r="A15" s="4"/>
      <c r="B15" s="4"/>
    </row>
    <row r="17" spans="2:3" x14ac:dyDescent="0.35">
      <c r="B17" s="26"/>
      <c r="C17" s="25"/>
    </row>
    <row r="18" spans="2:3" x14ac:dyDescent="0.35">
      <c r="B18" s="14"/>
      <c r="C18" s="14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88"/>
  <sheetViews>
    <sheetView zoomScale="80" zoomScaleNormal="80" workbookViewId="0">
      <selection activeCell="J14" sqref="J14"/>
    </sheetView>
  </sheetViews>
  <sheetFormatPr defaultColWidth="8.81640625" defaultRowHeight="15.5" x14ac:dyDescent="0.35"/>
  <cols>
    <col min="1" max="1" width="37.1796875" style="1" customWidth="1"/>
    <col min="2" max="2" width="15.81640625" style="1" customWidth="1"/>
    <col min="3" max="3" width="13.36328125" style="1" customWidth="1"/>
    <col min="4" max="4" width="16.1796875" style="1" customWidth="1"/>
    <col min="5" max="5" width="13.36328125" style="1" customWidth="1"/>
    <col min="6" max="6" width="11.90625" style="1" bestFit="1" customWidth="1"/>
    <col min="7" max="9" width="11.81640625" style="1" customWidth="1"/>
    <col min="10" max="11" width="13.08984375" style="1" customWidth="1"/>
    <col min="12" max="16384" width="8.81640625" style="1"/>
  </cols>
  <sheetData>
    <row r="1" spans="1:14" x14ac:dyDescent="0.35">
      <c r="A1" s="411" t="s">
        <v>822</v>
      </c>
      <c r="B1" s="411"/>
      <c r="C1" s="411"/>
      <c r="D1" s="411"/>
      <c r="E1" s="411"/>
      <c r="F1" s="411"/>
      <c r="G1" s="411"/>
      <c r="H1" s="411"/>
      <c r="I1" s="411"/>
      <c r="J1" s="411"/>
      <c r="M1" s="366" t="s">
        <v>315</v>
      </c>
      <c r="N1" s="366"/>
    </row>
    <row r="2" spans="1:14" x14ac:dyDescent="0.35">
      <c r="A2" s="43" t="s">
        <v>471</v>
      </c>
      <c r="B2" s="2" t="s">
        <v>331</v>
      </c>
      <c r="C2" s="2" t="s">
        <v>332</v>
      </c>
      <c r="D2" s="2" t="s">
        <v>333</v>
      </c>
      <c r="E2" s="2" t="s">
        <v>334</v>
      </c>
      <c r="F2" s="2" t="s">
        <v>335</v>
      </c>
      <c r="G2" s="2" t="s">
        <v>336</v>
      </c>
      <c r="H2" s="2" t="s">
        <v>337</v>
      </c>
      <c r="I2" s="2" t="s">
        <v>338</v>
      </c>
      <c r="J2" s="2">
        <v>2023</v>
      </c>
      <c r="K2" s="44" t="s">
        <v>263</v>
      </c>
      <c r="L2" s="4"/>
    </row>
    <row r="3" spans="1:14" x14ac:dyDescent="0.35">
      <c r="A3" s="156" t="s">
        <v>474</v>
      </c>
      <c r="B3" s="276">
        <v>2.185851</v>
      </c>
      <c r="C3" s="276">
        <v>0.12728165999999999</v>
      </c>
      <c r="D3" s="276">
        <v>0.63199724999999995</v>
      </c>
      <c r="E3" s="276">
        <v>0.83628628999999999</v>
      </c>
      <c r="F3" s="276">
        <v>0.11978211</v>
      </c>
      <c r="G3" s="276">
        <v>7.0805699999999999E-2</v>
      </c>
      <c r="H3" s="276">
        <v>0.31079780000000001</v>
      </c>
      <c r="I3" s="276">
        <v>4.2660999999999998E-2</v>
      </c>
      <c r="J3" s="276">
        <v>0.45338499999999998</v>
      </c>
      <c r="K3" s="277">
        <f>SUM(B3:I3)</f>
        <v>4.3254628100000003</v>
      </c>
      <c r="L3" s="66"/>
    </row>
    <row r="4" spans="1:14" x14ac:dyDescent="0.35">
      <c r="A4" s="157" t="s">
        <v>473</v>
      </c>
      <c r="B4" s="278">
        <v>0.37106793999999999</v>
      </c>
      <c r="C4" s="278">
        <v>8.8477438100000008</v>
      </c>
      <c r="D4" s="278">
        <v>2.9661603100000002</v>
      </c>
      <c r="E4" s="278">
        <v>0.27638978000000003</v>
      </c>
      <c r="F4" s="278">
        <v>0.43346443000000001</v>
      </c>
      <c r="G4" s="278">
        <v>0.58053798000000001</v>
      </c>
      <c r="H4" s="278">
        <v>0.58989639999999999</v>
      </c>
      <c r="I4" s="278">
        <v>1.2781674999999999</v>
      </c>
      <c r="J4" s="278">
        <v>0.12554987000000001</v>
      </c>
      <c r="K4" s="236">
        <f>SUM(B4:I4)</f>
        <v>15.343428150000003</v>
      </c>
      <c r="L4" s="66"/>
    </row>
    <row r="5" spans="1:14" x14ac:dyDescent="0.35">
      <c r="L5" s="66"/>
    </row>
    <row r="6" spans="1:14" ht="18.5" x14ac:dyDescent="0.45">
      <c r="A6" s="414">
        <v>45078</v>
      </c>
      <c r="B6" s="415"/>
      <c r="C6" s="415"/>
      <c r="D6" s="415"/>
      <c r="E6" s="415"/>
      <c r="G6" s="412">
        <v>45078</v>
      </c>
      <c r="H6" s="413"/>
      <c r="I6" s="413"/>
    </row>
    <row r="7" spans="1:14" x14ac:dyDescent="0.35">
      <c r="A7" s="289" t="s">
        <v>347</v>
      </c>
      <c r="B7" s="290" t="s">
        <v>474</v>
      </c>
      <c r="C7" s="291" t="s">
        <v>341</v>
      </c>
      <c r="D7" s="290" t="s">
        <v>473</v>
      </c>
      <c r="E7" s="292" t="s">
        <v>805</v>
      </c>
      <c r="G7" s="280" t="s">
        <v>557</v>
      </c>
      <c r="H7" s="281" t="s">
        <v>474</v>
      </c>
      <c r="I7" s="282" t="s">
        <v>473</v>
      </c>
    </row>
    <row r="8" spans="1:14" x14ac:dyDescent="0.35">
      <c r="A8" s="283" t="s">
        <v>143</v>
      </c>
      <c r="B8" s="284"/>
      <c r="C8" s="285">
        <f>(B8/$B$11)*100</f>
        <v>0</v>
      </c>
      <c r="D8" s="284">
        <v>0.01</v>
      </c>
      <c r="E8" s="286">
        <f>(D8/$D$11)*100</f>
        <v>100</v>
      </c>
      <c r="F8" s="14"/>
      <c r="G8" s="229" t="s">
        <v>431</v>
      </c>
      <c r="H8" s="276">
        <v>0.438</v>
      </c>
      <c r="I8" s="279">
        <v>1.0483270000000001E-2</v>
      </c>
      <c r="J8" s="26"/>
    </row>
    <row r="9" spans="1:14" x14ac:dyDescent="0.35">
      <c r="A9" s="283" t="s">
        <v>231</v>
      </c>
      <c r="B9" s="284">
        <v>0</v>
      </c>
      <c r="C9" s="285">
        <f t="shared" ref="C9:C11" si="0">(B9/$B$11)*100</f>
        <v>0</v>
      </c>
      <c r="D9" s="284"/>
      <c r="E9" s="286">
        <f t="shared" ref="E9:E11" si="1">(D9/$D$11)*100</f>
        <v>0</v>
      </c>
      <c r="F9" s="14"/>
      <c r="G9" s="132" t="s">
        <v>584</v>
      </c>
      <c r="H9" s="205">
        <v>4907.9210000000003</v>
      </c>
      <c r="I9" s="199">
        <v>4863.5209999999997</v>
      </c>
      <c r="J9" s="26"/>
    </row>
    <row r="10" spans="1:14" ht="15.5" customHeight="1" x14ac:dyDescent="0.35">
      <c r="A10" s="283" t="s">
        <v>253</v>
      </c>
      <c r="B10" s="284">
        <v>0.438</v>
      </c>
      <c r="C10" s="285">
        <f t="shared" si="0"/>
        <v>100</v>
      </c>
      <c r="D10" s="284"/>
      <c r="E10" s="286">
        <f t="shared" si="1"/>
        <v>0</v>
      </c>
      <c r="F10" s="62"/>
      <c r="J10" s="21"/>
    </row>
    <row r="11" spans="1:14" ht="15.5" customHeight="1" x14ac:dyDescent="0.35">
      <c r="A11" s="287" t="s">
        <v>263</v>
      </c>
      <c r="B11" s="288">
        <v>0.438</v>
      </c>
      <c r="C11" s="319">
        <f t="shared" si="0"/>
        <v>100</v>
      </c>
      <c r="D11" s="288">
        <v>0.01</v>
      </c>
      <c r="E11" s="318">
        <f t="shared" si="1"/>
        <v>100</v>
      </c>
      <c r="F11" s="62"/>
      <c r="I11" s="21"/>
      <c r="J11" s="21"/>
    </row>
    <row r="12" spans="1:14" ht="15.5" customHeight="1" x14ac:dyDescent="0.35">
      <c r="B12" s="66"/>
      <c r="C12" s="66"/>
      <c r="D12" s="11"/>
      <c r="I12" s="21"/>
      <c r="J12" s="21"/>
    </row>
    <row r="13" spans="1:14" ht="15.5" customHeight="1" x14ac:dyDescent="0.35">
      <c r="B13" s="66"/>
      <c r="C13" s="66"/>
      <c r="D13" s="11"/>
      <c r="I13" s="21"/>
      <c r="J13" s="21"/>
    </row>
    <row r="14" spans="1:14" ht="15.5" customHeight="1" x14ac:dyDescent="0.35">
      <c r="B14" s="66"/>
      <c r="C14" s="66"/>
      <c r="D14" s="11"/>
      <c r="F14" s="340"/>
      <c r="I14" s="21"/>
      <c r="J14" s="21"/>
    </row>
    <row r="15" spans="1:14" ht="15.5" customHeight="1" x14ac:dyDescent="0.35">
      <c r="B15" s="66"/>
      <c r="C15" s="66"/>
      <c r="D15" s="11"/>
      <c r="I15" s="21"/>
      <c r="J15" s="21"/>
    </row>
    <row r="16" spans="1:14" ht="15.5" customHeight="1" x14ac:dyDescent="0.35">
      <c r="B16" s="66"/>
      <c r="C16" s="66"/>
      <c r="D16" s="11"/>
      <c r="I16" s="21"/>
      <c r="J16" s="21"/>
    </row>
    <row r="17" spans="2:10" ht="15.5" customHeight="1" x14ac:dyDescent="0.35">
      <c r="B17" s="66"/>
      <c r="C17" s="66"/>
      <c r="D17" s="11"/>
      <c r="I17" s="21"/>
      <c r="J17" s="21"/>
    </row>
    <row r="18" spans="2:10" ht="15.5" customHeight="1" x14ac:dyDescent="0.35">
      <c r="B18" s="66"/>
      <c r="C18" s="66"/>
      <c r="D18" s="11"/>
      <c r="I18" s="294"/>
      <c r="J18" s="21"/>
    </row>
    <row r="19" spans="2:10" ht="15.5" customHeight="1" x14ac:dyDescent="0.35">
      <c r="B19" s="66"/>
      <c r="C19" s="66"/>
      <c r="D19" s="11"/>
      <c r="I19" s="21"/>
      <c r="J19" s="21"/>
    </row>
    <row r="20" spans="2:10" ht="15.5" customHeight="1" x14ac:dyDescent="0.35">
      <c r="B20" s="66"/>
      <c r="C20" s="66"/>
      <c r="D20" s="11"/>
      <c r="I20" s="21"/>
      <c r="J20" s="21"/>
    </row>
    <row r="21" spans="2:10" ht="15.5" customHeight="1" x14ac:dyDescent="0.35">
      <c r="B21" s="66"/>
      <c r="C21" s="66"/>
      <c r="D21" s="11"/>
      <c r="I21" s="21"/>
      <c r="J21" s="21"/>
    </row>
    <row r="22" spans="2:10" ht="15.5" customHeight="1" x14ac:dyDescent="0.35">
      <c r="B22" s="66"/>
      <c r="C22" s="66"/>
      <c r="D22" s="11"/>
      <c r="I22" s="21"/>
      <c r="J22" s="21"/>
    </row>
    <row r="23" spans="2:10" ht="15.5" customHeight="1" x14ac:dyDescent="0.35">
      <c r="B23" s="66"/>
      <c r="C23" s="66"/>
      <c r="D23" s="11"/>
      <c r="I23" s="21"/>
      <c r="J23" s="21"/>
    </row>
    <row r="24" spans="2:10" ht="15.5" customHeight="1" x14ac:dyDescent="0.35">
      <c r="B24" s="66"/>
      <c r="C24" s="66"/>
      <c r="D24" s="11"/>
      <c r="I24" s="21"/>
      <c r="J24" s="21"/>
    </row>
    <row r="25" spans="2:10" ht="15.5" customHeight="1" x14ac:dyDescent="0.35">
      <c r="B25" s="66"/>
      <c r="C25" s="66"/>
      <c r="D25" s="11"/>
      <c r="I25" s="21"/>
      <c r="J25" s="21"/>
    </row>
    <row r="26" spans="2:10" ht="15.5" customHeight="1" x14ac:dyDescent="0.35">
      <c r="B26" s="66"/>
      <c r="C26" s="66"/>
      <c r="D26" s="11"/>
      <c r="I26" s="21"/>
      <c r="J26" s="21"/>
    </row>
    <row r="27" spans="2:10" ht="15.5" customHeight="1" x14ac:dyDescent="0.35">
      <c r="B27" s="66"/>
      <c r="C27" s="66"/>
      <c r="D27" s="11"/>
      <c r="I27" s="21"/>
      <c r="J27" s="21"/>
    </row>
    <row r="28" spans="2:10" ht="15.5" customHeight="1" x14ac:dyDescent="0.35">
      <c r="B28" s="66"/>
      <c r="C28" s="66"/>
      <c r="D28" s="11"/>
      <c r="I28" s="21"/>
      <c r="J28" s="21"/>
    </row>
    <row r="29" spans="2:10" ht="15.5" customHeight="1" x14ac:dyDescent="0.35">
      <c r="B29" s="66"/>
      <c r="C29" s="66"/>
      <c r="D29" s="11"/>
      <c r="I29" s="21"/>
      <c r="J29" s="21"/>
    </row>
    <row r="30" spans="2:10" ht="15.5" customHeight="1" x14ac:dyDescent="0.35">
      <c r="B30" s="66"/>
      <c r="C30" s="66"/>
      <c r="D30" s="11"/>
      <c r="I30" s="21"/>
      <c r="J30" s="21"/>
    </row>
    <row r="31" spans="2:10" ht="15.5" customHeight="1" x14ac:dyDescent="0.35">
      <c r="B31" s="66"/>
      <c r="C31" s="66"/>
      <c r="D31" s="11"/>
      <c r="I31" s="21"/>
      <c r="J31" s="21"/>
    </row>
    <row r="32" spans="2:10" ht="15.5" customHeight="1" x14ac:dyDescent="0.35">
      <c r="B32" s="66"/>
      <c r="C32" s="66"/>
      <c r="D32" s="11"/>
      <c r="I32" s="21"/>
      <c r="J32" s="21"/>
    </row>
    <row r="33" spans="2:10" ht="15.5" customHeight="1" x14ac:dyDescent="0.35">
      <c r="B33" s="66"/>
      <c r="C33" s="66"/>
      <c r="D33" s="11"/>
      <c r="I33" s="21"/>
      <c r="J33" s="21"/>
    </row>
    <row r="34" spans="2:10" ht="15.5" customHeight="1" x14ac:dyDescent="0.35">
      <c r="B34" s="66"/>
      <c r="C34" s="66"/>
      <c r="D34" s="11"/>
      <c r="I34" s="21"/>
      <c r="J34" s="21"/>
    </row>
    <row r="35" spans="2:10" ht="15.5" customHeight="1" x14ac:dyDescent="0.35">
      <c r="B35" s="66"/>
      <c r="C35" s="66"/>
      <c r="D35" s="11"/>
      <c r="I35" s="21"/>
      <c r="J35" s="21"/>
    </row>
    <row r="36" spans="2:10" ht="15.5" customHeight="1" x14ac:dyDescent="0.35">
      <c r="B36" s="66"/>
      <c r="C36" s="66"/>
      <c r="D36" s="11"/>
      <c r="I36" s="21"/>
      <c r="J36" s="21"/>
    </row>
    <row r="37" spans="2:10" ht="15.5" customHeight="1" x14ac:dyDescent="0.35">
      <c r="B37" s="66"/>
      <c r="C37" s="66"/>
      <c r="D37" s="11"/>
      <c r="I37" s="21"/>
      <c r="J37" s="21"/>
    </row>
    <row r="38" spans="2:10" ht="15.5" customHeight="1" x14ac:dyDescent="0.35">
      <c r="B38" s="66"/>
      <c r="C38" s="66"/>
      <c r="D38" s="11"/>
      <c r="I38" s="21"/>
      <c r="J38" s="21"/>
    </row>
    <row r="39" spans="2:10" ht="15.5" customHeight="1" x14ac:dyDescent="0.35">
      <c r="B39" s="66"/>
      <c r="C39" s="66"/>
      <c r="D39" s="11"/>
      <c r="I39" s="21"/>
      <c r="J39" s="21"/>
    </row>
    <row r="40" spans="2:10" ht="15.5" customHeight="1" x14ac:dyDescent="0.35">
      <c r="B40" s="66"/>
      <c r="C40" s="66"/>
      <c r="D40" s="11"/>
      <c r="I40" s="21"/>
      <c r="J40" s="21"/>
    </row>
    <row r="41" spans="2:10" ht="15.5" customHeight="1" x14ac:dyDescent="0.35">
      <c r="B41" s="66"/>
      <c r="C41" s="66"/>
      <c r="D41" s="11"/>
      <c r="I41" s="21"/>
      <c r="J41" s="21"/>
    </row>
    <row r="42" spans="2:10" ht="15.5" customHeight="1" x14ac:dyDescent="0.35">
      <c r="B42" s="66"/>
      <c r="C42" s="66"/>
      <c r="D42" s="11"/>
      <c r="I42" s="21"/>
      <c r="J42" s="21"/>
    </row>
    <row r="43" spans="2:10" ht="15.5" customHeight="1" x14ac:dyDescent="0.35">
      <c r="B43" s="66"/>
      <c r="C43" s="66"/>
      <c r="D43" s="11"/>
      <c r="I43" s="21"/>
      <c r="J43" s="21"/>
    </row>
    <row r="44" spans="2:10" ht="15.5" customHeight="1" x14ac:dyDescent="0.35">
      <c r="B44" s="66"/>
      <c r="C44" s="66"/>
      <c r="D44" s="11"/>
      <c r="I44" s="21"/>
      <c r="J44" s="21"/>
    </row>
    <row r="45" spans="2:10" ht="15.5" customHeight="1" x14ac:dyDescent="0.35">
      <c r="B45" s="66"/>
      <c r="C45" s="66"/>
      <c r="D45" s="11"/>
      <c r="I45" s="21"/>
      <c r="J45" s="21"/>
    </row>
    <row r="46" spans="2:10" ht="15.5" customHeight="1" x14ac:dyDescent="0.35">
      <c r="B46" s="66"/>
      <c r="C46" s="66"/>
      <c r="D46" s="11"/>
      <c r="I46" s="21"/>
      <c r="J46" s="21"/>
    </row>
    <row r="47" spans="2:10" ht="15.5" customHeight="1" x14ac:dyDescent="0.35">
      <c r="B47" s="66"/>
      <c r="C47" s="66"/>
      <c r="D47" s="11"/>
      <c r="I47" s="21"/>
      <c r="J47" s="21"/>
    </row>
    <row r="48" spans="2:10" ht="15.5" customHeight="1" x14ac:dyDescent="0.35">
      <c r="B48" s="66"/>
      <c r="C48" s="66"/>
      <c r="D48" s="11"/>
      <c r="I48" s="21"/>
      <c r="J48" s="21"/>
    </row>
    <row r="49" spans="2:10" ht="15.5" customHeight="1" x14ac:dyDescent="0.35">
      <c r="B49" s="66"/>
      <c r="C49" s="66"/>
      <c r="D49" s="11"/>
      <c r="I49" s="21"/>
      <c r="J49" s="21"/>
    </row>
    <row r="50" spans="2:10" ht="15.5" customHeight="1" x14ac:dyDescent="0.35">
      <c r="B50" s="66"/>
      <c r="C50" s="66"/>
      <c r="D50" s="11"/>
      <c r="I50" s="21"/>
      <c r="J50" s="21"/>
    </row>
    <row r="51" spans="2:10" ht="15.5" customHeight="1" x14ac:dyDescent="0.35">
      <c r="B51" s="66"/>
      <c r="C51" s="66"/>
      <c r="D51" s="11"/>
      <c r="I51" s="21"/>
      <c r="J51" s="21"/>
    </row>
    <row r="52" spans="2:10" ht="15.5" customHeight="1" x14ac:dyDescent="0.35">
      <c r="B52" s="66"/>
      <c r="C52" s="66"/>
      <c r="D52" s="11"/>
      <c r="I52" s="21"/>
      <c r="J52" s="21"/>
    </row>
    <row r="53" spans="2:10" ht="15.5" customHeight="1" x14ac:dyDescent="0.35">
      <c r="B53" s="66"/>
      <c r="C53" s="66"/>
      <c r="D53" s="11"/>
      <c r="I53" s="21"/>
      <c r="J53" s="21"/>
    </row>
    <row r="54" spans="2:10" ht="15.5" customHeight="1" x14ac:dyDescent="0.35">
      <c r="B54" s="66"/>
      <c r="C54" s="66"/>
      <c r="D54" s="11"/>
      <c r="I54" s="21"/>
      <c r="J54" s="21"/>
    </row>
    <row r="55" spans="2:10" ht="15.5" customHeight="1" x14ac:dyDescent="0.35">
      <c r="B55" s="66"/>
      <c r="C55" s="66"/>
      <c r="D55" s="11"/>
      <c r="I55" s="21"/>
      <c r="J55" s="21"/>
    </row>
    <row r="56" spans="2:10" ht="15.5" customHeight="1" x14ac:dyDescent="0.35">
      <c r="B56" s="66"/>
      <c r="C56" s="66"/>
      <c r="D56" s="11"/>
      <c r="I56" s="21"/>
      <c r="J56" s="21"/>
    </row>
    <row r="57" spans="2:10" ht="15.5" customHeight="1" x14ac:dyDescent="0.35">
      <c r="B57" s="66"/>
      <c r="C57" s="66"/>
      <c r="D57" s="11"/>
      <c r="I57" s="21"/>
      <c r="J57" s="21"/>
    </row>
    <row r="58" spans="2:10" ht="15.5" customHeight="1" x14ac:dyDescent="0.35">
      <c r="B58" s="66"/>
      <c r="C58" s="66"/>
      <c r="D58" s="11"/>
      <c r="I58" s="21"/>
      <c r="J58" s="21"/>
    </row>
    <row r="59" spans="2:10" ht="15.5" customHeight="1" x14ac:dyDescent="0.35">
      <c r="B59" s="66"/>
      <c r="C59" s="66"/>
      <c r="D59" s="11"/>
      <c r="I59" s="21"/>
      <c r="J59" s="21"/>
    </row>
    <row r="60" spans="2:10" ht="15.5" customHeight="1" x14ac:dyDescent="0.35">
      <c r="B60" s="66"/>
      <c r="C60" s="66"/>
      <c r="D60" s="11"/>
      <c r="I60" s="21"/>
      <c r="J60" s="21"/>
    </row>
    <row r="61" spans="2:10" ht="15.5" customHeight="1" x14ac:dyDescent="0.35">
      <c r="B61" s="66"/>
      <c r="C61" s="66"/>
      <c r="D61" s="11"/>
      <c r="I61" s="21"/>
      <c r="J61" s="21"/>
    </row>
    <row r="62" spans="2:10" ht="15.5" customHeight="1" x14ac:dyDescent="0.35">
      <c r="B62" s="66"/>
      <c r="C62" s="66"/>
      <c r="D62" s="11"/>
      <c r="I62" s="21"/>
      <c r="J62" s="21"/>
    </row>
    <row r="63" spans="2:10" ht="15.5" customHeight="1" x14ac:dyDescent="0.35">
      <c r="B63" s="66"/>
      <c r="C63" s="66"/>
      <c r="D63" s="11"/>
      <c r="I63" s="21"/>
      <c r="J63" s="21"/>
    </row>
    <row r="64" spans="2:10" ht="15.5" customHeight="1" x14ac:dyDescent="0.35">
      <c r="B64" s="66"/>
      <c r="C64" s="66"/>
      <c r="D64" s="11"/>
      <c r="I64" s="21"/>
      <c r="J64" s="21"/>
    </row>
    <row r="65" spans="2:10" ht="15.5" customHeight="1" x14ac:dyDescent="0.35">
      <c r="B65" s="66"/>
      <c r="C65" s="66"/>
      <c r="D65" s="11"/>
      <c r="I65" s="21"/>
      <c r="J65" s="21"/>
    </row>
    <row r="66" spans="2:10" ht="15.5" customHeight="1" x14ac:dyDescent="0.35">
      <c r="B66" s="66"/>
      <c r="C66" s="66"/>
      <c r="D66" s="11"/>
      <c r="I66" s="21"/>
      <c r="J66" s="21"/>
    </row>
    <row r="67" spans="2:10" ht="15.5" customHeight="1" x14ac:dyDescent="0.35">
      <c r="B67" s="66"/>
      <c r="C67" s="66"/>
      <c r="D67" s="11"/>
      <c r="I67" s="21"/>
      <c r="J67" s="21"/>
    </row>
    <row r="68" spans="2:10" ht="15.5" customHeight="1" x14ac:dyDescent="0.35">
      <c r="B68" s="66"/>
      <c r="C68" s="66"/>
      <c r="D68" s="11"/>
      <c r="I68" s="21"/>
      <c r="J68" s="21"/>
    </row>
    <row r="69" spans="2:10" ht="15.5" customHeight="1" x14ac:dyDescent="0.35">
      <c r="B69" s="66"/>
      <c r="C69" s="66"/>
      <c r="D69" s="11"/>
      <c r="I69" s="21"/>
      <c r="J69" s="21"/>
    </row>
    <row r="70" spans="2:10" ht="15.5" customHeight="1" x14ac:dyDescent="0.35">
      <c r="B70" s="66"/>
      <c r="C70" s="66"/>
      <c r="D70" s="11"/>
      <c r="I70" s="21"/>
      <c r="J70" s="21"/>
    </row>
    <row r="71" spans="2:10" ht="15.5" customHeight="1" x14ac:dyDescent="0.35">
      <c r="B71" s="66"/>
      <c r="C71" s="66"/>
      <c r="D71" s="11"/>
      <c r="I71" s="21"/>
      <c r="J71" s="21"/>
    </row>
    <row r="72" spans="2:10" ht="15.5" customHeight="1" x14ac:dyDescent="0.35">
      <c r="B72" s="66"/>
      <c r="C72" s="66"/>
      <c r="D72" s="11"/>
      <c r="I72" s="21"/>
      <c r="J72" s="21"/>
    </row>
    <row r="73" spans="2:10" ht="15.5" customHeight="1" x14ac:dyDescent="0.35">
      <c r="B73" s="66"/>
      <c r="C73" s="66"/>
      <c r="D73" s="11"/>
      <c r="I73" s="21"/>
      <c r="J73" s="21"/>
    </row>
    <row r="74" spans="2:10" ht="15.5" customHeight="1" x14ac:dyDescent="0.35">
      <c r="B74" s="66"/>
      <c r="C74" s="66"/>
      <c r="D74" s="11"/>
      <c r="I74" s="21"/>
      <c r="J74" s="21"/>
    </row>
    <row r="75" spans="2:10" ht="15.5" customHeight="1" x14ac:dyDescent="0.35">
      <c r="B75" s="66"/>
      <c r="C75" s="66"/>
      <c r="D75" s="11"/>
      <c r="I75" s="21"/>
      <c r="J75" s="21"/>
    </row>
    <row r="76" spans="2:10" ht="15.5" customHeight="1" x14ac:dyDescent="0.35">
      <c r="B76" s="66"/>
      <c r="C76" s="66"/>
      <c r="D76" s="11"/>
      <c r="I76" s="21"/>
      <c r="J76" s="21"/>
    </row>
    <row r="77" spans="2:10" ht="15.5" customHeight="1" x14ac:dyDescent="0.35">
      <c r="B77" s="66"/>
      <c r="C77" s="66"/>
      <c r="D77" s="11"/>
      <c r="I77" s="21"/>
      <c r="J77" s="21"/>
    </row>
    <row r="78" spans="2:10" ht="15.5" customHeight="1" x14ac:dyDescent="0.35">
      <c r="B78" s="66"/>
      <c r="C78" s="66"/>
      <c r="D78" s="11"/>
      <c r="I78" s="21"/>
      <c r="J78" s="21"/>
    </row>
    <row r="79" spans="2:10" ht="15.5" customHeight="1" x14ac:dyDescent="0.35">
      <c r="B79" s="66"/>
      <c r="C79" s="66"/>
      <c r="D79" s="11"/>
      <c r="I79" s="21"/>
      <c r="J79" s="21"/>
    </row>
    <row r="80" spans="2:10" ht="15.5" customHeight="1" x14ac:dyDescent="0.35">
      <c r="B80" s="66"/>
      <c r="C80" s="66"/>
      <c r="D80" s="11"/>
      <c r="I80" s="21"/>
      <c r="J80" s="21"/>
    </row>
    <row r="81" spans="2:10" ht="15.5" customHeight="1" x14ac:dyDescent="0.35">
      <c r="B81" s="66"/>
      <c r="C81" s="66"/>
      <c r="D81" s="11"/>
      <c r="I81" s="21"/>
      <c r="J81" s="21"/>
    </row>
    <row r="82" spans="2:10" ht="15.5" customHeight="1" x14ac:dyDescent="0.35">
      <c r="B82" s="66"/>
      <c r="C82" s="66"/>
      <c r="D82" s="11"/>
      <c r="I82" s="21"/>
      <c r="J82" s="21"/>
    </row>
    <row r="83" spans="2:10" ht="15.5" customHeight="1" x14ac:dyDescent="0.35">
      <c r="B83" s="66"/>
      <c r="C83" s="66"/>
      <c r="D83" s="11"/>
      <c r="I83" s="21"/>
      <c r="J83" s="21"/>
    </row>
    <row r="84" spans="2:10" ht="15.5" customHeight="1" x14ac:dyDescent="0.35">
      <c r="B84" s="66"/>
      <c r="C84" s="66"/>
      <c r="D84" s="11"/>
      <c r="I84" s="21"/>
      <c r="J84" s="21"/>
    </row>
    <row r="85" spans="2:10" ht="15.5" customHeight="1" x14ac:dyDescent="0.35">
      <c r="B85" s="66"/>
      <c r="C85" s="66"/>
      <c r="D85" s="11"/>
      <c r="I85" s="21"/>
      <c r="J85" s="21"/>
    </row>
    <row r="86" spans="2:10" ht="15.5" customHeight="1" x14ac:dyDescent="0.35">
      <c r="B86" s="66"/>
      <c r="C86" s="66"/>
      <c r="D86" s="11"/>
      <c r="I86" s="21"/>
      <c r="J86" s="21"/>
    </row>
    <row r="87" spans="2:10" ht="15.5" customHeight="1" x14ac:dyDescent="0.35">
      <c r="B87" s="66"/>
      <c r="C87" s="66"/>
      <c r="D87" s="11"/>
      <c r="I87" s="21"/>
      <c r="J87" s="21"/>
    </row>
    <row r="88" spans="2:10" ht="15.5" customHeight="1" x14ac:dyDescent="0.35">
      <c r="B88" s="66"/>
      <c r="C88" s="66"/>
      <c r="D88" s="11"/>
      <c r="I88" s="21"/>
      <c r="J88" s="21"/>
    </row>
    <row r="89" spans="2:10" ht="15.5" customHeight="1" x14ac:dyDescent="0.35">
      <c r="B89" s="66"/>
      <c r="C89" s="66"/>
      <c r="D89" s="11"/>
      <c r="I89" s="21"/>
      <c r="J89" s="21"/>
    </row>
    <row r="90" spans="2:10" ht="15.5" customHeight="1" x14ac:dyDescent="0.35">
      <c r="B90" s="66"/>
      <c r="C90" s="66"/>
      <c r="D90" s="11"/>
      <c r="I90" s="21"/>
      <c r="J90" s="21"/>
    </row>
    <row r="91" spans="2:10" ht="15.5" customHeight="1" x14ac:dyDescent="0.35">
      <c r="B91" s="66"/>
      <c r="C91" s="66"/>
      <c r="D91" s="11"/>
      <c r="I91" s="21"/>
      <c r="J91" s="21"/>
    </row>
    <row r="92" spans="2:10" ht="15.5" customHeight="1" x14ac:dyDescent="0.35">
      <c r="B92" s="66"/>
      <c r="C92" s="66"/>
      <c r="D92" s="11"/>
      <c r="I92" s="21"/>
      <c r="J92" s="21"/>
    </row>
    <row r="93" spans="2:10" ht="15.5" customHeight="1" x14ac:dyDescent="0.35">
      <c r="B93" s="66"/>
      <c r="C93" s="66"/>
      <c r="D93" s="11"/>
      <c r="I93" s="21"/>
      <c r="J93" s="21"/>
    </row>
    <row r="94" spans="2:10" ht="15.5" customHeight="1" x14ac:dyDescent="0.35">
      <c r="B94" s="66"/>
      <c r="C94" s="66"/>
      <c r="D94" s="11"/>
      <c r="I94" s="21"/>
      <c r="J94" s="21"/>
    </row>
    <row r="95" spans="2:10" ht="15.5" customHeight="1" x14ac:dyDescent="0.35">
      <c r="B95" s="66"/>
      <c r="C95" s="66"/>
      <c r="D95" s="11"/>
      <c r="I95" s="21"/>
      <c r="J95" s="21"/>
    </row>
    <row r="96" spans="2:10" ht="15.5" customHeight="1" x14ac:dyDescent="0.35">
      <c r="B96" s="66"/>
      <c r="C96" s="66"/>
      <c r="D96" s="11"/>
      <c r="I96" s="21"/>
      <c r="J96" s="21"/>
    </row>
    <row r="97" spans="2:10" ht="15.5" customHeight="1" x14ac:dyDescent="0.35">
      <c r="B97" s="66"/>
      <c r="C97" s="66"/>
      <c r="D97" s="11"/>
      <c r="I97" s="21"/>
      <c r="J97" s="21"/>
    </row>
    <row r="98" spans="2:10" ht="15.5" customHeight="1" x14ac:dyDescent="0.35">
      <c r="B98" s="66"/>
      <c r="C98" s="66"/>
      <c r="D98" s="11"/>
      <c r="I98" s="21"/>
      <c r="J98" s="21"/>
    </row>
    <row r="99" spans="2:10" ht="15.5" customHeight="1" x14ac:dyDescent="0.35">
      <c r="B99" s="66"/>
      <c r="C99" s="66"/>
      <c r="D99" s="11"/>
      <c r="I99" s="21"/>
      <c r="J99" s="21"/>
    </row>
    <row r="100" spans="2:10" ht="15.5" customHeight="1" x14ac:dyDescent="0.35">
      <c r="B100" s="66"/>
      <c r="C100" s="66"/>
      <c r="D100" s="11"/>
      <c r="I100" s="21"/>
      <c r="J100" s="21"/>
    </row>
    <row r="101" spans="2:10" ht="15.5" customHeight="1" x14ac:dyDescent="0.35">
      <c r="B101" s="66"/>
      <c r="C101" s="66"/>
      <c r="D101" s="11"/>
      <c r="I101" s="21"/>
      <c r="J101" s="21"/>
    </row>
    <row r="102" spans="2:10" ht="15.5" customHeight="1" x14ac:dyDescent="0.35">
      <c r="B102" s="66"/>
      <c r="C102" s="66"/>
      <c r="D102" s="11"/>
      <c r="I102" s="21"/>
      <c r="J102" s="21"/>
    </row>
    <row r="103" spans="2:10" ht="15.5" customHeight="1" x14ac:dyDescent="0.35">
      <c r="B103" s="66"/>
      <c r="C103" s="66"/>
      <c r="D103" s="11"/>
      <c r="I103" s="21"/>
      <c r="J103" s="21"/>
    </row>
    <row r="104" spans="2:10" ht="15.5" customHeight="1" x14ac:dyDescent="0.35">
      <c r="B104" s="66"/>
      <c r="C104" s="66"/>
      <c r="D104" s="11"/>
      <c r="I104" s="21"/>
      <c r="J104" s="21"/>
    </row>
    <row r="105" spans="2:10" ht="15.5" customHeight="1" x14ac:dyDescent="0.35">
      <c r="B105" s="66"/>
      <c r="C105" s="66"/>
      <c r="D105" s="11"/>
      <c r="I105" s="21"/>
      <c r="J105" s="21"/>
    </row>
    <row r="106" spans="2:10" ht="15.5" customHeight="1" x14ac:dyDescent="0.35">
      <c r="B106" s="66"/>
      <c r="C106" s="66"/>
      <c r="D106" s="11"/>
      <c r="I106" s="21"/>
      <c r="J106" s="21"/>
    </row>
    <row r="107" spans="2:10" ht="15.5" customHeight="1" x14ac:dyDescent="0.35">
      <c r="B107" s="66"/>
      <c r="C107" s="66"/>
      <c r="D107" s="11"/>
      <c r="I107" s="21"/>
      <c r="J107" s="21"/>
    </row>
    <row r="108" spans="2:10" ht="15.5" customHeight="1" x14ac:dyDescent="0.35">
      <c r="B108" s="66"/>
      <c r="C108" s="66"/>
      <c r="D108" s="11"/>
      <c r="I108" s="21"/>
      <c r="J108" s="21"/>
    </row>
    <row r="109" spans="2:10" ht="15.5" customHeight="1" x14ac:dyDescent="0.35">
      <c r="B109" s="66"/>
      <c r="C109" s="66"/>
      <c r="D109" s="11"/>
      <c r="I109" s="21"/>
      <c r="J109" s="21"/>
    </row>
    <row r="110" spans="2:10" ht="15.5" customHeight="1" x14ac:dyDescent="0.35">
      <c r="B110" s="66"/>
      <c r="C110" s="66"/>
      <c r="D110" s="11"/>
      <c r="I110" s="21"/>
      <c r="J110" s="21"/>
    </row>
    <row r="111" spans="2:10" ht="15.5" customHeight="1" x14ac:dyDescent="0.35">
      <c r="B111" s="66"/>
      <c r="C111" s="66"/>
      <c r="D111" s="11"/>
      <c r="I111" s="21"/>
      <c r="J111" s="21"/>
    </row>
    <row r="112" spans="2:10" ht="15.5" customHeight="1" x14ac:dyDescent="0.35">
      <c r="B112" s="66"/>
      <c r="C112" s="66"/>
      <c r="D112" s="11"/>
      <c r="I112" s="21"/>
      <c r="J112" s="21"/>
    </row>
    <row r="113" spans="2:10" ht="15.5" customHeight="1" x14ac:dyDescent="0.35">
      <c r="B113" s="66"/>
      <c r="C113" s="66"/>
      <c r="D113" s="11"/>
      <c r="I113" s="21"/>
      <c r="J113" s="21"/>
    </row>
    <row r="114" spans="2:10" ht="15.5" customHeight="1" x14ac:dyDescent="0.35">
      <c r="B114" s="66"/>
      <c r="C114" s="66"/>
      <c r="D114" s="11"/>
      <c r="I114" s="21"/>
      <c r="J114" s="21"/>
    </row>
    <row r="115" spans="2:10" ht="15.5" customHeight="1" x14ac:dyDescent="0.35">
      <c r="B115" s="66"/>
      <c r="C115" s="66"/>
      <c r="D115" s="11"/>
      <c r="I115" s="21"/>
      <c r="J115" s="21"/>
    </row>
    <row r="116" spans="2:10" ht="15.5" customHeight="1" x14ac:dyDescent="0.35">
      <c r="B116" s="66"/>
      <c r="C116" s="66"/>
      <c r="D116" s="11"/>
      <c r="I116" s="21"/>
      <c r="J116" s="21"/>
    </row>
    <row r="117" spans="2:10" ht="15.5" customHeight="1" x14ac:dyDescent="0.35">
      <c r="B117" s="66"/>
      <c r="C117" s="66"/>
      <c r="D117" s="11"/>
      <c r="I117" s="21"/>
      <c r="J117" s="21"/>
    </row>
    <row r="118" spans="2:10" ht="15.5" customHeight="1" x14ac:dyDescent="0.35">
      <c r="B118" s="66"/>
      <c r="C118" s="66"/>
      <c r="D118" s="11"/>
      <c r="I118" s="21"/>
      <c r="J118" s="21"/>
    </row>
    <row r="119" spans="2:10" ht="15.5" customHeight="1" x14ac:dyDescent="0.35">
      <c r="B119" s="66"/>
      <c r="C119" s="66"/>
      <c r="D119" s="11"/>
      <c r="I119" s="21"/>
      <c r="J119" s="21"/>
    </row>
    <row r="120" spans="2:10" ht="15.5" customHeight="1" x14ac:dyDescent="0.35">
      <c r="B120" s="66"/>
      <c r="C120" s="66"/>
      <c r="D120" s="11"/>
      <c r="I120" s="21"/>
      <c r="J120" s="21"/>
    </row>
    <row r="121" spans="2:10" ht="15.5" customHeight="1" x14ac:dyDescent="0.35">
      <c r="B121" s="66"/>
      <c r="C121" s="66"/>
      <c r="D121" s="11"/>
      <c r="I121" s="21"/>
      <c r="J121" s="21"/>
    </row>
    <row r="122" spans="2:10" ht="15.5" customHeight="1" x14ac:dyDescent="0.35">
      <c r="B122" s="66"/>
      <c r="C122" s="66"/>
      <c r="D122" s="11"/>
      <c r="I122" s="21"/>
      <c r="J122" s="21"/>
    </row>
    <row r="123" spans="2:10" ht="15.5" customHeight="1" x14ac:dyDescent="0.35">
      <c r="B123" s="66"/>
      <c r="C123" s="66"/>
      <c r="D123" s="11"/>
      <c r="I123" s="21"/>
      <c r="J123" s="21"/>
    </row>
    <row r="124" spans="2:10" ht="15.5" customHeight="1" x14ac:dyDescent="0.35">
      <c r="B124" s="66"/>
      <c r="C124" s="66"/>
      <c r="D124" s="11"/>
      <c r="I124" s="21"/>
      <c r="J124" s="21"/>
    </row>
    <row r="125" spans="2:10" ht="15.5" customHeight="1" x14ac:dyDescent="0.35">
      <c r="B125" s="66"/>
      <c r="C125" s="66"/>
      <c r="D125" s="11"/>
      <c r="I125" s="21"/>
      <c r="J125" s="21"/>
    </row>
    <row r="126" spans="2:10" ht="15.5" customHeight="1" x14ac:dyDescent="0.35">
      <c r="B126" s="66"/>
      <c r="C126" s="66"/>
      <c r="D126" s="11"/>
      <c r="I126" s="21"/>
      <c r="J126" s="21"/>
    </row>
    <row r="127" spans="2:10" ht="15.5" customHeight="1" x14ac:dyDescent="0.35">
      <c r="B127" s="66"/>
      <c r="C127" s="66"/>
      <c r="D127" s="11"/>
      <c r="I127" s="21"/>
      <c r="J127" s="21"/>
    </row>
    <row r="128" spans="2:10" ht="15.5" customHeight="1" x14ac:dyDescent="0.35">
      <c r="B128" s="66"/>
      <c r="C128" s="66"/>
      <c r="D128" s="11"/>
      <c r="I128" s="21"/>
      <c r="J128" s="21"/>
    </row>
    <row r="129" spans="2:10" ht="15.5" customHeight="1" x14ac:dyDescent="0.35">
      <c r="B129" s="66"/>
      <c r="C129" s="66"/>
      <c r="D129" s="11"/>
      <c r="I129" s="21"/>
      <c r="J129" s="21"/>
    </row>
    <row r="130" spans="2:10" ht="15.5" customHeight="1" x14ac:dyDescent="0.35">
      <c r="B130" s="66"/>
      <c r="C130" s="66"/>
      <c r="D130" s="11"/>
      <c r="I130" s="21"/>
      <c r="J130" s="21"/>
    </row>
    <row r="131" spans="2:10" ht="15.5" customHeight="1" x14ac:dyDescent="0.35">
      <c r="B131" s="66"/>
      <c r="C131" s="66"/>
      <c r="D131" s="11"/>
      <c r="I131" s="21"/>
      <c r="J131" s="21"/>
    </row>
    <row r="132" spans="2:10" ht="15.5" customHeight="1" x14ac:dyDescent="0.35">
      <c r="B132" s="66"/>
      <c r="C132" s="66"/>
      <c r="D132" s="11"/>
      <c r="I132" s="21"/>
      <c r="J132" s="21"/>
    </row>
    <row r="133" spans="2:10" ht="15.5" customHeight="1" x14ac:dyDescent="0.35">
      <c r="B133" s="66"/>
      <c r="C133" s="66"/>
      <c r="D133" s="11"/>
      <c r="I133" s="21"/>
      <c r="J133" s="21"/>
    </row>
    <row r="134" spans="2:10" ht="15.5" customHeight="1" x14ac:dyDescent="0.35">
      <c r="B134" s="66"/>
      <c r="C134" s="66"/>
      <c r="D134" s="11"/>
      <c r="I134" s="21"/>
      <c r="J134" s="21"/>
    </row>
    <row r="135" spans="2:10" ht="15.5" customHeight="1" x14ac:dyDescent="0.35">
      <c r="B135" s="66"/>
      <c r="C135" s="66"/>
      <c r="D135" s="11"/>
      <c r="I135" s="21"/>
      <c r="J135" s="21"/>
    </row>
    <row r="136" spans="2:10" ht="15.5" customHeight="1" x14ac:dyDescent="0.35">
      <c r="B136" s="66"/>
      <c r="C136" s="66"/>
      <c r="D136" s="11"/>
      <c r="I136" s="21"/>
      <c r="J136" s="21"/>
    </row>
    <row r="137" spans="2:10" ht="15.5" customHeight="1" x14ac:dyDescent="0.35">
      <c r="B137" s="66"/>
      <c r="C137" s="66"/>
      <c r="D137" s="11"/>
      <c r="I137" s="21"/>
      <c r="J137" s="21"/>
    </row>
    <row r="138" spans="2:10" ht="15.5" customHeight="1" x14ac:dyDescent="0.35">
      <c r="B138" s="66"/>
      <c r="C138" s="66"/>
      <c r="D138" s="11"/>
      <c r="I138" s="21"/>
      <c r="J138" s="21"/>
    </row>
    <row r="139" spans="2:10" ht="15.5" customHeight="1" x14ac:dyDescent="0.35">
      <c r="B139" s="66"/>
      <c r="C139" s="66"/>
      <c r="D139" s="11"/>
      <c r="I139" s="21"/>
      <c r="J139" s="21"/>
    </row>
    <row r="140" spans="2:10" ht="15.5" customHeight="1" x14ac:dyDescent="0.35">
      <c r="B140" s="66"/>
      <c r="C140" s="66"/>
      <c r="D140" s="11"/>
      <c r="I140" s="21"/>
      <c r="J140" s="21"/>
    </row>
    <row r="141" spans="2:10" ht="15.5" customHeight="1" x14ac:dyDescent="0.35">
      <c r="B141" s="66"/>
      <c r="C141" s="66"/>
      <c r="D141" s="11"/>
      <c r="I141" s="21"/>
      <c r="J141" s="21"/>
    </row>
    <row r="142" spans="2:10" ht="15.5" customHeight="1" x14ac:dyDescent="0.35">
      <c r="B142" s="66"/>
      <c r="C142" s="66"/>
      <c r="D142" s="11"/>
      <c r="I142" s="21"/>
      <c r="J142" s="21"/>
    </row>
    <row r="143" spans="2:10" ht="15.5" customHeight="1" x14ac:dyDescent="0.35">
      <c r="B143" s="66"/>
      <c r="C143" s="66"/>
      <c r="D143" s="11"/>
      <c r="I143" s="21"/>
      <c r="J143" s="21"/>
    </row>
    <row r="144" spans="2:10" ht="15.5" customHeight="1" x14ac:dyDescent="0.35">
      <c r="B144" s="66"/>
      <c r="C144" s="66"/>
      <c r="D144" s="11"/>
      <c r="I144" s="21"/>
      <c r="J144" s="21"/>
    </row>
    <row r="145" spans="2:10" ht="15.5" customHeight="1" x14ac:dyDescent="0.35">
      <c r="B145" s="66"/>
      <c r="C145" s="66"/>
      <c r="D145" s="11"/>
      <c r="I145" s="21"/>
      <c r="J145" s="21"/>
    </row>
    <row r="146" spans="2:10" ht="15.5" customHeight="1" x14ac:dyDescent="0.35">
      <c r="B146" s="66"/>
      <c r="C146" s="66"/>
      <c r="D146" s="11"/>
      <c r="I146" s="21"/>
      <c r="J146" s="21"/>
    </row>
    <row r="147" spans="2:10" ht="15.5" customHeight="1" x14ac:dyDescent="0.35">
      <c r="B147" s="66"/>
      <c r="C147" s="66"/>
      <c r="D147" s="11"/>
      <c r="I147" s="21"/>
      <c r="J147" s="21"/>
    </row>
    <row r="148" spans="2:10" ht="15.5" customHeight="1" x14ac:dyDescent="0.35">
      <c r="B148" s="66"/>
      <c r="C148" s="66"/>
      <c r="D148" s="11"/>
      <c r="I148" s="21"/>
      <c r="J148" s="21"/>
    </row>
    <row r="149" spans="2:10" ht="15.5" customHeight="1" x14ac:dyDescent="0.35">
      <c r="B149" s="66"/>
      <c r="C149" s="66"/>
      <c r="D149" s="11"/>
      <c r="I149" s="21"/>
      <c r="J149" s="21"/>
    </row>
    <row r="150" spans="2:10" ht="15.5" customHeight="1" x14ac:dyDescent="0.35">
      <c r="B150" s="66"/>
      <c r="C150" s="66"/>
      <c r="D150" s="11"/>
      <c r="I150" s="21"/>
      <c r="J150" s="21"/>
    </row>
    <row r="151" spans="2:10" ht="15.5" customHeight="1" x14ac:dyDescent="0.35">
      <c r="B151" s="66"/>
      <c r="C151" s="66"/>
      <c r="D151" s="11"/>
      <c r="I151" s="21"/>
      <c r="J151" s="21"/>
    </row>
    <row r="152" spans="2:10" ht="15.5" customHeight="1" x14ac:dyDescent="0.35">
      <c r="B152" s="66"/>
      <c r="C152" s="66"/>
      <c r="D152" s="11"/>
      <c r="I152" s="21"/>
      <c r="J152" s="21"/>
    </row>
    <row r="153" spans="2:10" ht="15.5" customHeight="1" x14ac:dyDescent="0.35">
      <c r="B153" s="66"/>
      <c r="C153" s="66"/>
      <c r="D153" s="11"/>
      <c r="I153" s="21"/>
      <c r="J153" s="21"/>
    </row>
    <row r="154" spans="2:10" ht="15.5" customHeight="1" x14ac:dyDescent="0.35">
      <c r="B154" s="66"/>
      <c r="C154" s="66"/>
      <c r="D154" s="11"/>
      <c r="I154" s="21"/>
      <c r="J154" s="21"/>
    </row>
    <row r="155" spans="2:10" ht="15.5" customHeight="1" x14ac:dyDescent="0.35">
      <c r="B155" s="66"/>
      <c r="C155" s="66"/>
      <c r="D155" s="11"/>
      <c r="I155" s="21"/>
      <c r="J155" s="21"/>
    </row>
    <row r="156" spans="2:10" ht="15.5" customHeight="1" x14ac:dyDescent="0.35">
      <c r="B156" s="66"/>
      <c r="C156" s="66"/>
      <c r="D156" s="11"/>
      <c r="I156" s="21"/>
      <c r="J156" s="21"/>
    </row>
    <row r="157" spans="2:10" ht="15.5" customHeight="1" x14ac:dyDescent="0.35">
      <c r="B157" s="66"/>
      <c r="C157" s="66"/>
      <c r="D157" s="11"/>
      <c r="I157" s="21"/>
      <c r="J157" s="21"/>
    </row>
    <row r="158" spans="2:10" ht="15.5" customHeight="1" x14ac:dyDescent="0.35">
      <c r="B158" s="66"/>
      <c r="C158" s="66"/>
      <c r="D158" s="11"/>
      <c r="I158" s="21"/>
      <c r="J158" s="21"/>
    </row>
    <row r="159" spans="2:10" ht="15.5" customHeight="1" x14ac:dyDescent="0.35">
      <c r="B159" s="66"/>
      <c r="C159" s="66"/>
      <c r="D159" s="11"/>
      <c r="I159" s="21"/>
      <c r="J159" s="21"/>
    </row>
    <row r="160" spans="2:10" ht="15.5" customHeight="1" x14ac:dyDescent="0.35">
      <c r="B160" s="66"/>
      <c r="C160" s="66"/>
      <c r="D160" s="11"/>
      <c r="I160" s="21"/>
      <c r="J160" s="21"/>
    </row>
    <row r="161" spans="2:10" ht="15.5" customHeight="1" x14ac:dyDescent="0.35">
      <c r="B161" s="66"/>
      <c r="C161" s="66"/>
      <c r="D161" s="11"/>
      <c r="I161" s="21"/>
      <c r="J161" s="21"/>
    </row>
    <row r="162" spans="2:10" ht="15.5" customHeight="1" x14ac:dyDescent="0.35">
      <c r="B162" s="66"/>
      <c r="C162" s="66"/>
      <c r="D162" s="11"/>
      <c r="I162" s="21"/>
      <c r="J162" s="21"/>
    </row>
    <row r="163" spans="2:10" ht="15.5" customHeight="1" x14ac:dyDescent="0.35">
      <c r="B163" s="66"/>
      <c r="C163" s="66"/>
      <c r="D163" s="11"/>
      <c r="I163" s="21"/>
      <c r="J163" s="21"/>
    </row>
    <row r="164" spans="2:10" ht="15.5" customHeight="1" x14ac:dyDescent="0.35">
      <c r="B164" s="66"/>
      <c r="C164" s="66"/>
      <c r="D164" s="11"/>
      <c r="I164" s="21"/>
      <c r="J164" s="21"/>
    </row>
    <row r="165" spans="2:10" ht="15.5" customHeight="1" x14ac:dyDescent="0.35">
      <c r="B165" s="66"/>
      <c r="C165" s="66"/>
      <c r="D165" s="11"/>
      <c r="I165" s="21"/>
      <c r="J165" s="21"/>
    </row>
    <row r="166" spans="2:10" ht="15.5" customHeight="1" x14ac:dyDescent="0.35">
      <c r="B166" s="66"/>
      <c r="C166" s="66"/>
      <c r="D166" s="11"/>
      <c r="I166" s="21"/>
      <c r="J166" s="21"/>
    </row>
    <row r="167" spans="2:10" ht="15.5" customHeight="1" x14ac:dyDescent="0.35">
      <c r="B167" s="66"/>
      <c r="C167" s="66"/>
      <c r="D167" s="11"/>
      <c r="I167" s="21"/>
      <c r="J167" s="21"/>
    </row>
    <row r="168" spans="2:10" ht="15.5" customHeight="1" x14ac:dyDescent="0.35">
      <c r="B168" s="66"/>
      <c r="C168" s="66"/>
      <c r="D168" s="11"/>
      <c r="I168" s="21"/>
      <c r="J168" s="21"/>
    </row>
    <row r="169" spans="2:10" ht="15.5" customHeight="1" x14ac:dyDescent="0.35">
      <c r="B169" s="66"/>
      <c r="C169" s="66"/>
      <c r="D169" s="11"/>
      <c r="I169" s="21"/>
      <c r="J169" s="21"/>
    </row>
    <row r="170" spans="2:10" ht="15.5" customHeight="1" x14ac:dyDescent="0.35">
      <c r="B170" s="66"/>
      <c r="C170" s="66"/>
      <c r="D170" s="11"/>
      <c r="I170" s="21"/>
      <c r="J170" s="21"/>
    </row>
    <row r="171" spans="2:10" ht="15.5" customHeight="1" x14ac:dyDescent="0.35">
      <c r="B171" s="66"/>
      <c r="C171" s="66"/>
      <c r="D171" s="11"/>
      <c r="I171" s="21"/>
      <c r="J171" s="21"/>
    </row>
    <row r="172" spans="2:10" ht="15.5" customHeight="1" x14ac:dyDescent="0.35">
      <c r="B172" s="66"/>
      <c r="C172" s="66"/>
      <c r="D172" s="11"/>
      <c r="I172" s="21"/>
      <c r="J172" s="21"/>
    </row>
    <row r="173" spans="2:10" ht="15.5" customHeight="1" x14ac:dyDescent="0.35">
      <c r="B173" s="66"/>
      <c r="C173" s="66"/>
      <c r="D173" s="11"/>
      <c r="I173" s="21"/>
      <c r="J173" s="21"/>
    </row>
    <row r="174" spans="2:10" ht="15.5" customHeight="1" x14ac:dyDescent="0.35">
      <c r="B174" s="66"/>
      <c r="C174" s="66"/>
      <c r="D174" s="11"/>
      <c r="I174" s="21"/>
      <c r="J174" s="21"/>
    </row>
    <row r="175" spans="2:10" ht="15.5" customHeight="1" x14ac:dyDescent="0.35">
      <c r="B175" s="66"/>
      <c r="C175" s="66"/>
      <c r="D175" s="11"/>
      <c r="I175" s="21"/>
      <c r="J175" s="21"/>
    </row>
    <row r="176" spans="2:10" ht="15.5" customHeight="1" x14ac:dyDescent="0.35">
      <c r="B176" s="66"/>
      <c r="C176" s="66"/>
      <c r="D176" s="11"/>
      <c r="I176" s="21"/>
      <c r="J176" s="21"/>
    </row>
    <row r="177" spans="2:10" ht="15.5" customHeight="1" x14ac:dyDescent="0.35">
      <c r="B177" s="66"/>
      <c r="C177" s="66"/>
      <c r="D177" s="11"/>
      <c r="I177" s="21"/>
      <c r="J177" s="21"/>
    </row>
    <row r="178" spans="2:10" ht="15.5" customHeight="1" x14ac:dyDescent="0.35">
      <c r="B178" s="66"/>
      <c r="C178" s="66"/>
      <c r="D178" s="11"/>
      <c r="I178" s="21"/>
      <c r="J178" s="21"/>
    </row>
    <row r="179" spans="2:10" ht="15.5" customHeight="1" x14ac:dyDescent="0.35">
      <c r="B179" s="66"/>
      <c r="C179" s="66"/>
      <c r="D179" s="11"/>
      <c r="I179" s="21"/>
      <c r="J179" s="21"/>
    </row>
    <row r="180" spans="2:10" ht="15.5" customHeight="1" x14ac:dyDescent="0.35">
      <c r="B180" s="66"/>
      <c r="C180" s="66"/>
      <c r="D180" s="11"/>
      <c r="I180" s="21"/>
      <c r="J180" s="21"/>
    </row>
    <row r="181" spans="2:10" ht="15.5" customHeight="1" x14ac:dyDescent="0.35">
      <c r="B181" s="66"/>
      <c r="C181" s="66"/>
      <c r="D181" s="11"/>
      <c r="I181" s="21"/>
      <c r="J181" s="21"/>
    </row>
    <row r="182" spans="2:10" ht="15.5" customHeight="1" x14ac:dyDescent="0.35">
      <c r="B182" s="66"/>
      <c r="C182" s="66"/>
      <c r="D182" s="11"/>
      <c r="I182" s="21"/>
      <c r="J182" s="21"/>
    </row>
    <row r="183" spans="2:10" ht="15.5" customHeight="1" x14ac:dyDescent="0.35">
      <c r="B183" s="66"/>
      <c r="C183" s="66"/>
      <c r="D183" s="11"/>
      <c r="I183" s="21"/>
      <c r="J183" s="21"/>
    </row>
    <row r="184" spans="2:10" ht="15.5" customHeight="1" x14ac:dyDescent="0.35">
      <c r="B184" s="66"/>
      <c r="C184" s="66"/>
      <c r="D184" s="11"/>
      <c r="I184" s="21"/>
      <c r="J184" s="21"/>
    </row>
    <row r="185" spans="2:10" ht="15.5" customHeight="1" x14ac:dyDescent="0.35">
      <c r="B185" s="66"/>
      <c r="C185" s="66"/>
      <c r="D185" s="11"/>
      <c r="I185" s="21"/>
      <c r="J185" s="21"/>
    </row>
    <row r="186" spans="2:10" ht="15.5" customHeight="1" x14ac:dyDescent="0.35">
      <c r="B186" s="66"/>
      <c r="C186" s="66"/>
      <c r="D186" s="11"/>
      <c r="I186" s="21"/>
      <c r="J186" s="21"/>
    </row>
    <row r="187" spans="2:10" ht="15.5" customHeight="1" x14ac:dyDescent="0.35">
      <c r="B187" s="66"/>
      <c r="C187" s="66"/>
      <c r="D187" s="11"/>
      <c r="I187" s="21"/>
      <c r="J187" s="21"/>
    </row>
    <row r="188" spans="2:10" ht="15.5" customHeight="1" x14ac:dyDescent="0.35">
      <c r="B188" s="66"/>
      <c r="C188" s="66"/>
      <c r="D188" s="11"/>
      <c r="I188" s="21"/>
      <c r="J188" s="21"/>
    </row>
    <row r="189" spans="2:10" ht="15.5" customHeight="1" x14ac:dyDescent="0.35">
      <c r="B189" s="66"/>
      <c r="C189" s="66"/>
      <c r="D189" s="11"/>
      <c r="I189" s="21"/>
      <c r="J189" s="21"/>
    </row>
    <row r="190" spans="2:10" ht="15.5" customHeight="1" x14ac:dyDescent="0.35">
      <c r="B190" s="66"/>
      <c r="C190" s="66"/>
      <c r="D190" s="11"/>
      <c r="I190" s="21"/>
      <c r="J190" s="21"/>
    </row>
    <row r="191" spans="2:10" ht="15.5" customHeight="1" x14ac:dyDescent="0.35">
      <c r="B191" s="66"/>
      <c r="C191" s="66"/>
      <c r="D191" s="11"/>
      <c r="I191" s="21"/>
      <c r="J191" s="21"/>
    </row>
    <row r="192" spans="2:10" ht="15.5" customHeight="1" x14ac:dyDescent="0.35">
      <c r="B192" s="66"/>
      <c r="C192" s="66"/>
      <c r="D192" s="11"/>
      <c r="I192" s="21"/>
      <c r="J192" s="21"/>
    </row>
    <row r="193" spans="2:10" ht="15.5" customHeight="1" x14ac:dyDescent="0.35">
      <c r="B193" s="66"/>
      <c r="C193" s="66"/>
      <c r="D193" s="11"/>
      <c r="I193" s="21"/>
      <c r="J193" s="21"/>
    </row>
    <row r="194" spans="2:10" ht="15.5" customHeight="1" x14ac:dyDescent="0.35">
      <c r="B194" s="66"/>
      <c r="C194" s="66"/>
      <c r="D194" s="11"/>
      <c r="I194" s="21"/>
      <c r="J194" s="21"/>
    </row>
    <row r="195" spans="2:10" ht="15.5" customHeight="1" x14ac:dyDescent="0.35">
      <c r="B195" s="66"/>
      <c r="C195" s="66"/>
      <c r="D195" s="11"/>
      <c r="I195" s="21"/>
      <c r="J195" s="21"/>
    </row>
    <row r="196" spans="2:10" ht="15.5" customHeight="1" x14ac:dyDescent="0.35">
      <c r="B196" s="66"/>
      <c r="C196" s="66"/>
      <c r="D196" s="11"/>
      <c r="I196" s="21"/>
      <c r="J196" s="21"/>
    </row>
    <row r="197" spans="2:10" ht="15.5" customHeight="1" x14ac:dyDescent="0.35">
      <c r="B197" s="66"/>
      <c r="C197" s="66"/>
      <c r="D197" s="11"/>
      <c r="I197" s="21"/>
      <c r="J197" s="21"/>
    </row>
    <row r="198" spans="2:10" ht="15.5" customHeight="1" x14ac:dyDescent="0.35">
      <c r="B198" s="66"/>
      <c r="C198" s="66"/>
      <c r="D198" s="11"/>
      <c r="I198" s="21"/>
      <c r="J198" s="21"/>
    </row>
    <row r="199" spans="2:10" ht="15.5" customHeight="1" x14ac:dyDescent="0.35">
      <c r="B199" s="66"/>
      <c r="C199" s="66"/>
      <c r="D199" s="11"/>
      <c r="I199" s="21"/>
      <c r="J199" s="21"/>
    </row>
    <row r="200" spans="2:10" ht="15.5" customHeight="1" x14ac:dyDescent="0.35">
      <c r="B200" s="66"/>
      <c r="C200" s="66"/>
      <c r="D200" s="11"/>
      <c r="I200" s="21"/>
      <c r="J200" s="21"/>
    </row>
    <row r="201" spans="2:10" ht="15.5" customHeight="1" x14ac:dyDescent="0.35">
      <c r="B201" s="66"/>
      <c r="C201" s="66"/>
      <c r="D201" s="11"/>
      <c r="I201" s="21"/>
      <c r="J201" s="21"/>
    </row>
    <row r="202" spans="2:10" ht="15.5" customHeight="1" x14ac:dyDescent="0.35">
      <c r="B202" s="66"/>
      <c r="C202" s="66"/>
      <c r="D202" s="11"/>
      <c r="I202" s="21"/>
      <c r="J202" s="21"/>
    </row>
    <row r="203" spans="2:10" ht="15.5" customHeight="1" x14ac:dyDescent="0.35">
      <c r="B203" s="66"/>
      <c r="C203" s="66"/>
      <c r="D203" s="11"/>
      <c r="I203" s="21"/>
      <c r="J203" s="21"/>
    </row>
    <row r="204" spans="2:10" ht="15.5" customHeight="1" x14ac:dyDescent="0.35">
      <c r="B204" s="66"/>
      <c r="C204" s="66"/>
      <c r="D204" s="11"/>
      <c r="I204" s="21"/>
      <c r="J204" s="21"/>
    </row>
    <row r="205" spans="2:10" ht="15.5" customHeight="1" x14ac:dyDescent="0.35">
      <c r="B205" s="66"/>
      <c r="C205" s="66"/>
      <c r="D205" s="11"/>
      <c r="I205" s="21"/>
      <c r="J205" s="21"/>
    </row>
    <row r="206" spans="2:10" ht="15.5" customHeight="1" x14ac:dyDescent="0.35">
      <c r="B206" s="66"/>
      <c r="C206" s="66"/>
      <c r="D206" s="11"/>
      <c r="I206" s="21"/>
      <c r="J206" s="21"/>
    </row>
    <row r="207" spans="2:10" ht="15.5" customHeight="1" x14ac:dyDescent="0.35">
      <c r="B207" s="66"/>
      <c r="C207" s="66"/>
      <c r="D207" s="11"/>
      <c r="I207" s="21"/>
      <c r="J207" s="21"/>
    </row>
    <row r="208" spans="2:10" ht="15.5" customHeight="1" x14ac:dyDescent="0.35">
      <c r="B208" s="66"/>
      <c r="C208" s="66"/>
      <c r="D208" s="11"/>
      <c r="I208" s="21"/>
      <c r="J208" s="21"/>
    </row>
    <row r="209" spans="2:10" ht="15.5" customHeight="1" x14ac:dyDescent="0.35">
      <c r="B209" s="66"/>
      <c r="C209" s="66"/>
      <c r="D209" s="11"/>
      <c r="I209" s="21"/>
      <c r="J209" s="21"/>
    </row>
    <row r="210" spans="2:10" ht="15.5" customHeight="1" x14ac:dyDescent="0.35">
      <c r="B210" s="66"/>
      <c r="C210" s="66"/>
      <c r="D210" s="11"/>
      <c r="I210" s="21"/>
      <c r="J210" s="21"/>
    </row>
    <row r="211" spans="2:10" ht="15.5" customHeight="1" x14ac:dyDescent="0.35">
      <c r="B211" s="66"/>
      <c r="C211" s="66"/>
      <c r="D211" s="11"/>
      <c r="I211" s="21"/>
      <c r="J211" s="21"/>
    </row>
    <row r="212" spans="2:10" ht="15.5" customHeight="1" x14ac:dyDescent="0.35">
      <c r="B212" s="66"/>
      <c r="C212" s="66"/>
      <c r="D212" s="11"/>
      <c r="I212" s="21"/>
      <c r="J212" s="21"/>
    </row>
    <row r="213" spans="2:10" ht="15.5" customHeight="1" x14ac:dyDescent="0.35">
      <c r="B213" s="66"/>
      <c r="C213" s="66"/>
      <c r="D213" s="11"/>
      <c r="I213" s="21"/>
      <c r="J213" s="21"/>
    </row>
    <row r="214" spans="2:10" ht="15.5" customHeight="1" x14ac:dyDescent="0.35">
      <c r="B214" s="66"/>
      <c r="C214" s="66"/>
      <c r="D214" s="11"/>
      <c r="I214" s="21"/>
      <c r="J214" s="21"/>
    </row>
    <row r="215" spans="2:10" ht="15.5" customHeight="1" x14ac:dyDescent="0.35">
      <c r="B215" s="66"/>
      <c r="C215" s="66"/>
      <c r="D215" s="11"/>
      <c r="I215" s="21"/>
      <c r="J215" s="21"/>
    </row>
    <row r="216" spans="2:10" ht="15.5" customHeight="1" x14ac:dyDescent="0.35">
      <c r="B216" s="66"/>
      <c r="C216" s="66"/>
      <c r="D216" s="11"/>
      <c r="I216" s="21"/>
      <c r="J216" s="21"/>
    </row>
    <row r="217" spans="2:10" ht="15.5" customHeight="1" x14ac:dyDescent="0.35">
      <c r="B217" s="66"/>
      <c r="C217" s="66"/>
      <c r="D217" s="11"/>
      <c r="I217" s="21"/>
      <c r="J217" s="21"/>
    </row>
    <row r="218" spans="2:10" ht="15.5" customHeight="1" x14ac:dyDescent="0.35">
      <c r="B218" s="66"/>
      <c r="C218" s="66"/>
      <c r="D218" s="11"/>
      <c r="I218" s="21"/>
      <c r="J218" s="21"/>
    </row>
    <row r="219" spans="2:10" ht="15.5" customHeight="1" x14ac:dyDescent="0.35">
      <c r="B219" s="66"/>
      <c r="C219" s="66"/>
      <c r="D219" s="11"/>
      <c r="I219" s="21"/>
      <c r="J219" s="21"/>
    </row>
    <row r="220" spans="2:10" ht="15.5" customHeight="1" x14ac:dyDescent="0.35">
      <c r="B220" s="66"/>
      <c r="C220" s="66"/>
      <c r="D220" s="11"/>
      <c r="I220" s="21"/>
      <c r="J220" s="21"/>
    </row>
    <row r="221" spans="2:10" ht="15.5" customHeight="1" x14ac:dyDescent="0.35">
      <c r="B221" s="66"/>
      <c r="C221" s="66"/>
      <c r="D221" s="11"/>
      <c r="I221" s="21"/>
      <c r="J221" s="21"/>
    </row>
    <row r="222" spans="2:10" ht="15.5" customHeight="1" x14ac:dyDescent="0.35">
      <c r="B222" s="66"/>
      <c r="C222" s="66"/>
      <c r="D222" s="11"/>
      <c r="I222" s="21"/>
      <c r="J222" s="21"/>
    </row>
    <row r="223" spans="2:10" ht="15.5" customHeight="1" x14ac:dyDescent="0.35">
      <c r="B223" s="66"/>
      <c r="C223" s="66"/>
      <c r="D223" s="11"/>
      <c r="I223" s="21"/>
      <c r="J223" s="21"/>
    </row>
    <row r="224" spans="2:10" ht="15.5" customHeight="1" x14ac:dyDescent="0.35">
      <c r="B224" s="66"/>
      <c r="C224" s="66"/>
      <c r="D224" s="11"/>
      <c r="I224" s="21"/>
      <c r="J224" s="21"/>
    </row>
    <row r="225" spans="2:10" ht="15.5" customHeight="1" x14ac:dyDescent="0.35">
      <c r="B225" s="66"/>
      <c r="C225" s="66"/>
      <c r="D225" s="11"/>
      <c r="I225" s="21"/>
      <c r="J225" s="21"/>
    </row>
    <row r="226" spans="2:10" ht="15.5" customHeight="1" x14ac:dyDescent="0.35">
      <c r="B226" s="66"/>
      <c r="C226" s="66"/>
      <c r="D226" s="11"/>
      <c r="I226" s="21"/>
      <c r="J226" s="21"/>
    </row>
    <row r="227" spans="2:10" ht="15.5" customHeight="1" x14ac:dyDescent="0.35">
      <c r="B227" s="66"/>
      <c r="C227" s="66"/>
      <c r="D227" s="11"/>
      <c r="I227" s="21"/>
      <c r="J227" s="21"/>
    </row>
    <row r="228" spans="2:10" ht="15.5" customHeight="1" x14ac:dyDescent="0.35">
      <c r="B228" s="66"/>
      <c r="C228" s="66"/>
      <c r="D228" s="11"/>
      <c r="I228" s="21"/>
      <c r="J228" s="21"/>
    </row>
    <row r="229" spans="2:10" ht="15.5" customHeight="1" x14ac:dyDescent="0.35">
      <c r="B229" s="66"/>
      <c r="C229" s="66"/>
      <c r="D229" s="11"/>
      <c r="I229" s="21"/>
      <c r="J229" s="21"/>
    </row>
    <row r="230" spans="2:10" ht="15.5" customHeight="1" x14ac:dyDescent="0.35">
      <c r="B230" s="66"/>
      <c r="C230" s="66"/>
      <c r="D230" s="11"/>
      <c r="I230" s="21"/>
      <c r="J230" s="21"/>
    </row>
    <row r="231" spans="2:10" ht="15.5" customHeight="1" x14ac:dyDescent="0.35">
      <c r="B231" s="66"/>
      <c r="C231" s="66"/>
      <c r="D231" s="11"/>
      <c r="I231" s="21"/>
      <c r="J231" s="21"/>
    </row>
    <row r="232" spans="2:10" ht="15.5" customHeight="1" x14ac:dyDescent="0.35">
      <c r="B232" s="66"/>
      <c r="C232" s="66"/>
      <c r="D232" s="11"/>
      <c r="I232" s="21"/>
      <c r="J232" s="21"/>
    </row>
    <row r="233" spans="2:10" ht="15.5" customHeight="1" x14ac:dyDescent="0.35">
      <c r="B233" s="66"/>
      <c r="C233" s="66"/>
      <c r="D233" s="11"/>
      <c r="I233" s="21"/>
      <c r="J233" s="21"/>
    </row>
    <row r="234" spans="2:10" ht="15.5" customHeight="1" x14ac:dyDescent="0.35">
      <c r="B234" s="66"/>
      <c r="C234" s="66"/>
      <c r="D234" s="11"/>
      <c r="I234" s="21"/>
      <c r="J234" s="21"/>
    </row>
    <row r="235" spans="2:10" ht="15.5" customHeight="1" x14ac:dyDescent="0.35">
      <c r="B235" s="66"/>
      <c r="C235" s="66"/>
      <c r="D235" s="11"/>
      <c r="I235" s="21"/>
      <c r="J235" s="21"/>
    </row>
    <row r="236" spans="2:10" ht="15.5" customHeight="1" x14ac:dyDescent="0.35">
      <c r="B236" s="66"/>
      <c r="C236" s="66"/>
      <c r="D236" s="11"/>
      <c r="I236" s="21"/>
      <c r="J236" s="21"/>
    </row>
    <row r="237" spans="2:10" ht="15.5" customHeight="1" x14ac:dyDescent="0.35">
      <c r="B237" s="66"/>
      <c r="C237" s="66"/>
      <c r="D237" s="11"/>
      <c r="I237" s="21"/>
      <c r="J237" s="21"/>
    </row>
    <row r="238" spans="2:10" ht="15.5" customHeight="1" x14ac:dyDescent="0.35">
      <c r="B238" s="66"/>
      <c r="C238" s="66"/>
      <c r="D238" s="11"/>
      <c r="I238" s="21"/>
      <c r="J238" s="21"/>
    </row>
    <row r="239" spans="2:10" ht="15.5" customHeight="1" x14ac:dyDescent="0.35">
      <c r="B239" s="66"/>
      <c r="C239" s="66"/>
      <c r="D239" s="11"/>
      <c r="I239" s="21"/>
      <c r="J239" s="21"/>
    </row>
    <row r="240" spans="2:10" ht="15.5" customHeight="1" x14ac:dyDescent="0.35">
      <c r="B240" s="66"/>
      <c r="C240" s="66"/>
      <c r="D240" s="11"/>
      <c r="I240" s="21"/>
      <c r="J240" s="21"/>
    </row>
    <row r="241" spans="2:10" ht="15.5" customHeight="1" x14ac:dyDescent="0.35">
      <c r="B241" s="66"/>
      <c r="C241" s="66"/>
      <c r="D241" s="11"/>
      <c r="I241" s="21"/>
      <c r="J241" s="21"/>
    </row>
    <row r="242" spans="2:10" ht="15.5" customHeight="1" x14ac:dyDescent="0.35">
      <c r="B242" s="66"/>
      <c r="C242" s="66"/>
      <c r="D242" s="11"/>
      <c r="I242" s="21"/>
      <c r="J242" s="21"/>
    </row>
    <row r="243" spans="2:10" ht="15.5" customHeight="1" x14ac:dyDescent="0.35">
      <c r="B243" s="66"/>
      <c r="C243" s="66"/>
      <c r="D243" s="11"/>
      <c r="I243" s="21"/>
      <c r="J243" s="21"/>
    </row>
    <row r="244" spans="2:10" ht="15.5" customHeight="1" x14ac:dyDescent="0.35">
      <c r="B244" s="66"/>
      <c r="C244" s="66"/>
      <c r="D244" s="11"/>
      <c r="I244" s="21"/>
      <c r="J244" s="21"/>
    </row>
    <row r="245" spans="2:10" ht="15.5" customHeight="1" x14ac:dyDescent="0.35">
      <c r="B245" s="66"/>
      <c r="C245" s="66"/>
      <c r="D245" s="11"/>
      <c r="I245" s="21"/>
      <c r="J245" s="21"/>
    </row>
    <row r="246" spans="2:10" ht="15.5" customHeight="1" x14ac:dyDescent="0.35">
      <c r="B246" s="66"/>
      <c r="C246" s="66"/>
      <c r="D246" s="11"/>
      <c r="I246" s="21"/>
      <c r="J246" s="21"/>
    </row>
    <row r="247" spans="2:10" ht="15.5" customHeight="1" x14ac:dyDescent="0.35">
      <c r="B247" s="66"/>
      <c r="C247" s="66"/>
      <c r="D247" s="11"/>
      <c r="I247" s="21"/>
      <c r="J247" s="21"/>
    </row>
    <row r="248" spans="2:10" ht="15.5" customHeight="1" x14ac:dyDescent="0.35">
      <c r="B248" s="66"/>
      <c r="C248" s="66"/>
      <c r="D248" s="11"/>
      <c r="I248" s="21"/>
      <c r="J248" s="21"/>
    </row>
    <row r="249" spans="2:10" ht="15.5" customHeight="1" x14ac:dyDescent="0.35">
      <c r="B249" s="66"/>
      <c r="C249" s="66"/>
      <c r="D249" s="11"/>
      <c r="I249" s="21"/>
      <c r="J249" s="21"/>
    </row>
    <row r="250" spans="2:10" ht="15.5" customHeight="1" x14ac:dyDescent="0.35">
      <c r="B250" s="66"/>
      <c r="C250" s="66"/>
      <c r="D250" s="11"/>
      <c r="I250" s="21"/>
      <c r="J250" s="21"/>
    </row>
    <row r="251" spans="2:10" ht="15.5" customHeight="1" x14ac:dyDescent="0.35">
      <c r="B251" s="66"/>
      <c r="C251" s="66"/>
      <c r="D251" s="11"/>
      <c r="I251" s="21"/>
      <c r="J251" s="21"/>
    </row>
    <row r="252" spans="2:10" ht="15.5" customHeight="1" x14ac:dyDescent="0.35">
      <c r="B252" s="66"/>
      <c r="C252" s="66"/>
      <c r="D252" s="11"/>
      <c r="I252" s="21"/>
      <c r="J252" s="21"/>
    </row>
    <row r="253" spans="2:10" ht="15.5" customHeight="1" x14ac:dyDescent="0.35">
      <c r="B253" s="66"/>
      <c r="C253" s="66"/>
      <c r="D253" s="11"/>
      <c r="I253" s="21"/>
      <c r="J253" s="21"/>
    </row>
    <row r="254" spans="2:10" ht="15.5" customHeight="1" x14ac:dyDescent="0.35">
      <c r="B254" s="66"/>
      <c r="C254" s="66"/>
      <c r="D254" s="11"/>
      <c r="I254" s="21"/>
      <c r="J254" s="21"/>
    </row>
    <row r="255" spans="2:10" ht="15.5" customHeight="1" x14ac:dyDescent="0.35">
      <c r="B255" s="66"/>
      <c r="C255" s="66"/>
      <c r="D255" s="11"/>
      <c r="I255" s="21"/>
      <c r="J255" s="21"/>
    </row>
    <row r="256" spans="2:10" ht="15.5" customHeight="1" x14ac:dyDescent="0.35">
      <c r="B256" s="66"/>
      <c r="C256" s="66"/>
      <c r="D256" s="11"/>
      <c r="I256" s="21"/>
      <c r="J256" s="21"/>
    </row>
    <row r="257" spans="2:10" ht="15.5" customHeight="1" x14ac:dyDescent="0.35">
      <c r="B257" s="66"/>
      <c r="C257" s="66"/>
      <c r="D257" s="11"/>
      <c r="I257" s="21"/>
      <c r="J257" s="21"/>
    </row>
    <row r="258" spans="2:10" ht="15.5" customHeight="1" x14ac:dyDescent="0.35">
      <c r="B258" s="66"/>
      <c r="C258" s="66"/>
      <c r="D258" s="11"/>
      <c r="I258" s="21"/>
      <c r="J258" s="21"/>
    </row>
    <row r="259" spans="2:10" ht="15.5" customHeight="1" x14ac:dyDescent="0.35">
      <c r="B259" s="66"/>
      <c r="C259" s="66"/>
      <c r="D259" s="11"/>
      <c r="I259" s="21"/>
      <c r="J259" s="21"/>
    </row>
    <row r="260" spans="2:10" ht="15.5" customHeight="1" x14ac:dyDescent="0.35">
      <c r="B260" s="66"/>
      <c r="C260" s="66"/>
      <c r="D260" s="11"/>
      <c r="I260" s="21"/>
      <c r="J260" s="21"/>
    </row>
    <row r="261" spans="2:10" ht="15.5" customHeight="1" x14ac:dyDescent="0.35">
      <c r="B261" s="66"/>
      <c r="C261" s="66"/>
      <c r="D261" s="11"/>
      <c r="I261" s="21"/>
      <c r="J261" s="21"/>
    </row>
    <row r="262" spans="2:10" ht="15.5" customHeight="1" x14ac:dyDescent="0.35">
      <c r="B262" s="66"/>
      <c r="C262" s="66"/>
      <c r="D262" s="11"/>
      <c r="I262" s="21"/>
      <c r="J262" s="21"/>
    </row>
    <row r="263" spans="2:10" ht="15.5" customHeight="1" x14ac:dyDescent="0.35">
      <c r="B263" s="66"/>
      <c r="C263" s="66"/>
      <c r="D263" s="11"/>
      <c r="I263" s="21"/>
      <c r="J263" s="21"/>
    </row>
    <row r="264" spans="2:10" ht="15.5" customHeight="1" x14ac:dyDescent="0.35">
      <c r="B264" s="66"/>
      <c r="C264" s="66"/>
      <c r="D264" s="11"/>
      <c r="I264" s="21"/>
      <c r="J264" s="21"/>
    </row>
    <row r="265" spans="2:10" ht="15.5" customHeight="1" x14ac:dyDescent="0.35">
      <c r="B265" s="66"/>
      <c r="C265" s="66"/>
      <c r="D265" s="11"/>
      <c r="I265" s="21"/>
      <c r="J265" s="21"/>
    </row>
    <row r="266" spans="2:10" ht="15.5" customHeight="1" x14ac:dyDescent="0.35">
      <c r="B266" s="66"/>
      <c r="C266" s="66"/>
      <c r="D266" s="11"/>
      <c r="I266" s="21"/>
      <c r="J266" s="21"/>
    </row>
    <row r="267" spans="2:10" ht="15.5" customHeight="1" x14ac:dyDescent="0.35">
      <c r="B267" s="66"/>
      <c r="C267" s="66"/>
      <c r="D267" s="11"/>
      <c r="I267" s="21"/>
      <c r="J267" s="21"/>
    </row>
    <row r="268" spans="2:10" ht="15.5" customHeight="1" x14ac:dyDescent="0.35">
      <c r="B268" s="66"/>
      <c r="C268" s="66"/>
      <c r="D268" s="11"/>
      <c r="I268" s="21"/>
      <c r="J268" s="21"/>
    </row>
    <row r="269" spans="2:10" ht="15.5" customHeight="1" x14ac:dyDescent="0.35">
      <c r="B269" s="66"/>
      <c r="C269" s="66"/>
      <c r="D269" s="11"/>
      <c r="I269" s="21"/>
      <c r="J269" s="21"/>
    </row>
    <row r="270" spans="2:10" ht="15.5" customHeight="1" x14ac:dyDescent="0.35">
      <c r="B270" s="66"/>
      <c r="C270" s="66"/>
      <c r="D270" s="11"/>
      <c r="I270" s="21"/>
      <c r="J270" s="21"/>
    </row>
    <row r="271" spans="2:10" ht="15.5" customHeight="1" x14ac:dyDescent="0.35">
      <c r="B271" s="66"/>
      <c r="C271" s="66"/>
      <c r="D271" s="11"/>
      <c r="I271" s="21"/>
      <c r="J271" s="21"/>
    </row>
    <row r="272" spans="2:10" ht="15.5" customHeight="1" x14ac:dyDescent="0.35">
      <c r="B272" s="66"/>
      <c r="C272" s="66"/>
      <c r="D272" s="11"/>
      <c r="I272" s="21"/>
      <c r="J272" s="21"/>
    </row>
    <row r="273" spans="2:10" ht="15.5" customHeight="1" x14ac:dyDescent="0.35">
      <c r="B273" s="66"/>
      <c r="C273" s="66"/>
      <c r="D273" s="11"/>
      <c r="I273" s="21"/>
      <c r="J273" s="21"/>
    </row>
    <row r="274" spans="2:10" ht="15.5" customHeight="1" x14ac:dyDescent="0.35">
      <c r="B274" s="66"/>
      <c r="C274" s="66"/>
      <c r="D274" s="11"/>
      <c r="I274" s="21"/>
      <c r="J274" s="21"/>
    </row>
    <row r="275" spans="2:10" ht="15.5" customHeight="1" x14ac:dyDescent="0.35">
      <c r="B275" s="66"/>
      <c r="C275" s="66"/>
      <c r="D275" s="11"/>
      <c r="I275" s="21"/>
      <c r="J275" s="21"/>
    </row>
    <row r="276" spans="2:10" ht="15.5" customHeight="1" x14ac:dyDescent="0.35">
      <c r="B276" s="66"/>
      <c r="C276" s="66"/>
      <c r="D276" s="11"/>
      <c r="I276" s="21"/>
      <c r="J276" s="21"/>
    </row>
    <row r="277" spans="2:10" ht="15.5" customHeight="1" x14ac:dyDescent="0.35">
      <c r="B277" s="66"/>
      <c r="C277" s="66"/>
      <c r="D277" s="11"/>
      <c r="I277" s="21"/>
      <c r="J277" s="21"/>
    </row>
    <row r="278" spans="2:10" ht="15.5" customHeight="1" x14ac:dyDescent="0.35">
      <c r="B278" s="66"/>
      <c r="C278" s="66"/>
      <c r="D278" s="11"/>
      <c r="I278" s="21"/>
      <c r="J278" s="21"/>
    </row>
    <row r="279" spans="2:10" ht="15.5" customHeight="1" x14ac:dyDescent="0.35">
      <c r="B279" s="66"/>
      <c r="C279" s="66"/>
      <c r="D279" s="11"/>
      <c r="I279" s="21"/>
      <c r="J279" s="21"/>
    </row>
    <row r="280" spans="2:10" ht="15.5" customHeight="1" x14ac:dyDescent="0.35">
      <c r="B280" s="66"/>
      <c r="C280" s="66"/>
      <c r="D280" s="11"/>
      <c r="I280" s="21"/>
      <c r="J280" s="21"/>
    </row>
    <row r="281" spans="2:10" ht="15.5" customHeight="1" x14ac:dyDescent="0.35">
      <c r="B281" s="66"/>
      <c r="C281" s="66"/>
      <c r="D281" s="11"/>
      <c r="I281" s="21"/>
      <c r="J281" s="21"/>
    </row>
    <row r="282" spans="2:10" ht="15.5" customHeight="1" x14ac:dyDescent="0.35">
      <c r="B282" s="66"/>
      <c r="C282" s="66"/>
      <c r="D282" s="11"/>
      <c r="I282" s="21"/>
      <c r="J282" s="21"/>
    </row>
    <row r="283" spans="2:10" ht="15.5" customHeight="1" x14ac:dyDescent="0.35">
      <c r="B283" s="66"/>
      <c r="C283" s="66"/>
      <c r="D283" s="11"/>
      <c r="I283" s="21"/>
      <c r="J283" s="21"/>
    </row>
    <row r="284" spans="2:10" ht="15.5" customHeight="1" x14ac:dyDescent="0.35">
      <c r="B284" s="66"/>
      <c r="C284" s="66"/>
      <c r="D284" s="11"/>
      <c r="I284" s="21"/>
      <c r="J284" s="21"/>
    </row>
    <row r="285" spans="2:10" ht="15.5" customHeight="1" x14ac:dyDescent="0.35">
      <c r="B285" s="66"/>
      <c r="C285" s="66"/>
      <c r="D285" s="11"/>
      <c r="I285" s="21"/>
      <c r="J285" s="21"/>
    </row>
    <row r="286" spans="2:10" ht="15.5" customHeight="1" x14ac:dyDescent="0.35">
      <c r="B286" s="66"/>
      <c r="C286" s="66"/>
      <c r="D286" s="11"/>
      <c r="I286" s="21"/>
      <c r="J286" s="21"/>
    </row>
    <row r="287" spans="2:10" ht="15.5" customHeight="1" x14ac:dyDescent="0.35">
      <c r="B287" s="66"/>
      <c r="C287" s="66"/>
      <c r="D287" s="11"/>
      <c r="I287" s="21"/>
      <c r="J287" s="21"/>
    </row>
    <row r="288" spans="2:10" ht="15.5" customHeight="1" x14ac:dyDescent="0.35">
      <c r="B288" s="66"/>
      <c r="C288" s="66"/>
      <c r="D288" s="11"/>
      <c r="I288" s="21"/>
      <c r="J288" s="21"/>
    </row>
    <row r="289" spans="2:10" ht="15.5" customHeight="1" x14ac:dyDescent="0.35">
      <c r="B289" s="66"/>
      <c r="C289" s="66"/>
      <c r="D289" s="11"/>
      <c r="I289" s="21"/>
      <c r="J289" s="21"/>
    </row>
    <row r="290" spans="2:10" ht="15.5" customHeight="1" x14ac:dyDescent="0.35">
      <c r="B290" s="66"/>
      <c r="C290" s="66"/>
      <c r="D290" s="11"/>
      <c r="I290" s="21"/>
      <c r="J290" s="21"/>
    </row>
    <row r="291" spans="2:10" ht="15.5" customHeight="1" x14ac:dyDescent="0.35">
      <c r="B291" s="66"/>
      <c r="C291" s="66"/>
      <c r="D291" s="11"/>
      <c r="I291" s="21"/>
      <c r="J291" s="21"/>
    </row>
    <row r="292" spans="2:10" ht="15.5" customHeight="1" x14ac:dyDescent="0.35">
      <c r="B292" s="66"/>
      <c r="C292" s="66"/>
      <c r="D292" s="11"/>
      <c r="I292" s="21"/>
      <c r="J292" s="21"/>
    </row>
    <row r="293" spans="2:10" ht="15.5" customHeight="1" x14ac:dyDescent="0.35">
      <c r="B293" s="66"/>
      <c r="C293" s="66"/>
      <c r="D293" s="11"/>
      <c r="I293" s="21"/>
      <c r="J293" s="21"/>
    </row>
    <row r="294" spans="2:10" ht="15.5" customHeight="1" x14ac:dyDescent="0.35">
      <c r="B294" s="66"/>
      <c r="C294" s="66"/>
      <c r="D294" s="11"/>
      <c r="I294" s="21"/>
      <c r="J294" s="21"/>
    </row>
    <row r="295" spans="2:10" ht="15.5" customHeight="1" x14ac:dyDescent="0.35">
      <c r="B295" s="66"/>
      <c r="C295" s="66"/>
      <c r="D295" s="11"/>
      <c r="I295" s="21"/>
      <c r="J295" s="21"/>
    </row>
    <row r="296" spans="2:10" ht="15.5" customHeight="1" x14ac:dyDescent="0.35">
      <c r="B296" s="66"/>
      <c r="C296" s="66"/>
      <c r="D296" s="11"/>
      <c r="I296" s="21"/>
      <c r="J296" s="21"/>
    </row>
    <row r="297" spans="2:10" ht="15.5" customHeight="1" x14ac:dyDescent="0.35">
      <c r="B297" s="66"/>
      <c r="C297" s="66"/>
      <c r="D297" s="11"/>
      <c r="I297" s="21"/>
      <c r="J297" s="21"/>
    </row>
    <row r="298" spans="2:10" ht="15.5" customHeight="1" x14ac:dyDescent="0.35">
      <c r="B298" s="66"/>
      <c r="C298" s="66"/>
      <c r="D298" s="11"/>
      <c r="I298" s="21"/>
      <c r="J298" s="21"/>
    </row>
    <row r="299" spans="2:10" ht="15.5" customHeight="1" x14ac:dyDescent="0.35">
      <c r="B299" s="66"/>
      <c r="C299" s="66"/>
      <c r="D299" s="11"/>
      <c r="I299" s="21"/>
      <c r="J299" s="21"/>
    </row>
    <row r="300" spans="2:10" ht="15.5" customHeight="1" x14ac:dyDescent="0.35">
      <c r="B300" s="66"/>
      <c r="C300" s="66"/>
      <c r="D300" s="11"/>
      <c r="I300" s="21"/>
      <c r="J300" s="21"/>
    </row>
    <row r="301" spans="2:10" ht="15.5" customHeight="1" x14ac:dyDescent="0.35">
      <c r="B301" s="66"/>
      <c r="C301" s="66"/>
      <c r="D301" s="11"/>
      <c r="I301" s="21"/>
      <c r="J301" s="21"/>
    </row>
    <row r="302" spans="2:10" ht="15.5" customHeight="1" x14ac:dyDescent="0.35">
      <c r="B302" s="66"/>
      <c r="C302" s="66"/>
      <c r="D302" s="11"/>
      <c r="I302" s="21"/>
      <c r="J302" s="21"/>
    </row>
    <row r="303" spans="2:10" ht="15.5" customHeight="1" x14ac:dyDescent="0.35">
      <c r="B303" s="66"/>
      <c r="C303" s="66"/>
      <c r="D303" s="11"/>
      <c r="I303" s="21"/>
      <c r="J303" s="21"/>
    </row>
    <row r="304" spans="2:10" ht="15.5" customHeight="1" x14ac:dyDescent="0.35">
      <c r="B304" s="66"/>
      <c r="C304" s="66"/>
      <c r="D304" s="11"/>
      <c r="I304" s="21"/>
      <c r="J304" s="21"/>
    </row>
    <row r="305" spans="2:10" ht="15.5" customHeight="1" x14ac:dyDescent="0.35">
      <c r="B305" s="66"/>
      <c r="C305" s="66"/>
      <c r="D305" s="11"/>
      <c r="I305" s="21"/>
      <c r="J305" s="21"/>
    </row>
    <row r="306" spans="2:10" ht="15.5" customHeight="1" x14ac:dyDescent="0.35">
      <c r="B306" s="66"/>
      <c r="C306" s="66"/>
      <c r="D306" s="11"/>
      <c r="I306" s="21"/>
      <c r="J306" s="21"/>
    </row>
    <row r="307" spans="2:10" ht="15.5" customHeight="1" x14ac:dyDescent="0.35">
      <c r="B307" s="66"/>
      <c r="C307" s="66"/>
      <c r="D307" s="11"/>
      <c r="I307" s="21"/>
      <c r="J307" s="21"/>
    </row>
    <row r="308" spans="2:10" ht="15.5" customHeight="1" x14ac:dyDescent="0.35">
      <c r="B308" s="66"/>
      <c r="C308" s="66"/>
      <c r="D308" s="11"/>
      <c r="I308" s="21"/>
      <c r="J308" s="21"/>
    </row>
    <row r="309" spans="2:10" ht="15.5" customHeight="1" x14ac:dyDescent="0.35">
      <c r="B309" s="66"/>
      <c r="C309" s="66"/>
      <c r="D309" s="11"/>
      <c r="I309" s="21"/>
      <c r="J309" s="21"/>
    </row>
    <row r="310" spans="2:10" ht="15.5" customHeight="1" x14ac:dyDescent="0.35">
      <c r="B310" s="66"/>
      <c r="C310" s="66"/>
      <c r="D310" s="11"/>
      <c r="I310" s="21"/>
      <c r="J310" s="21"/>
    </row>
    <row r="311" spans="2:10" ht="15.5" customHeight="1" x14ac:dyDescent="0.35">
      <c r="B311" s="66"/>
      <c r="C311" s="66"/>
      <c r="D311" s="11"/>
      <c r="I311" s="21"/>
      <c r="J311" s="21"/>
    </row>
    <row r="312" spans="2:10" ht="15.5" customHeight="1" x14ac:dyDescent="0.35">
      <c r="B312" s="66"/>
      <c r="C312" s="66"/>
      <c r="D312" s="11"/>
      <c r="I312" s="21"/>
      <c r="J312" s="21"/>
    </row>
    <row r="313" spans="2:10" ht="15.5" customHeight="1" x14ac:dyDescent="0.35">
      <c r="B313" s="66"/>
      <c r="C313" s="66"/>
      <c r="D313" s="11"/>
      <c r="I313" s="21"/>
      <c r="J313" s="21"/>
    </row>
    <row r="314" spans="2:10" ht="15.5" customHeight="1" x14ac:dyDescent="0.35">
      <c r="B314" s="66"/>
      <c r="C314" s="66"/>
      <c r="D314" s="11"/>
      <c r="I314" s="21"/>
      <c r="J314" s="21"/>
    </row>
    <row r="315" spans="2:10" ht="15.5" customHeight="1" x14ac:dyDescent="0.35">
      <c r="B315" s="66"/>
      <c r="C315" s="66"/>
      <c r="D315" s="11"/>
      <c r="I315" s="21"/>
      <c r="J315" s="21"/>
    </row>
    <row r="316" spans="2:10" ht="15.5" customHeight="1" x14ac:dyDescent="0.35">
      <c r="B316" s="66"/>
      <c r="C316" s="66"/>
      <c r="D316" s="11"/>
      <c r="I316" s="21"/>
      <c r="J316" s="21"/>
    </row>
    <row r="317" spans="2:10" ht="15.5" customHeight="1" x14ac:dyDescent="0.35">
      <c r="B317" s="66"/>
      <c r="C317" s="66"/>
      <c r="D317" s="11"/>
      <c r="I317" s="21"/>
      <c r="J317" s="21"/>
    </row>
    <row r="318" spans="2:10" ht="15.5" customHeight="1" x14ac:dyDescent="0.35">
      <c r="B318" s="66"/>
      <c r="C318" s="66"/>
      <c r="D318" s="11"/>
      <c r="I318" s="21"/>
      <c r="J318" s="21"/>
    </row>
    <row r="319" spans="2:10" ht="15.5" customHeight="1" x14ac:dyDescent="0.35">
      <c r="B319" s="66"/>
      <c r="C319" s="66"/>
      <c r="D319" s="11"/>
      <c r="I319" s="21"/>
      <c r="J319" s="21"/>
    </row>
    <row r="320" spans="2:10" ht="15.5" customHeight="1" x14ac:dyDescent="0.35">
      <c r="B320" s="66"/>
      <c r="C320" s="66"/>
      <c r="D320" s="11"/>
      <c r="I320" s="21"/>
      <c r="J320" s="21"/>
    </row>
    <row r="321" spans="2:10" ht="15.5" customHeight="1" x14ac:dyDescent="0.35">
      <c r="B321" s="66"/>
      <c r="C321" s="66"/>
      <c r="D321" s="11"/>
      <c r="I321" s="21"/>
      <c r="J321" s="21"/>
    </row>
    <row r="322" spans="2:10" ht="15.5" customHeight="1" x14ac:dyDescent="0.35">
      <c r="B322" s="66"/>
      <c r="C322" s="66"/>
      <c r="D322" s="11"/>
      <c r="I322" s="21"/>
      <c r="J322" s="21"/>
    </row>
    <row r="323" spans="2:10" ht="15.5" customHeight="1" x14ac:dyDescent="0.35">
      <c r="B323" s="66"/>
      <c r="C323" s="66"/>
      <c r="D323" s="11"/>
      <c r="I323" s="21"/>
      <c r="J323" s="21"/>
    </row>
    <row r="324" spans="2:10" ht="15.5" customHeight="1" x14ac:dyDescent="0.35">
      <c r="B324" s="66"/>
      <c r="C324" s="66"/>
      <c r="D324" s="11"/>
      <c r="I324" s="21"/>
      <c r="J324" s="21"/>
    </row>
    <row r="325" spans="2:10" ht="15.5" customHeight="1" x14ac:dyDescent="0.35">
      <c r="B325" s="66"/>
      <c r="C325" s="66"/>
      <c r="D325" s="11"/>
      <c r="I325" s="21"/>
      <c r="J325" s="21"/>
    </row>
    <row r="326" spans="2:10" ht="15.5" customHeight="1" x14ac:dyDescent="0.35">
      <c r="B326" s="66"/>
      <c r="C326" s="66"/>
      <c r="D326" s="11"/>
      <c r="I326" s="21"/>
      <c r="J326" s="21"/>
    </row>
    <row r="327" spans="2:10" ht="15.5" customHeight="1" x14ac:dyDescent="0.35">
      <c r="B327" s="66"/>
      <c r="C327" s="66"/>
      <c r="D327" s="11"/>
      <c r="I327" s="21"/>
      <c r="J327" s="21"/>
    </row>
    <row r="328" spans="2:10" ht="15.5" customHeight="1" x14ac:dyDescent="0.35">
      <c r="B328" s="66"/>
      <c r="C328" s="66"/>
      <c r="D328" s="11"/>
      <c r="I328" s="21"/>
      <c r="J328" s="21"/>
    </row>
    <row r="329" spans="2:10" ht="15.5" customHeight="1" x14ac:dyDescent="0.35">
      <c r="B329" s="66"/>
      <c r="C329" s="66"/>
      <c r="D329" s="11"/>
      <c r="I329" s="21"/>
      <c r="J329" s="21"/>
    </row>
    <row r="330" spans="2:10" x14ac:dyDescent="0.35">
      <c r="B330" s="66"/>
      <c r="C330" s="66"/>
      <c r="D330" s="11"/>
      <c r="I330" s="21"/>
      <c r="J330" s="21"/>
    </row>
    <row r="331" spans="2:10" x14ac:dyDescent="0.35">
      <c r="B331" s="66"/>
      <c r="C331" s="66"/>
      <c r="D331" s="11"/>
      <c r="I331" s="21"/>
      <c r="J331" s="21"/>
    </row>
    <row r="332" spans="2:10" x14ac:dyDescent="0.35">
      <c r="B332" s="66"/>
      <c r="C332" s="66"/>
      <c r="D332" s="11"/>
      <c r="I332" s="21"/>
      <c r="J332" s="21"/>
    </row>
    <row r="333" spans="2:10" x14ac:dyDescent="0.35">
      <c r="B333" s="66"/>
      <c r="C333" s="66"/>
      <c r="D333" s="11"/>
      <c r="I333" s="21"/>
      <c r="J333" s="21"/>
    </row>
    <row r="334" spans="2:10" x14ac:dyDescent="0.35">
      <c r="B334" s="66"/>
      <c r="C334" s="66"/>
      <c r="D334" s="11"/>
      <c r="I334" s="21"/>
      <c r="J334" s="21"/>
    </row>
    <row r="335" spans="2:10" x14ac:dyDescent="0.35">
      <c r="B335" s="66"/>
      <c r="C335" s="66"/>
      <c r="D335" s="11"/>
      <c r="I335" s="21"/>
      <c r="J335" s="21"/>
    </row>
    <row r="336" spans="2:10" x14ac:dyDescent="0.35">
      <c r="B336" s="66"/>
      <c r="C336" s="66"/>
      <c r="D336" s="11"/>
      <c r="I336" s="21"/>
      <c r="J336" s="21"/>
    </row>
    <row r="337" spans="2:10" x14ac:dyDescent="0.35">
      <c r="B337" s="66"/>
      <c r="C337" s="66"/>
      <c r="D337" s="11"/>
      <c r="I337" s="21"/>
      <c r="J337" s="21"/>
    </row>
    <row r="338" spans="2:10" x14ac:dyDescent="0.35">
      <c r="B338" s="66"/>
      <c r="C338" s="66"/>
      <c r="D338" s="11"/>
      <c r="I338" s="21"/>
      <c r="J338" s="21"/>
    </row>
    <row r="339" spans="2:10" x14ac:dyDescent="0.35">
      <c r="B339" s="66"/>
      <c r="C339" s="66"/>
      <c r="D339" s="11"/>
      <c r="I339" s="21"/>
      <c r="J339" s="21"/>
    </row>
    <row r="340" spans="2:10" x14ac:dyDescent="0.35">
      <c r="B340" s="66"/>
      <c r="C340" s="66"/>
      <c r="D340" s="11"/>
      <c r="I340" s="21"/>
      <c r="J340" s="21"/>
    </row>
    <row r="341" spans="2:10" x14ac:dyDescent="0.35">
      <c r="B341" s="66"/>
      <c r="C341" s="66"/>
      <c r="D341" s="11"/>
      <c r="I341" s="21"/>
      <c r="J341" s="21"/>
    </row>
    <row r="342" spans="2:10" x14ac:dyDescent="0.35">
      <c r="B342" s="66"/>
      <c r="C342" s="66"/>
      <c r="D342" s="11"/>
      <c r="I342" s="21"/>
      <c r="J342" s="21"/>
    </row>
    <row r="343" spans="2:10" x14ac:dyDescent="0.35">
      <c r="B343" s="66"/>
      <c r="C343" s="66"/>
      <c r="D343" s="11"/>
      <c r="I343" s="21"/>
      <c r="J343" s="21"/>
    </row>
    <row r="344" spans="2:10" x14ac:dyDescent="0.35">
      <c r="B344" s="66"/>
      <c r="C344" s="66"/>
      <c r="D344" s="11"/>
      <c r="I344" s="21"/>
      <c r="J344" s="21"/>
    </row>
    <row r="345" spans="2:10" x14ac:dyDescent="0.35">
      <c r="B345" s="66"/>
      <c r="C345" s="66"/>
      <c r="D345" s="11"/>
      <c r="I345" s="21"/>
      <c r="J345" s="21"/>
    </row>
    <row r="346" spans="2:10" x14ac:dyDescent="0.35">
      <c r="B346" s="66"/>
      <c r="C346" s="66"/>
      <c r="D346" s="11"/>
      <c r="I346" s="21"/>
      <c r="J346" s="21"/>
    </row>
    <row r="347" spans="2:10" x14ac:dyDescent="0.35">
      <c r="B347" s="66"/>
      <c r="C347" s="66"/>
      <c r="D347" s="11"/>
      <c r="I347" s="21"/>
      <c r="J347" s="21"/>
    </row>
    <row r="348" spans="2:10" x14ac:dyDescent="0.35">
      <c r="B348" s="66"/>
      <c r="C348" s="66"/>
      <c r="D348" s="11"/>
      <c r="I348" s="21"/>
      <c r="J348" s="21"/>
    </row>
    <row r="349" spans="2:10" x14ac:dyDescent="0.35">
      <c r="B349" s="66"/>
      <c r="C349" s="66"/>
      <c r="D349" s="11"/>
      <c r="I349" s="21"/>
      <c r="J349" s="21"/>
    </row>
    <row r="350" spans="2:10" x14ac:dyDescent="0.35">
      <c r="B350" s="66"/>
      <c r="C350" s="66"/>
      <c r="D350" s="11"/>
      <c r="I350" s="21"/>
      <c r="J350" s="21"/>
    </row>
    <row r="351" spans="2:10" x14ac:dyDescent="0.35">
      <c r="B351" s="66"/>
      <c r="C351" s="66"/>
      <c r="D351" s="11"/>
      <c r="I351" s="21"/>
      <c r="J351" s="21"/>
    </row>
    <row r="352" spans="2:10" x14ac:dyDescent="0.35">
      <c r="B352" s="66"/>
      <c r="C352" s="66"/>
      <c r="D352" s="11"/>
      <c r="I352" s="21"/>
      <c r="J352" s="21"/>
    </row>
    <row r="353" spans="2:10" x14ac:dyDescent="0.35">
      <c r="B353" s="66"/>
      <c r="C353" s="66"/>
      <c r="D353" s="11"/>
      <c r="I353" s="21"/>
      <c r="J353" s="21"/>
    </row>
    <row r="354" spans="2:10" x14ac:dyDescent="0.35">
      <c r="B354" s="66"/>
      <c r="C354" s="66"/>
      <c r="D354" s="11"/>
      <c r="I354" s="21"/>
      <c r="J354" s="21"/>
    </row>
    <row r="355" spans="2:10" x14ac:dyDescent="0.35">
      <c r="B355" s="66"/>
      <c r="C355" s="66"/>
      <c r="D355" s="11"/>
      <c r="I355" s="21"/>
      <c r="J355" s="21"/>
    </row>
    <row r="356" spans="2:10" x14ac:dyDescent="0.35">
      <c r="B356" s="66"/>
      <c r="C356" s="66"/>
      <c r="D356" s="11"/>
      <c r="I356" s="21"/>
      <c r="J356" s="21"/>
    </row>
    <row r="357" spans="2:10" x14ac:dyDescent="0.35">
      <c r="B357" s="66"/>
      <c r="C357" s="66"/>
      <c r="D357" s="11"/>
      <c r="I357" s="21"/>
      <c r="J357" s="21"/>
    </row>
    <row r="358" spans="2:10" x14ac:dyDescent="0.35">
      <c r="B358" s="66"/>
      <c r="C358" s="66"/>
      <c r="D358" s="11"/>
      <c r="I358" s="21"/>
      <c r="J358" s="21"/>
    </row>
    <row r="359" spans="2:10" x14ac:dyDescent="0.35">
      <c r="B359" s="66"/>
      <c r="C359" s="66"/>
      <c r="D359" s="11"/>
      <c r="I359" s="21"/>
      <c r="J359" s="21"/>
    </row>
    <row r="360" spans="2:10" x14ac:dyDescent="0.35">
      <c r="B360" s="66"/>
      <c r="C360" s="66"/>
      <c r="D360" s="11"/>
      <c r="I360" s="21"/>
      <c r="J360" s="21"/>
    </row>
    <row r="361" spans="2:10" x14ac:dyDescent="0.35">
      <c r="B361" s="66"/>
      <c r="C361" s="66"/>
      <c r="D361" s="11"/>
      <c r="I361" s="21"/>
      <c r="J361" s="21"/>
    </row>
    <row r="362" spans="2:10" x14ac:dyDescent="0.35">
      <c r="B362" s="66"/>
      <c r="C362" s="66"/>
      <c r="D362" s="11"/>
      <c r="I362" s="21"/>
      <c r="J362" s="21"/>
    </row>
    <row r="363" spans="2:10" x14ac:dyDescent="0.35">
      <c r="B363" s="66"/>
      <c r="C363" s="66"/>
      <c r="D363" s="11"/>
      <c r="I363" s="21"/>
      <c r="J363" s="21"/>
    </row>
    <row r="364" spans="2:10" x14ac:dyDescent="0.35">
      <c r="B364" s="66"/>
      <c r="C364" s="66"/>
      <c r="D364" s="11"/>
      <c r="I364" s="21"/>
      <c r="J364" s="21"/>
    </row>
    <row r="365" spans="2:10" x14ac:dyDescent="0.35">
      <c r="B365" s="66"/>
      <c r="C365" s="66"/>
      <c r="D365" s="11"/>
      <c r="I365" s="21"/>
      <c r="J365" s="21"/>
    </row>
    <row r="366" spans="2:10" x14ac:dyDescent="0.35">
      <c r="B366" s="66"/>
      <c r="C366" s="66"/>
      <c r="D366" s="11"/>
      <c r="I366" s="21"/>
      <c r="J366" s="21"/>
    </row>
    <row r="367" spans="2:10" x14ac:dyDescent="0.35">
      <c r="B367" s="66"/>
      <c r="C367" s="66"/>
      <c r="D367" s="11"/>
      <c r="I367" s="21"/>
      <c r="J367" s="21"/>
    </row>
    <row r="368" spans="2:10" x14ac:dyDescent="0.35">
      <c r="B368" s="66"/>
      <c r="C368" s="66"/>
      <c r="D368" s="11"/>
      <c r="I368" s="21"/>
      <c r="J368" s="21"/>
    </row>
    <row r="369" spans="2:10" x14ac:dyDescent="0.35">
      <c r="B369" s="66"/>
      <c r="C369" s="66"/>
      <c r="D369" s="11"/>
      <c r="I369" s="21"/>
      <c r="J369" s="21"/>
    </row>
    <row r="370" spans="2:10" x14ac:dyDescent="0.35">
      <c r="B370" s="66"/>
      <c r="C370" s="66"/>
      <c r="D370" s="11"/>
      <c r="I370" s="21"/>
      <c r="J370" s="21"/>
    </row>
    <row r="371" spans="2:10" x14ac:dyDescent="0.35">
      <c r="B371" s="66"/>
      <c r="C371" s="66"/>
      <c r="D371" s="11"/>
      <c r="I371" s="21"/>
      <c r="J371" s="21"/>
    </row>
    <row r="372" spans="2:10" x14ac:dyDescent="0.35">
      <c r="B372" s="66"/>
      <c r="C372" s="66"/>
      <c r="D372" s="11"/>
      <c r="I372" s="21"/>
      <c r="J372" s="21"/>
    </row>
    <row r="373" spans="2:10" x14ac:dyDescent="0.35">
      <c r="B373" s="66"/>
      <c r="C373" s="66"/>
      <c r="D373" s="11"/>
      <c r="I373" s="21"/>
      <c r="J373" s="21"/>
    </row>
    <row r="374" spans="2:10" x14ac:dyDescent="0.35">
      <c r="B374" s="66"/>
      <c r="C374" s="66"/>
      <c r="D374" s="11"/>
      <c r="I374" s="21"/>
      <c r="J374" s="21"/>
    </row>
    <row r="375" spans="2:10" x14ac:dyDescent="0.35">
      <c r="B375" s="66"/>
      <c r="C375" s="66"/>
      <c r="D375" s="11"/>
      <c r="I375" s="21"/>
      <c r="J375" s="21"/>
    </row>
    <row r="376" spans="2:10" x14ac:dyDescent="0.35">
      <c r="B376" s="66"/>
      <c r="C376" s="66"/>
      <c r="D376" s="11"/>
      <c r="I376" s="21"/>
      <c r="J376" s="21"/>
    </row>
    <row r="377" spans="2:10" x14ac:dyDescent="0.35">
      <c r="B377" s="66"/>
      <c r="C377" s="66"/>
      <c r="D377" s="11"/>
      <c r="I377" s="21"/>
      <c r="J377" s="21"/>
    </row>
    <row r="378" spans="2:10" x14ac:dyDescent="0.35">
      <c r="B378" s="66"/>
      <c r="C378" s="66"/>
      <c r="D378" s="11"/>
      <c r="I378" s="21"/>
      <c r="J378" s="21"/>
    </row>
    <row r="379" spans="2:10" x14ac:dyDescent="0.35">
      <c r="B379" s="66"/>
      <c r="C379" s="66"/>
      <c r="D379" s="11"/>
      <c r="I379" s="21"/>
      <c r="J379" s="21"/>
    </row>
    <row r="380" spans="2:10" x14ac:dyDescent="0.35">
      <c r="B380" s="66"/>
      <c r="C380" s="66"/>
      <c r="D380" s="11"/>
      <c r="I380" s="21"/>
      <c r="J380" s="21"/>
    </row>
    <row r="381" spans="2:10" x14ac:dyDescent="0.35">
      <c r="B381" s="66"/>
      <c r="C381" s="66"/>
      <c r="D381" s="11"/>
      <c r="I381" s="21"/>
      <c r="J381" s="21"/>
    </row>
    <row r="382" spans="2:10" x14ac:dyDescent="0.35">
      <c r="B382" s="66"/>
      <c r="C382" s="66"/>
      <c r="D382" s="11"/>
      <c r="I382" s="21"/>
      <c r="J382" s="21"/>
    </row>
    <row r="383" spans="2:10" x14ac:dyDescent="0.35">
      <c r="B383" s="66"/>
      <c r="C383" s="66"/>
      <c r="D383" s="11"/>
      <c r="I383" s="21"/>
      <c r="J383" s="21"/>
    </row>
    <row r="384" spans="2:10" x14ac:dyDescent="0.35">
      <c r="B384" s="66"/>
      <c r="C384" s="66"/>
      <c r="D384" s="11"/>
      <c r="I384" s="21"/>
      <c r="J384" s="21"/>
    </row>
    <row r="385" spans="1:10" x14ac:dyDescent="0.35">
      <c r="B385" s="66"/>
      <c r="C385" s="66"/>
      <c r="D385" s="11"/>
      <c r="I385" s="21"/>
      <c r="J385" s="21"/>
    </row>
    <row r="386" spans="1:10" x14ac:dyDescent="0.35">
      <c r="B386" s="66"/>
      <c r="C386" s="66"/>
      <c r="D386" s="11"/>
      <c r="I386" s="21"/>
      <c r="J386" s="21"/>
    </row>
    <row r="387" spans="1:10" x14ac:dyDescent="0.35">
      <c r="A387" s="4"/>
      <c r="B387" s="12"/>
      <c r="C387" s="12"/>
      <c r="I387" s="21"/>
      <c r="J387" s="21"/>
    </row>
    <row r="388" spans="1:10" x14ac:dyDescent="0.35">
      <c r="I388" s="21"/>
      <c r="J388" s="21"/>
    </row>
  </sheetData>
  <sortState xmlns:xlrd2="http://schemas.microsoft.com/office/spreadsheetml/2017/richdata2" ref="A8:C386">
    <sortCondition descending="1" ref="B8:B386"/>
  </sortState>
  <mergeCells count="4">
    <mergeCell ref="A1:J1"/>
    <mergeCell ref="M1:N1"/>
    <mergeCell ref="G6:I6"/>
    <mergeCell ref="A6:E6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2"/>
  <sheetViews>
    <sheetView tabSelected="1" zoomScale="80" zoomScaleNormal="80" workbookViewId="0">
      <selection activeCell="G1" sqref="G1"/>
    </sheetView>
  </sheetViews>
  <sheetFormatPr defaultColWidth="9.1796875" defaultRowHeight="15.5" x14ac:dyDescent="0.35"/>
  <cols>
    <col min="1" max="1" width="20.453125" style="1" customWidth="1"/>
    <col min="2" max="2" width="18" style="1" customWidth="1"/>
    <col min="3" max="3" width="17.81640625" style="1" bestFit="1" customWidth="1"/>
    <col min="4" max="4" width="16.81640625" style="1" bestFit="1" customWidth="1"/>
    <col min="5" max="5" width="20.453125" style="1" customWidth="1"/>
    <col min="6" max="6" width="16.81640625" style="1" bestFit="1" customWidth="1"/>
    <col min="7" max="13" width="14.1796875" style="1" bestFit="1" customWidth="1"/>
    <col min="14" max="16384" width="9.1796875" style="1"/>
  </cols>
  <sheetData>
    <row r="1" spans="1:15" x14ac:dyDescent="0.35">
      <c r="A1" s="85" t="s">
        <v>806</v>
      </c>
      <c r="B1" s="16"/>
      <c r="C1" s="16"/>
      <c r="D1" s="85"/>
      <c r="G1" s="5" t="s">
        <v>315</v>
      </c>
    </row>
    <row r="2" spans="1:15" x14ac:dyDescent="0.35">
      <c r="A2" s="4"/>
      <c r="B2" s="4"/>
      <c r="C2" s="4"/>
      <c r="D2" s="4"/>
      <c r="E2" s="5"/>
    </row>
    <row r="3" spans="1:15" x14ac:dyDescent="0.35">
      <c r="A3" s="419" t="s">
        <v>807</v>
      </c>
      <c r="B3" s="420"/>
      <c r="C3" s="420"/>
      <c r="D3" s="420"/>
    </row>
    <row r="4" spans="1:15" ht="14.5" customHeight="1" x14ac:dyDescent="0.35">
      <c r="A4" s="141" t="s">
        <v>329</v>
      </c>
      <c r="B4" s="335" t="s">
        <v>626</v>
      </c>
      <c r="C4" s="335" t="s">
        <v>622</v>
      </c>
      <c r="D4" s="163" t="s">
        <v>627</v>
      </c>
      <c r="E4" s="163" t="s">
        <v>592</v>
      </c>
      <c r="F4" s="163" t="s">
        <v>625</v>
      </c>
    </row>
    <row r="5" spans="1:15" x14ac:dyDescent="0.35">
      <c r="A5" s="331" t="s">
        <v>275</v>
      </c>
      <c r="B5" s="336">
        <v>0</v>
      </c>
      <c r="C5" s="336">
        <v>7.5999999999999998E-2</v>
      </c>
      <c r="D5" s="332">
        <v>7.5999999999999998E-2</v>
      </c>
      <c r="E5" s="314">
        <v>17.736999999999998</v>
      </c>
      <c r="F5" s="315">
        <v>0</v>
      </c>
    </row>
    <row r="6" spans="1:15" x14ac:dyDescent="0.35">
      <c r="A6" s="331" t="s">
        <v>276</v>
      </c>
      <c r="B6" s="337">
        <v>0</v>
      </c>
      <c r="C6" s="337">
        <v>0</v>
      </c>
      <c r="D6" s="333">
        <v>0</v>
      </c>
      <c r="E6" s="316">
        <v>15.791</v>
      </c>
      <c r="F6" s="315">
        <f>(E6/E5)-1</f>
        <v>-0.10971415684726826</v>
      </c>
    </row>
    <row r="7" spans="1:15" x14ac:dyDescent="0.35">
      <c r="A7" s="331" t="s">
        <v>277</v>
      </c>
      <c r="B7" s="337">
        <v>0</v>
      </c>
      <c r="C7" s="337">
        <v>3.5999999999999997E-2</v>
      </c>
      <c r="D7" s="333">
        <v>3.5999999999999997E-2</v>
      </c>
      <c r="E7" s="316">
        <v>25.262</v>
      </c>
      <c r="F7" s="315">
        <f>(E7/E6)-1</f>
        <v>0.59977202203786972</v>
      </c>
      <c r="G7" s="6"/>
      <c r="H7" s="6"/>
      <c r="I7" s="6"/>
      <c r="J7" s="6"/>
      <c r="K7" s="6"/>
      <c r="L7" s="6"/>
      <c r="M7" s="6"/>
      <c r="N7" s="6"/>
      <c r="O7" s="6"/>
    </row>
    <row r="8" spans="1:15" x14ac:dyDescent="0.35">
      <c r="A8" s="331" t="s">
        <v>278</v>
      </c>
      <c r="B8" s="337">
        <v>0</v>
      </c>
      <c r="C8" s="337">
        <v>0</v>
      </c>
      <c r="D8" s="333">
        <v>0</v>
      </c>
      <c r="E8" s="316">
        <v>20.238</v>
      </c>
      <c r="F8" s="315">
        <f t="shared" ref="F8:F17" si="0">(E8/E7)-1</f>
        <v>-0.19887578180666621</v>
      </c>
      <c r="G8" s="7"/>
      <c r="H8" s="8"/>
      <c r="I8" s="7"/>
      <c r="J8" s="7"/>
      <c r="K8" s="7"/>
      <c r="L8" s="7"/>
      <c r="M8" s="7"/>
      <c r="N8" s="7"/>
      <c r="O8" s="7"/>
    </row>
    <row r="9" spans="1:15" x14ac:dyDescent="0.35">
      <c r="A9" s="331" t="s">
        <v>279</v>
      </c>
      <c r="B9" s="337">
        <v>8.9999999999999993E-3</v>
      </c>
      <c r="C9" s="337">
        <v>0</v>
      </c>
      <c r="D9" s="333">
        <v>8.9999999999999993E-3</v>
      </c>
      <c r="E9" s="316">
        <v>29.748999999999999</v>
      </c>
      <c r="F9" s="315">
        <f t="shared" si="0"/>
        <v>0.46995750568237971</v>
      </c>
      <c r="G9" s="9"/>
      <c r="H9" s="10"/>
      <c r="I9" s="10"/>
      <c r="J9" s="9"/>
      <c r="K9" s="9"/>
      <c r="L9" s="9"/>
      <c r="M9" s="9"/>
      <c r="N9" s="9"/>
      <c r="O9" s="9"/>
    </row>
    <row r="10" spans="1:15" x14ac:dyDescent="0.35">
      <c r="A10" s="331" t="s">
        <v>280</v>
      </c>
      <c r="B10" s="337">
        <v>0</v>
      </c>
      <c r="C10" s="337">
        <v>0</v>
      </c>
      <c r="D10" s="333">
        <v>0</v>
      </c>
      <c r="E10" s="316">
        <v>38.47</v>
      </c>
      <c r="F10" s="315">
        <f t="shared" si="0"/>
        <v>0.29315271101549634</v>
      </c>
    </row>
    <row r="11" spans="1:15" x14ac:dyDescent="0.35">
      <c r="A11" s="331" t="s">
        <v>281</v>
      </c>
      <c r="B11" s="337">
        <v>0</v>
      </c>
      <c r="C11" s="337">
        <v>0</v>
      </c>
      <c r="D11" s="333">
        <v>0</v>
      </c>
      <c r="E11" s="316">
        <v>33.469000000000001</v>
      </c>
      <c r="F11" s="315">
        <f t="shared" si="0"/>
        <v>-0.12999740057187414</v>
      </c>
    </row>
    <row r="12" spans="1:15" x14ac:dyDescent="0.35">
      <c r="A12" s="331" t="s">
        <v>270</v>
      </c>
      <c r="B12" s="337">
        <v>0</v>
      </c>
      <c r="C12" s="337">
        <v>0</v>
      </c>
      <c r="D12" s="333">
        <v>0</v>
      </c>
      <c r="E12" s="316">
        <v>39.045000000000002</v>
      </c>
      <c r="F12" s="315">
        <f>(E12/E11)-1</f>
        <v>0.16660193014431268</v>
      </c>
    </row>
    <row r="13" spans="1:15" x14ac:dyDescent="0.35">
      <c r="A13" s="331" t="s">
        <v>271</v>
      </c>
      <c r="B13" s="337">
        <v>0</v>
      </c>
      <c r="C13" s="337">
        <v>0</v>
      </c>
      <c r="D13" s="333">
        <v>0</v>
      </c>
      <c r="E13" s="316">
        <v>38.747999999999998</v>
      </c>
      <c r="F13" s="315">
        <f t="shared" si="0"/>
        <v>-7.6066077602766624E-3</v>
      </c>
    </row>
    <row r="14" spans="1:15" x14ac:dyDescent="0.35">
      <c r="A14" s="331" t="s">
        <v>272</v>
      </c>
      <c r="B14" s="337">
        <v>0</v>
      </c>
      <c r="C14" s="337">
        <v>0</v>
      </c>
      <c r="D14" s="333">
        <v>0</v>
      </c>
      <c r="E14" s="316">
        <v>22.972999999999999</v>
      </c>
      <c r="F14" s="315">
        <f t="shared" si="0"/>
        <v>-0.40711778672447607</v>
      </c>
    </row>
    <row r="15" spans="1:15" x14ac:dyDescent="0.35">
      <c r="A15" s="331" t="s">
        <v>273</v>
      </c>
      <c r="B15" s="337">
        <v>1.6E-2</v>
      </c>
      <c r="C15" s="337">
        <v>0</v>
      </c>
      <c r="D15" s="333">
        <v>1.6E-2</v>
      </c>
      <c r="E15" s="316">
        <v>23.312999999999999</v>
      </c>
      <c r="F15" s="315">
        <f t="shared" si="0"/>
        <v>1.4799982588255878E-2</v>
      </c>
    </row>
    <row r="16" spans="1:15" x14ac:dyDescent="0.35">
      <c r="A16" s="331" t="s">
        <v>274</v>
      </c>
      <c r="B16" s="337">
        <v>0</v>
      </c>
      <c r="C16" s="337">
        <v>2.8149999999999999</v>
      </c>
      <c r="D16" s="333">
        <v>2.8149999999999999</v>
      </c>
      <c r="E16" s="316">
        <v>17.277999999999999</v>
      </c>
      <c r="F16" s="315">
        <f t="shared" si="0"/>
        <v>-0.25886844249989283</v>
      </c>
    </row>
    <row r="17" spans="1:11" x14ac:dyDescent="0.35">
      <c r="A17" s="331" t="s">
        <v>275</v>
      </c>
      <c r="B17" s="337">
        <v>0</v>
      </c>
      <c r="C17" s="337">
        <v>0.158</v>
      </c>
      <c r="D17" s="333">
        <v>0.158</v>
      </c>
      <c r="E17" s="316">
        <v>18.782</v>
      </c>
      <c r="F17" s="317">
        <f t="shared" si="0"/>
        <v>8.7047111934251742E-2</v>
      </c>
    </row>
    <row r="18" spans="1:11" x14ac:dyDescent="0.35">
      <c r="A18" s="4" t="s">
        <v>328</v>
      </c>
      <c r="B18" s="338"/>
      <c r="C18" s="338"/>
      <c r="D18" s="334">
        <f>AVERAGE(D5:D17)</f>
        <v>0.23923076923076922</v>
      </c>
      <c r="E18" s="293">
        <f>AVERAGE(E5:E17)</f>
        <v>26.219615384615381</v>
      </c>
      <c r="F18" s="194"/>
    </row>
    <row r="20" spans="1:11" ht="15.5" customHeight="1" x14ac:dyDescent="0.35">
      <c r="A20" s="416" t="s">
        <v>808</v>
      </c>
      <c r="B20" s="417"/>
      <c r="C20" s="417"/>
      <c r="D20" s="417"/>
      <c r="E20" s="417"/>
      <c r="F20" s="417"/>
      <c r="G20" s="418"/>
    </row>
    <row r="21" spans="1:11" x14ac:dyDescent="0.35">
      <c r="A21" s="191" t="s">
        <v>557</v>
      </c>
      <c r="B21" s="149" t="s">
        <v>628</v>
      </c>
      <c r="C21" s="149" t="s">
        <v>341</v>
      </c>
      <c r="D21" s="148" t="s">
        <v>619</v>
      </c>
      <c r="E21" s="192" t="s">
        <v>341</v>
      </c>
      <c r="F21" s="193" t="s">
        <v>629</v>
      </c>
      <c r="G21" s="193" t="s">
        <v>341</v>
      </c>
    </row>
    <row r="22" spans="1:11" x14ac:dyDescent="0.35">
      <c r="A22" s="63" t="s">
        <v>298</v>
      </c>
      <c r="B22" s="63">
        <v>0</v>
      </c>
      <c r="C22" s="108">
        <f>(B22/$B$32)*100</f>
        <v>0</v>
      </c>
      <c r="D22" s="108">
        <v>0</v>
      </c>
      <c r="E22" s="190">
        <f>(D22/$D$32)*100</f>
        <v>0</v>
      </c>
      <c r="F22" s="296">
        <v>9.4610000000000003</v>
      </c>
      <c r="G22" s="108">
        <f>(F22/$F$32)*100</f>
        <v>50.367333901192502</v>
      </c>
    </row>
    <row r="23" spans="1:11" x14ac:dyDescent="0.35">
      <c r="A23" s="64" t="s">
        <v>387</v>
      </c>
      <c r="B23" s="64">
        <v>0</v>
      </c>
      <c r="C23" s="108">
        <f t="shared" ref="C23:C32" si="1">(B23/$B$32)*100</f>
        <v>0</v>
      </c>
      <c r="D23" s="108">
        <v>0</v>
      </c>
      <c r="E23" s="190">
        <f t="shared" ref="E23:E32" si="2">(D23/$D$32)*100</f>
        <v>0</v>
      </c>
      <c r="F23" s="108">
        <v>8.7010000000000005</v>
      </c>
      <c r="G23" s="108">
        <f t="shared" ref="G23:G32" si="3">(F23/$F$32)*100</f>
        <v>46.321337308347523</v>
      </c>
    </row>
    <row r="24" spans="1:11" x14ac:dyDescent="0.35">
      <c r="A24" s="64" t="s">
        <v>618</v>
      </c>
      <c r="B24" s="64">
        <v>0</v>
      </c>
      <c r="C24" s="108">
        <f t="shared" si="1"/>
        <v>0</v>
      </c>
      <c r="D24" s="108">
        <v>0</v>
      </c>
      <c r="E24" s="190">
        <f t="shared" si="2"/>
        <v>0</v>
      </c>
      <c r="F24" s="108">
        <v>0.56399999999999995</v>
      </c>
      <c r="G24" s="108">
        <f t="shared" si="3"/>
        <v>3.0025553662691644</v>
      </c>
    </row>
    <row r="25" spans="1:11" x14ac:dyDescent="0.35">
      <c r="A25" s="64" t="s">
        <v>303</v>
      </c>
      <c r="B25" s="64">
        <v>0</v>
      </c>
      <c r="C25" s="108">
        <f t="shared" si="1"/>
        <v>0</v>
      </c>
      <c r="D25" s="108">
        <v>0</v>
      </c>
      <c r="E25" s="190">
        <f t="shared" si="2"/>
        <v>0</v>
      </c>
      <c r="F25" s="108">
        <v>0.03</v>
      </c>
      <c r="G25" s="108">
        <f t="shared" si="3"/>
        <v>0.15971039182282792</v>
      </c>
    </row>
    <row r="26" spans="1:11" x14ac:dyDescent="0.35">
      <c r="A26" s="64" t="s">
        <v>353</v>
      </c>
      <c r="B26" s="64">
        <v>0</v>
      </c>
      <c r="C26" s="108">
        <f t="shared" si="1"/>
        <v>0</v>
      </c>
      <c r="D26" s="108">
        <v>0</v>
      </c>
      <c r="E26" s="190">
        <f t="shared" si="2"/>
        <v>0</v>
      </c>
      <c r="F26" s="108">
        <v>2.1000000000000001E-2</v>
      </c>
      <c r="G26" s="108">
        <f t="shared" si="3"/>
        <v>0.11179727427597956</v>
      </c>
    </row>
    <row r="27" spans="1:11" x14ac:dyDescent="0.35">
      <c r="A27" s="64" t="s">
        <v>444</v>
      </c>
      <c r="B27" s="64">
        <v>0</v>
      </c>
      <c r="C27" s="108">
        <f t="shared" si="1"/>
        <v>0</v>
      </c>
      <c r="D27" s="108">
        <v>0</v>
      </c>
      <c r="E27" s="190">
        <f t="shared" si="2"/>
        <v>0</v>
      </c>
      <c r="F27" s="108">
        <v>4.0000000000000001E-3</v>
      </c>
      <c r="G27" s="108">
        <f>(F27/$F$32)*100</f>
        <v>2.1294718909710391E-2</v>
      </c>
    </row>
    <row r="28" spans="1:11" x14ac:dyDescent="0.35">
      <c r="A28" s="64" t="s">
        <v>352</v>
      </c>
      <c r="B28" s="64">
        <v>0.158</v>
      </c>
      <c r="C28" s="108">
        <f t="shared" si="1"/>
        <v>100</v>
      </c>
      <c r="D28" s="64">
        <v>0.158</v>
      </c>
      <c r="E28" s="190">
        <f t="shared" si="2"/>
        <v>100</v>
      </c>
      <c r="F28" s="108">
        <v>2E-3</v>
      </c>
      <c r="G28" s="108">
        <f t="shared" si="3"/>
        <v>1.0647359454855196E-2</v>
      </c>
      <c r="K28" s="339"/>
    </row>
    <row r="29" spans="1:11" s="4" customFormat="1" x14ac:dyDescent="0.35">
      <c r="A29" s="64" t="s">
        <v>369</v>
      </c>
      <c r="B29" s="64">
        <v>0</v>
      </c>
      <c r="C29" s="108">
        <f t="shared" si="1"/>
        <v>0</v>
      </c>
      <c r="D29" s="108">
        <v>0</v>
      </c>
      <c r="E29" s="190">
        <f t="shared" si="2"/>
        <v>0</v>
      </c>
      <c r="F29" s="108">
        <v>1E-3</v>
      </c>
      <c r="G29" s="108">
        <f>(F29/$F$32)*100</f>
        <v>5.3236797274275978E-3</v>
      </c>
    </row>
    <row r="30" spans="1:11" x14ac:dyDescent="0.35">
      <c r="A30" s="64" t="s">
        <v>365</v>
      </c>
      <c r="B30" s="64">
        <v>0</v>
      </c>
      <c r="C30" s="108">
        <f t="shared" si="1"/>
        <v>0</v>
      </c>
      <c r="D30" s="108">
        <v>0</v>
      </c>
      <c r="E30" s="190">
        <f t="shared" si="2"/>
        <v>0</v>
      </c>
      <c r="F30" s="108">
        <v>0</v>
      </c>
      <c r="G30" s="108">
        <f t="shared" si="3"/>
        <v>0</v>
      </c>
    </row>
    <row r="31" spans="1:11" x14ac:dyDescent="0.35">
      <c r="A31" s="64" t="s">
        <v>366</v>
      </c>
      <c r="B31" s="234">
        <v>0</v>
      </c>
      <c r="C31" s="108">
        <f t="shared" si="1"/>
        <v>0</v>
      </c>
      <c r="D31" s="108">
        <v>0</v>
      </c>
      <c r="E31" s="190">
        <f t="shared" si="2"/>
        <v>0</v>
      </c>
      <c r="F31" s="295">
        <v>0</v>
      </c>
      <c r="G31" s="108">
        <f t="shared" si="3"/>
        <v>0</v>
      </c>
    </row>
    <row r="32" spans="1:11" x14ac:dyDescent="0.35">
      <c r="A32" s="148" t="s">
        <v>263</v>
      </c>
      <c r="B32" s="163">
        <f>SUM(B22:B31)</f>
        <v>0.158</v>
      </c>
      <c r="C32" s="298">
        <f t="shared" si="1"/>
        <v>100</v>
      </c>
      <c r="D32" s="193">
        <f>SUM(D22:D31)</f>
        <v>0.158</v>
      </c>
      <c r="E32" s="299">
        <f t="shared" si="2"/>
        <v>100</v>
      </c>
      <c r="F32" s="163">
        <f>SUM(F22:F31)</f>
        <v>18.784000000000002</v>
      </c>
      <c r="G32" s="298">
        <f t="shared" si="3"/>
        <v>100</v>
      </c>
    </row>
  </sheetData>
  <sortState xmlns:xlrd2="http://schemas.microsoft.com/office/spreadsheetml/2017/richdata2" ref="A22:C23">
    <sortCondition descending="1" ref="C22:C23"/>
  </sortState>
  <mergeCells count="2">
    <mergeCell ref="A20:G20"/>
    <mergeCell ref="A3:D3"/>
  </mergeCells>
  <phoneticPr fontId="21" type="noConversion"/>
  <hyperlinks>
    <hyperlink ref="G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"/>
  <sheetViews>
    <sheetView zoomScale="80" zoomScaleNormal="80" workbookViewId="0">
      <selection activeCell="G1" sqref="G1"/>
    </sheetView>
  </sheetViews>
  <sheetFormatPr defaultColWidth="8.81640625" defaultRowHeight="15.5" x14ac:dyDescent="0.35"/>
  <cols>
    <col min="1" max="1" width="9.1796875" style="1" customWidth="1"/>
    <col min="2" max="2" width="15.54296875" style="1" customWidth="1"/>
    <col min="3" max="3" width="15.90625" style="1" customWidth="1"/>
    <col min="4" max="4" width="28.90625" style="1" customWidth="1"/>
    <col min="5" max="5" width="30.1796875" style="1" bestFit="1" customWidth="1"/>
    <col min="6" max="16384" width="8.81640625" style="1"/>
  </cols>
  <sheetData>
    <row r="1" spans="1:9" x14ac:dyDescent="0.35">
      <c r="A1" s="357" t="s">
        <v>633</v>
      </c>
      <c r="B1" s="358"/>
      <c r="C1" s="358"/>
      <c r="D1" s="358"/>
      <c r="G1" s="13" t="s">
        <v>315</v>
      </c>
    </row>
    <row r="2" spans="1:9" x14ac:dyDescent="0.35">
      <c r="A2" s="178" t="s">
        <v>269</v>
      </c>
      <c r="B2" s="178" t="s">
        <v>340</v>
      </c>
      <c r="C2" s="178" t="s">
        <v>267</v>
      </c>
      <c r="D2" s="178" t="s">
        <v>616</v>
      </c>
      <c r="E2" s="178" t="s">
        <v>617</v>
      </c>
    </row>
    <row r="3" spans="1:9" x14ac:dyDescent="0.35">
      <c r="A3" s="206" t="s">
        <v>270</v>
      </c>
      <c r="B3" s="208">
        <v>7798.5060000000003</v>
      </c>
      <c r="C3" s="208">
        <v>10776.985000000001</v>
      </c>
      <c r="D3" s="209">
        <f>SUM(B3)</f>
        <v>7798.5060000000003</v>
      </c>
      <c r="E3" s="209">
        <f>C3</f>
        <v>10776.985000000001</v>
      </c>
    </row>
    <row r="4" spans="1:9" x14ac:dyDescent="0.35">
      <c r="A4" s="210" t="s">
        <v>271</v>
      </c>
      <c r="B4" s="212">
        <v>8096.3180000000002</v>
      </c>
      <c r="C4" s="212">
        <v>8549.0030000000006</v>
      </c>
      <c r="D4" s="213">
        <f>SUM(B3:B4)</f>
        <v>15894.824000000001</v>
      </c>
      <c r="E4" s="213">
        <f>SUM(C3:C4)</f>
        <v>19325.988000000001</v>
      </c>
    </row>
    <row r="5" spans="1:9" x14ac:dyDescent="0.35">
      <c r="A5" s="214" t="s">
        <v>272</v>
      </c>
      <c r="B5" s="215">
        <v>10240.799000000001</v>
      </c>
      <c r="C5" s="215">
        <v>12451.356</v>
      </c>
      <c r="D5" s="216">
        <f>SUM(B3:B5)</f>
        <v>26135.623</v>
      </c>
      <c r="E5" s="216">
        <f>SUM(C3:C5)</f>
        <v>31777.344000000001</v>
      </c>
    </row>
    <row r="6" spans="1:9" x14ac:dyDescent="0.35">
      <c r="A6" s="210" t="s">
        <v>273</v>
      </c>
      <c r="B6" s="212">
        <v>7582.3149999999996</v>
      </c>
      <c r="C6" s="212">
        <v>8874.0869999999995</v>
      </c>
      <c r="D6" s="213">
        <f>SUM(B3:B6)</f>
        <v>33717.938000000002</v>
      </c>
      <c r="E6" s="213">
        <f>SUM(C3:C6)</f>
        <v>40651.430999999997</v>
      </c>
    </row>
    <row r="7" spans="1:9" x14ac:dyDescent="0.35">
      <c r="A7" s="214" t="s">
        <v>274</v>
      </c>
      <c r="B7" s="215">
        <v>9234.0720000000001</v>
      </c>
      <c r="C7" s="215">
        <v>12032.111000000001</v>
      </c>
      <c r="D7" s="222">
        <f>SUM(B3:B7)</f>
        <v>42952.01</v>
      </c>
      <c r="E7" s="222">
        <f>SUM(C3:C7)</f>
        <v>52683.542000000001</v>
      </c>
    </row>
    <row r="8" spans="1:9" x14ac:dyDescent="0.35">
      <c r="A8" s="217" t="s">
        <v>275</v>
      </c>
      <c r="B8" s="221">
        <v>8693.7999999999993</v>
      </c>
      <c r="C8" s="221">
        <v>10124.175999999999</v>
      </c>
      <c r="D8" s="220">
        <f>SUM(B3:B8)</f>
        <v>51645.81</v>
      </c>
      <c r="E8" s="220">
        <f>SUM(C3:C8)</f>
        <v>62807.718000000001</v>
      </c>
      <c r="F8" s="25"/>
    </row>
    <row r="9" spans="1:9" x14ac:dyDescent="0.35">
      <c r="A9" s="65"/>
      <c r="B9" s="80"/>
      <c r="C9" s="119"/>
      <c r="D9" s="81"/>
      <c r="E9" s="118"/>
    </row>
    <row r="10" spans="1:9" x14ac:dyDescent="0.35">
      <c r="A10" s="65"/>
      <c r="B10" s="80"/>
      <c r="C10" s="80"/>
      <c r="D10" s="81"/>
      <c r="E10" s="175"/>
      <c r="G10" s="25"/>
      <c r="I10" s="34"/>
    </row>
    <row r="11" spans="1:9" x14ac:dyDescent="0.35">
      <c r="A11" s="65"/>
      <c r="B11" s="80"/>
      <c r="C11" s="80"/>
      <c r="D11" s="117"/>
      <c r="E11" s="81"/>
      <c r="F11" s="25"/>
    </row>
    <row r="12" spans="1:9" x14ac:dyDescent="0.35">
      <c r="A12" s="65"/>
      <c r="B12" s="80"/>
      <c r="C12" s="80"/>
      <c r="D12" s="81"/>
      <c r="E12" s="160"/>
      <c r="H12" s="25"/>
    </row>
    <row r="13" spans="1:9" x14ac:dyDescent="0.35">
      <c r="A13" s="65"/>
      <c r="B13" s="80"/>
      <c r="C13" s="80"/>
      <c r="D13" s="81"/>
      <c r="E13" s="142"/>
    </row>
    <row r="14" spans="1:9" x14ac:dyDescent="0.35">
      <c r="A14" s="65"/>
      <c r="B14" s="80"/>
      <c r="C14" s="80"/>
      <c r="D14" s="81"/>
      <c r="E14" s="81"/>
    </row>
    <row r="15" spans="1:9" x14ac:dyDescent="0.35">
      <c r="D15" s="25"/>
    </row>
    <row r="16" spans="1:9" x14ac:dyDescent="0.35">
      <c r="D16" s="14"/>
      <c r="E16" s="14"/>
    </row>
    <row r="17" spans="4:4" x14ac:dyDescent="0.35">
      <c r="D17" s="25"/>
    </row>
  </sheetData>
  <mergeCells count="1">
    <mergeCell ref="A1:D1"/>
  </mergeCells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9"/>
  <sheetViews>
    <sheetView zoomScale="80" zoomScaleNormal="80" workbookViewId="0">
      <selection activeCell="J1" sqref="J1:K1"/>
    </sheetView>
  </sheetViews>
  <sheetFormatPr defaultColWidth="8.81640625" defaultRowHeight="15.5" x14ac:dyDescent="0.35"/>
  <cols>
    <col min="1" max="1" width="45.90625" style="1" customWidth="1"/>
    <col min="2" max="2" width="12.453125" style="1" customWidth="1"/>
    <col min="3" max="3" width="13.36328125" style="1" customWidth="1"/>
    <col min="4" max="4" width="12.453125" style="1" customWidth="1"/>
    <col min="5" max="5" width="13.36328125" style="1" customWidth="1"/>
    <col min="6" max="6" width="12.453125" style="1" customWidth="1"/>
    <col min="7" max="7" width="13.36328125" style="1" customWidth="1"/>
    <col min="8" max="9" width="15.1796875" style="1" customWidth="1"/>
    <col min="10" max="10" width="8.81640625" style="1"/>
    <col min="11" max="11" width="11.1796875" style="1" customWidth="1"/>
    <col min="12" max="16384" width="8.81640625" style="1"/>
  </cols>
  <sheetData>
    <row r="1" spans="1:11" x14ac:dyDescent="0.35">
      <c r="A1" s="355" t="s">
        <v>485</v>
      </c>
      <c r="B1" s="355"/>
      <c r="C1" s="355"/>
      <c r="D1" s="355"/>
      <c r="E1" s="355"/>
      <c r="F1" s="355"/>
      <c r="G1" s="355"/>
      <c r="H1" s="355"/>
      <c r="I1" s="162"/>
      <c r="J1" s="366" t="s">
        <v>315</v>
      </c>
      <c r="K1" s="366"/>
    </row>
    <row r="2" spans="1:11" x14ac:dyDescent="0.35">
      <c r="A2" s="364" t="s">
        <v>282</v>
      </c>
      <c r="B2" s="359">
        <v>2022</v>
      </c>
      <c r="C2" s="361"/>
      <c r="D2" s="359">
        <v>2023</v>
      </c>
      <c r="E2" s="360"/>
      <c r="F2" s="360"/>
      <c r="G2" s="361"/>
      <c r="H2" s="362" t="s">
        <v>339</v>
      </c>
      <c r="I2" s="173"/>
    </row>
    <row r="3" spans="1:11" x14ac:dyDescent="0.35">
      <c r="A3" s="365"/>
      <c r="B3" s="302" t="s">
        <v>811</v>
      </c>
      <c r="C3" s="303" t="s">
        <v>283</v>
      </c>
      <c r="D3" s="302" t="s">
        <v>274</v>
      </c>
      <c r="E3" s="302" t="s">
        <v>284</v>
      </c>
      <c r="F3" s="302" t="s">
        <v>811</v>
      </c>
      <c r="G3" s="304" t="s">
        <v>284</v>
      </c>
      <c r="H3" s="363"/>
      <c r="I3" s="174"/>
    </row>
    <row r="4" spans="1:11" x14ac:dyDescent="0.35">
      <c r="A4" s="74" t="s">
        <v>285</v>
      </c>
      <c r="B4" s="202">
        <v>4016.9589999999998</v>
      </c>
      <c r="C4" s="223">
        <f>(B4/$B$12)*100</f>
        <v>45.708422349222957</v>
      </c>
      <c r="D4" s="202">
        <v>4394.8789999999999</v>
      </c>
      <c r="E4" s="223">
        <f>(D4/$D$12)*100</f>
        <v>47.594159976227161</v>
      </c>
      <c r="F4" s="202">
        <v>4901.0230000000001</v>
      </c>
      <c r="G4" s="223">
        <f>(F4/$F$12)*100</f>
        <v>56.373772113460177</v>
      </c>
      <c r="H4" s="116">
        <f t="shared" ref="H4:H12" si="0">((F4/D4)-1)*100</f>
        <v>11.516676568342387</v>
      </c>
      <c r="I4" s="171"/>
      <c r="J4" s="25"/>
    </row>
    <row r="5" spans="1:11" x14ac:dyDescent="0.35">
      <c r="A5" s="74" t="s">
        <v>286</v>
      </c>
      <c r="B5" s="205">
        <v>4220.0129999999999</v>
      </c>
      <c r="C5" s="225">
        <f t="shared" ref="C5:C10" si="1">(B5/$B$12)*100</f>
        <v>48.018945805324726</v>
      </c>
      <c r="D5" s="205">
        <v>4320.3180000000002</v>
      </c>
      <c r="E5" s="225">
        <f t="shared" ref="E5:E10" si="2">(D5/$D$12)*100</f>
        <v>46.786704717052231</v>
      </c>
      <c r="F5" s="205">
        <v>2972.5909999999999</v>
      </c>
      <c r="G5" s="225">
        <f>(F5/$F$12)*100</f>
        <v>34.192079412914957</v>
      </c>
      <c r="H5" s="116">
        <f t="shared" si="0"/>
        <v>-31.195087954173751</v>
      </c>
      <c r="I5" s="171"/>
      <c r="J5" s="25"/>
    </row>
    <row r="6" spans="1:11" x14ac:dyDescent="0.35">
      <c r="A6" s="74" t="s">
        <v>287</v>
      </c>
      <c r="B6" s="205">
        <v>384.89600000000002</v>
      </c>
      <c r="C6" s="225">
        <f t="shared" si="1"/>
        <v>4.3796784902525818</v>
      </c>
      <c r="D6" s="205">
        <v>373.35199999999998</v>
      </c>
      <c r="E6" s="225">
        <f t="shared" si="2"/>
        <v>4.0432000097031944</v>
      </c>
      <c r="F6" s="205">
        <v>429.09300000000002</v>
      </c>
      <c r="G6" s="225">
        <f t="shared" ref="G6:G10" si="3">(F6/$F$12)*100</f>
        <v>4.9356207872276796</v>
      </c>
      <c r="H6" s="116">
        <f t="shared" si="0"/>
        <v>14.929878506074701</v>
      </c>
      <c r="I6" s="171"/>
      <c r="J6" s="25"/>
    </row>
    <row r="7" spans="1:11" x14ac:dyDescent="0.35">
      <c r="A7" s="74" t="s">
        <v>288</v>
      </c>
      <c r="B7" s="205">
        <v>108.547</v>
      </c>
      <c r="C7" s="225">
        <f t="shared" si="1"/>
        <v>1.2351413396903239</v>
      </c>
      <c r="D7" s="205">
        <v>82.885999999999996</v>
      </c>
      <c r="E7" s="225">
        <f t="shared" si="2"/>
        <v>0.89761050162918354</v>
      </c>
      <c r="F7" s="205">
        <v>322.90199999999999</v>
      </c>
      <c r="G7" s="225">
        <f t="shared" si="3"/>
        <v>3.714164116956912</v>
      </c>
      <c r="H7" s="116">
        <f t="shared" si="0"/>
        <v>289.57363125256376</v>
      </c>
      <c r="I7" s="171"/>
      <c r="J7" s="25"/>
    </row>
    <row r="8" spans="1:11" x14ac:dyDescent="0.35">
      <c r="A8" s="74" t="s">
        <v>289</v>
      </c>
      <c r="B8" s="205">
        <v>48.634</v>
      </c>
      <c r="C8" s="225">
        <f t="shared" si="1"/>
        <v>0.55339957727527445</v>
      </c>
      <c r="D8" s="205">
        <v>52.643000000000001</v>
      </c>
      <c r="E8" s="225">
        <f t="shared" si="2"/>
        <v>0.57009518660889791</v>
      </c>
      <c r="F8" s="205">
        <v>59.151000000000003</v>
      </c>
      <c r="G8" s="225">
        <f t="shared" si="3"/>
        <v>0.68038142124272483</v>
      </c>
      <c r="H8" s="116">
        <f t="shared" si="0"/>
        <v>12.362517333738587</v>
      </c>
      <c r="I8" s="171"/>
      <c r="J8" s="25"/>
    </row>
    <row r="9" spans="1:11" x14ac:dyDescent="0.35">
      <c r="A9" s="74" t="s">
        <v>290</v>
      </c>
      <c r="B9" s="205">
        <v>8.7690000000000001</v>
      </c>
      <c r="C9" s="225">
        <f t="shared" si="1"/>
        <v>9.978124137695607E-2</v>
      </c>
      <c r="D9" s="205">
        <v>5.09</v>
      </c>
      <c r="E9" s="225">
        <f t="shared" si="2"/>
        <v>5.5121944035090902E-2</v>
      </c>
      <c r="F9" s="205">
        <v>8.6389999999999993</v>
      </c>
      <c r="G9" s="225">
        <f t="shared" si="3"/>
        <v>9.9369665738802362E-2</v>
      </c>
      <c r="H9" s="116">
        <f>((F9/D9)-1)*100</f>
        <v>69.724950884086439</v>
      </c>
      <c r="I9" s="171"/>
    </row>
    <row r="10" spans="1:11" x14ac:dyDescent="0.35">
      <c r="A10" s="74" t="s">
        <v>291</v>
      </c>
      <c r="B10" s="205">
        <v>0.40600000000000003</v>
      </c>
      <c r="C10" s="225">
        <f t="shared" si="1"/>
        <v>4.6198179951013989E-3</v>
      </c>
      <c r="D10" s="205">
        <v>4.9029999999999996</v>
      </c>
      <c r="E10" s="225">
        <f t="shared" si="2"/>
        <v>5.3096835285668109E-2</v>
      </c>
      <c r="F10" s="205">
        <v>0.40100000000000002</v>
      </c>
      <c r="G10" s="225">
        <f t="shared" si="3"/>
        <v>4.6124824587637173E-3</v>
      </c>
      <c r="H10" s="116">
        <f t="shared" si="0"/>
        <v>-91.821333877218024</v>
      </c>
      <c r="I10" s="171"/>
    </row>
    <row r="11" spans="1:11" x14ac:dyDescent="0.35">
      <c r="A11" s="74" t="s">
        <v>559</v>
      </c>
      <c r="B11" s="205">
        <v>1E-3</v>
      </c>
      <c r="C11" s="225">
        <f>(B11/$B$12)*100</f>
        <v>1.1378862056899997E-5</v>
      </c>
      <c r="D11" s="205">
        <v>1E-3</v>
      </c>
      <c r="E11" s="225">
        <f>(D11/$D$12)*100</f>
        <v>1.0829458553063045E-5</v>
      </c>
      <c r="F11" s="239">
        <v>0</v>
      </c>
      <c r="G11" s="225">
        <f>(F11/$F$12)*100</f>
        <v>0</v>
      </c>
      <c r="H11" s="116">
        <f>((F11/D11)-1)*100</f>
        <v>-100</v>
      </c>
      <c r="I11" s="171"/>
    </row>
    <row r="12" spans="1:11" x14ac:dyDescent="0.35">
      <c r="A12" s="137" t="s">
        <v>263</v>
      </c>
      <c r="B12" s="226">
        <f>SUM(B4:B11)</f>
        <v>8788.2250000000022</v>
      </c>
      <c r="C12" s="227">
        <f>SUM(C4:C10)</f>
        <v>99.999988621137945</v>
      </c>
      <c r="D12" s="226">
        <f>SUM(D4:D11)</f>
        <v>9234.0720000000019</v>
      </c>
      <c r="E12" s="227">
        <f>SUM(E4:E10)</f>
        <v>99.99998917054144</v>
      </c>
      <c r="F12" s="226">
        <f>SUM(F4:F11)</f>
        <v>8693.7999999999993</v>
      </c>
      <c r="G12" s="227">
        <f>SUM(G4:G10)</f>
        <v>100.00000000000001</v>
      </c>
      <c r="H12" s="305">
        <f t="shared" si="0"/>
        <v>-5.8508532313805039</v>
      </c>
      <c r="I12" s="172"/>
    </row>
    <row r="14" spans="1:11" x14ac:dyDescent="0.35">
      <c r="G14" s="327"/>
      <c r="H14" s="25"/>
      <c r="I14" s="25"/>
    </row>
    <row r="15" spans="1:11" x14ac:dyDescent="0.35">
      <c r="G15" s="14"/>
      <c r="H15" s="25"/>
      <c r="I15" s="25"/>
    </row>
    <row r="16" spans="1:11" x14ac:dyDescent="0.35">
      <c r="G16" s="14"/>
      <c r="H16" s="25"/>
      <c r="I16" s="25"/>
    </row>
    <row r="17" spans="3:9" x14ac:dyDescent="0.35">
      <c r="G17" s="14"/>
      <c r="H17" s="25"/>
      <c r="I17" s="25"/>
    </row>
    <row r="18" spans="3:9" x14ac:dyDescent="0.35">
      <c r="G18" s="14"/>
      <c r="H18" s="25"/>
      <c r="I18" s="25"/>
    </row>
    <row r="19" spans="3:9" x14ac:dyDescent="0.35">
      <c r="G19" s="14"/>
      <c r="H19" s="25"/>
      <c r="I19" s="25"/>
    </row>
    <row r="20" spans="3:9" x14ac:dyDescent="0.35">
      <c r="G20" s="14"/>
      <c r="H20" s="25"/>
      <c r="I20" s="25"/>
    </row>
    <row r="21" spans="3:9" x14ac:dyDescent="0.35">
      <c r="G21" s="14"/>
      <c r="H21" s="25"/>
      <c r="I21" s="25"/>
    </row>
    <row r="22" spans="3:9" x14ac:dyDescent="0.35">
      <c r="G22" s="14"/>
      <c r="H22" s="25"/>
      <c r="I22" s="25"/>
    </row>
    <row r="29" spans="3:9" x14ac:dyDescent="0.35">
      <c r="C29" s="147"/>
    </row>
  </sheetData>
  <sortState xmlns:xlrd2="http://schemas.microsoft.com/office/spreadsheetml/2017/richdata2" ref="A5:F12">
    <sortCondition descending="1" ref="F4:F12"/>
  </sortState>
  <mergeCells count="6">
    <mergeCell ref="D2:G2"/>
    <mergeCell ref="B2:C2"/>
    <mergeCell ref="H2:H3"/>
    <mergeCell ref="A2:A3"/>
    <mergeCell ref="J1:K1"/>
    <mergeCell ref="A1:H1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"/>
  <sheetViews>
    <sheetView zoomScale="80" zoomScaleNormal="80" workbookViewId="0">
      <selection activeCell="I1" sqref="I1:J1"/>
    </sheetView>
  </sheetViews>
  <sheetFormatPr defaultColWidth="8.81640625" defaultRowHeight="15.5" x14ac:dyDescent="0.35"/>
  <cols>
    <col min="1" max="1" width="46.81640625" style="1" customWidth="1"/>
    <col min="2" max="2" width="12.54296875" style="1" customWidth="1"/>
    <col min="3" max="3" width="13.08984375" style="1" customWidth="1"/>
    <col min="4" max="4" width="12.54296875" style="1" customWidth="1"/>
    <col min="5" max="5" width="13.08984375" style="1" customWidth="1"/>
    <col min="6" max="6" width="12.54296875" style="1" customWidth="1"/>
    <col min="7" max="7" width="16.08984375" style="1" customWidth="1"/>
    <col min="8" max="8" width="11.36328125" style="1" customWidth="1"/>
    <col min="9" max="16384" width="8.81640625" style="1"/>
  </cols>
  <sheetData>
    <row r="1" spans="1:10" x14ac:dyDescent="0.35">
      <c r="A1" s="355" t="s">
        <v>484</v>
      </c>
      <c r="B1" s="355"/>
      <c r="C1" s="355"/>
      <c r="D1" s="355"/>
      <c r="E1" s="355"/>
      <c r="F1" s="355"/>
      <c r="G1" s="355"/>
      <c r="I1" s="366" t="s">
        <v>315</v>
      </c>
      <c r="J1" s="366"/>
    </row>
    <row r="2" spans="1:10" x14ac:dyDescent="0.35">
      <c r="A2" s="367" t="s">
        <v>282</v>
      </c>
      <c r="B2" s="359">
        <v>2022</v>
      </c>
      <c r="C2" s="361"/>
      <c r="D2" s="359">
        <v>2023</v>
      </c>
      <c r="E2" s="360"/>
      <c r="F2" s="360"/>
      <c r="G2" s="361"/>
      <c r="H2" s="41"/>
    </row>
    <row r="3" spans="1:10" x14ac:dyDescent="0.35">
      <c r="A3" s="368"/>
      <c r="B3" s="302" t="s">
        <v>811</v>
      </c>
      <c r="C3" s="303" t="s">
        <v>283</v>
      </c>
      <c r="D3" s="302" t="s">
        <v>274</v>
      </c>
      <c r="E3" s="302" t="s">
        <v>284</v>
      </c>
      <c r="F3" s="302" t="s">
        <v>811</v>
      </c>
      <c r="G3" s="304" t="s">
        <v>284</v>
      </c>
      <c r="H3" s="33"/>
    </row>
    <row r="4" spans="1:10" x14ac:dyDescent="0.35">
      <c r="A4" s="132" t="s">
        <v>285</v>
      </c>
      <c r="B4" s="205">
        <v>1775.62</v>
      </c>
      <c r="C4" s="104">
        <f>(B4/$B$12)*100</f>
        <v>63.692631631809363</v>
      </c>
      <c r="D4" s="205">
        <v>1884.3219999999999</v>
      </c>
      <c r="E4" s="104">
        <f>(D4/$D$12)*100</f>
        <v>78.797712245974111</v>
      </c>
      <c r="F4" s="205">
        <v>2048.0929999999998</v>
      </c>
      <c r="G4" s="116">
        <f>(F4/$F$12)*100</f>
        <v>70.819945697952818</v>
      </c>
      <c r="H4" s="26"/>
    </row>
    <row r="5" spans="1:10" x14ac:dyDescent="0.35">
      <c r="A5" s="132" t="s">
        <v>286</v>
      </c>
      <c r="B5" s="205">
        <v>896.68100000000004</v>
      </c>
      <c r="C5" s="104">
        <f t="shared" ref="C5:C12" si="0">(B5/$B$12)*100</f>
        <v>32.164524292496402</v>
      </c>
      <c r="D5" s="205">
        <v>444.488</v>
      </c>
      <c r="E5" s="104">
        <f t="shared" ref="E5:E12" si="1">(D5/$D$12)*100</f>
        <v>18.587395105925921</v>
      </c>
      <c r="F5" s="205">
        <v>555.76099999999997</v>
      </c>
      <c r="G5" s="116">
        <f t="shared" ref="G5:G12" si="2">(F5/$F$12)*100</f>
        <v>19.217371399169842</v>
      </c>
      <c r="H5" s="26"/>
    </row>
    <row r="6" spans="1:10" x14ac:dyDescent="0.35">
      <c r="A6" s="132" t="s">
        <v>288</v>
      </c>
      <c r="B6" s="205">
        <v>108.547</v>
      </c>
      <c r="C6" s="104">
        <f t="shared" si="0"/>
        <v>3.8936507167851291</v>
      </c>
      <c r="D6" s="205">
        <v>53.128999999999998</v>
      </c>
      <c r="E6" s="104">
        <f t="shared" si="1"/>
        <v>2.2217241288465339</v>
      </c>
      <c r="F6" s="205">
        <v>282.77199999999999</v>
      </c>
      <c r="G6" s="116">
        <f t="shared" si="2"/>
        <v>9.7778263413338724</v>
      </c>
      <c r="H6" s="26"/>
    </row>
    <row r="7" spans="1:10" x14ac:dyDescent="0.35">
      <c r="A7" s="132" t="s">
        <v>287</v>
      </c>
      <c r="B7" s="205">
        <v>5.3049999999999997</v>
      </c>
      <c r="C7" s="104">
        <f t="shared" si="0"/>
        <v>0.19029376263319217</v>
      </c>
      <c r="D7" s="205">
        <v>3.786</v>
      </c>
      <c r="E7" s="104">
        <f t="shared" si="1"/>
        <v>0.15832120973127631</v>
      </c>
      <c r="F7" s="205">
        <v>4.2670000000000003</v>
      </c>
      <c r="G7" s="116">
        <f t="shared" si="2"/>
        <v>0.14754638011709659</v>
      </c>
      <c r="H7" s="26"/>
    </row>
    <row r="8" spans="1:10" x14ac:dyDescent="0.35">
      <c r="A8" s="132" t="s">
        <v>289</v>
      </c>
      <c r="B8" s="205">
        <v>1.34</v>
      </c>
      <c r="C8" s="104">
        <f t="shared" si="0"/>
        <v>4.8066662003483043E-2</v>
      </c>
      <c r="D8" s="205">
        <v>0.69799999999999995</v>
      </c>
      <c r="E8" s="104">
        <f t="shared" si="1"/>
        <v>2.9188643526791035E-2</v>
      </c>
      <c r="F8" s="205">
        <v>0.72899999999999998</v>
      </c>
      <c r="G8" s="116">
        <f t="shared" si="2"/>
        <v>2.5207712937746287E-2</v>
      </c>
      <c r="H8" s="26"/>
    </row>
    <row r="9" spans="1:10" x14ac:dyDescent="0.35">
      <c r="A9" s="132" t="s">
        <v>291</v>
      </c>
      <c r="B9" s="205">
        <v>0.30199999999999999</v>
      </c>
      <c r="C9" s="104">
        <f t="shared" si="0"/>
        <v>1.0832934272426773E-2</v>
      </c>
      <c r="D9" s="205">
        <v>4.851</v>
      </c>
      <c r="E9" s="104">
        <f t="shared" si="1"/>
        <v>0.20285689075711077</v>
      </c>
      <c r="F9" s="205">
        <v>0.34899999999999998</v>
      </c>
      <c r="G9" s="116">
        <f t="shared" si="2"/>
        <v>1.2067890007233817E-2</v>
      </c>
      <c r="H9" s="26"/>
    </row>
    <row r="10" spans="1:10" x14ac:dyDescent="0.35">
      <c r="A10" s="132" t="s">
        <v>290</v>
      </c>
      <c r="B10" s="205"/>
      <c r="C10" s="104">
        <f t="shared" si="0"/>
        <v>0</v>
      </c>
      <c r="D10" s="205">
        <v>6.6000000000000003E-2</v>
      </c>
      <c r="E10" s="104">
        <f t="shared" si="1"/>
        <v>2.7599576973756567E-3</v>
      </c>
      <c r="F10" s="205">
        <v>1E-3</v>
      </c>
      <c r="G10" s="116">
        <f t="shared" si="2"/>
        <v>3.4578481396085443E-5</v>
      </c>
      <c r="H10" s="26"/>
    </row>
    <row r="11" spans="1:10" s="4" customFormat="1" x14ac:dyDescent="0.35">
      <c r="A11" s="132" t="s">
        <v>559</v>
      </c>
      <c r="B11" s="205"/>
      <c r="C11" s="104">
        <f t="shared" si="0"/>
        <v>0</v>
      </c>
      <c r="D11" s="205">
        <v>1E-3</v>
      </c>
      <c r="E11" s="104">
        <f t="shared" si="1"/>
        <v>4.1817540869328135E-5</v>
      </c>
      <c r="F11" s="205"/>
      <c r="G11" s="116">
        <f t="shared" si="2"/>
        <v>0</v>
      </c>
      <c r="H11" s="161"/>
    </row>
    <row r="12" spans="1:10" s="4" customFormat="1" x14ac:dyDescent="0.35">
      <c r="A12" s="230" t="s">
        <v>263</v>
      </c>
      <c r="B12" s="231">
        <v>2787.7950000000001</v>
      </c>
      <c r="C12" s="232">
        <f t="shared" si="0"/>
        <v>100</v>
      </c>
      <c r="D12" s="231">
        <v>2391.3409999999999</v>
      </c>
      <c r="E12" s="232">
        <f t="shared" si="1"/>
        <v>100</v>
      </c>
      <c r="F12" s="231">
        <v>2891.9719999999998</v>
      </c>
      <c r="G12" s="137">
        <f t="shared" si="2"/>
        <v>100</v>
      </c>
      <c r="H12" s="161"/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zoomScale="80" zoomScaleNormal="80" workbookViewId="0">
      <selection activeCell="J1" sqref="J1:K1"/>
    </sheetView>
  </sheetViews>
  <sheetFormatPr defaultColWidth="8.81640625" defaultRowHeight="15.5" x14ac:dyDescent="0.35"/>
  <cols>
    <col min="1" max="1" width="37" style="1" customWidth="1"/>
    <col min="2" max="7" width="13.36328125" style="1" customWidth="1"/>
    <col min="8" max="9" width="12.81640625" style="1" customWidth="1"/>
    <col min="10" max="10" width="11.54296875" style="1" bestFit="1" customWidth="1"/>
    <col min="11" max="16384" width="8.81640625" style="1"/>
  </cols>
  <sheetData>
    <row r="1" spans="1:11" x14ac:dyDescent="0.35">
      <c r="A1" s="355" t="s">
        <v>483</v>
      </c>
      <c r="B1" s="355"/>
      <c r="C1" s="355"/>
      <c r="D1" s="355"/>
      <c r="E1" s="355"/>
      <c r="F1" s="355"/>
      <c r="G1" s="355"/>
      <c r="H1" s="355"/>
      <c r="I1" s="162"/>
      <c r="J1" s="356" t="s">
        <v>315</v>
      </c>
      <c r="K1" s="356"/>
    </row>
    <row r="2" spans="1:11" ht="14.5" customHeight="1" x14ac:dyDescent="0.35">
      <c r="A2" s="367" t="s">
        <v>282</v>
      </c>
      <c r="B2" s="370">
        <v>2022</v>
      </c>
      <c r="C2" s="371"/>
      <c r="D2" s="370">
        <v>2023</v>
      </c>
      <c r="E2" s="372"/>
      <c r="F2" s="372"/>
      <c r="G2" s="371"/>
      <c r="H2" s="369" t="s">
        <v>339</v>
      </c>
      <c r="I2" s="41"/>
    </row>
    <row r="3" spans="1:11" x14ac:dyDescent="0.35">
      <c r="A3" s="368"/>
      <c r="B3" s="302" t="s">
        <v>811</v>
      </c>
      <c r="C3" s="303" t="s">
        <v>283</v>
      </c>
      <c r="D3" s="302" t="s">
        <v>274</v>
      </c>
      <c r="E3" s="302" t="s">
        <v>284</v>
      </c>
      <c r="F3" s="302" t="s">
        <v>811</v>
      </c>
      <c r="G3" s="304" t="s">
        <v>284</v>
      </c>
      <c r="H3" s="368"/>
      <c r="I3" s="33"/>
    </row>
    <row r="4" spans="1:11" x14ac:dyDescent="0.35">
      <c r="A4" s="132" t="s">
        <v>285</v>
      </c>
      <c r="B4" s="205">
        <v>7046.2520000000004</v>
      </c>
      <c r="C4" s="104">
        <f>(B4/$B$14)*100</f>
        <v>79.017712410260174</v>
      </c>
      <c r="D4" s="205">
        <v>6926.6080000000002</v>
      </c>
      <c r="E4" s="104">
        <f>(D4/$D$14)*100</f>
        <v>57.567682215724048</v>
      </c>
      <c r="F4" s="205">
        <v>8347.232</v>
      </c>
      <c r="G4" s="104">
        <f>(F4/$F$14)*100</f>
        <v>82.448507414331786</v>
      </c>
      <c r="H4" s="116">
        <f>((F4/D4)-1)*100</f>
        <v>20.509663604465555</v>
      </c>
      <c r="I4" s="101"/>
      <c r="J4" s="91"/>
      <c r="K4" s="91"/>
    </row>
    <row r="5" spans="1:11" x14ac:dyDescent="0.35">
      <c r="A5" s="132" t="s">
        <v>286</v>
      </c>
      <c r="B5" s="205">
        <v>1542.8879999999999</v>
      </c>
      <c r="C5" s="104">
        <f t="shared" ref="C5:C14" si="0">(B5/$B$14)*100</f>
        <v>17.302174299931579</v>
      </c>
      <c r="D5" s="205">
        <v>4853.902</v>
      </c>
      <c r="E5" s="104">
        <f t="shared" ref="E5:E14" si="1">(D5/$D$14)*100</f>
        <v>40.341230201314616</v>
      </c>
      <c r="F5" s="205">
        <v>1334.1659999999999</v>
      </c>
      <c r="G5" s="104">
        <f t="shared" ref="G5:G14" si="2">(F5/$F$14)*100</f>
        <v>13.178020611257645</v>
      </c>
      <c r="H5" s="116">
        <f t="shared" ref="H5:H14" si="3">((F5/D5)-1)*100</f>
        <v>-72.513536532051944</v>
      </c>
      <c r="I5" s="101"/>
      <c r="J5" s="91"/>
      <c r="K5" s="91"/>
    </row>
    <row r="6" spans="1:11" x14ac:dyDescent="0.35">
      <c r="A6" s="132" t="s">
        <v>287</v>
      </c>
      <c r="B6" s="205">
        <v>307.286</v>
      </c>
      <c r="C6" s="104">
        <f t="shared" si="0"/>
        <v>3.4459506664960617</v>
      </c>
      <c r="D6" s="205">
        <v>227.315</v>
      </c>
      <c r="E6" s="104">
        <f t="shared" si="1"/>
        <v>1.8892360709408289</v>
      </c>
      <c r="F6" s="205">
        <v>419.25400000000002</v>
      </c>
      <c r="G6" s="104">
        <f t="shared" si="2"/>
        <v>4.1411172622838635</v>
      </c>
      <c r="H6" s="116">
        <f t="shared" si="3"/>
        <v>84.437454633438193</v>
      </c>
      <c r="I6" s="101"/>
      <c r="J6" s="91"/>
      <c r="K6" s="91"/>
    </row>
    <row r="7" spans="1:11" x14ac:dyDescent="0.35">
      <c r="A7" s="132" t="s">
        <v>291</v>
      </c>
      <c r="B7" s="205">
        <v>18.622</v>
      </c>
      <c r="C7" s="104">
        <f t="shared" si="0"/>
        <v>0.2088298630965604</v>
      </c>
      <c r="D7" s="205">
        <v>21.931999999999999</v>
      </c>
      <c r="E7" s="104">
        <f t="shared" si="1"/>
        <v>0.18227888836141151</v>
      </c>
      <c r="F7" s="205">
        <v>17.134</v>
      </c>
      <c r="G7" s="104">
        <f t="shared" si="2"/>
        <v>0.16923846444392115</v>
      </c>
      <c r="H7" s="116">
        <f t="shared" si="3"/>
        <v>-21.876709830384822</v>
      </c>
      <c r="I7" s="101"/>
      <c r="J7" s="91"/>
      <c r="K7" s="91"/>
    </row>
    <row r="8" spans="1:11" x14ac:dyDescent="0.35">
      <c r="A8" s="132" t="s">
        <v>642</v>
      </c>
      <c r="B8" s="205">
        <v>1.3520000000000001</v>
      </c>
      <c r="C8" s="104">
        <f t="shared" si="0"/>
        <v>1.5161528026342483E-2</v>
      </c>
      <c r="D8" s="205">
        <v>1.2450000000000001</v>
      </c>
      <c r="E8" s="104">
        <f t="shared" si="1"/>
        <v>1.0347310596842848E-2</v>
      </c>
      <c r="F8" s="205">
        <v>2.0489999999999999</v>
      </c>
      <c r="G8" s="104">
        <f t="shared" si="2"/>
        <v>2.0238684116119669E-2</v>
      </c>
      <c r="H8" s="116">
        <f t="shared" si="3"/>
        <v>64.578313253012027</v>
      </c>
      <c r="I8" s="101"/>
      <c r="J8" s="91"/>
      <c r="K8" s="91"/>
    </row>
    <row r="9" spans="1:11" x14ac:dyDescent="0.35">
      <c r="A9" s="132" t="s">
        <v>290</v>
      </c>
      <c r="B9" s="205">
        <v>0.44400000000000001</v>
      </c>
      <c r="C9" s="104">
        <f t="shared" si="0"/>
        <v>4.979081689124306E-3</v>
      </c>
      <c r="D9" s="205">
        <v>0.34499999999999997</v>
      </c>
      <c r="E9" s="104">
        <f t="shared" si="1"/>
        <v>2.867327032860066E-3</v>
      </c>
      <c r="F9" s="205">
        <v>1.81</v>
      </c>
      <c r="G9" s="104">
        <f t="shared" si="2"/>
        <v>1.7877998169925136E-2</v>
      </c>
      <c r="H9" s="116">
        <f t="shared" si="3"/>
        <v>424.63768115942031</v>
      </c>
      <c r="I9" s="101"/>
      <c r="J9" s="91"/>
      <c r="K9" s="91"/>
    </row>
    <row r="10" spans="1:11" x14ac:dyDescent="0.35">
      <c r="A10" s="132" t="s">
        <v>288</v>
      </c>
      <c r="B10" s="205">
        <v>0.111</v>
      </c>
      <c r="C10" s="104">
        <f t="shared" si="0"/>
        <v>1.2447704222810765E-3</v>
      </c>
      <c r="D10" s="205">
        <v>0.13900000000000001</v>
      </c>
      <c r="E10" s="104">
        <f t="shared" si="1"/>
        <v>1.1552419059928964E-3</v>
      </c>
      <c r="F10" s="205">
        <v>1.413</v>
      </c>
      <c r="G10" s="104">
        <f t="shared" si="2"/>
        <v>1.3956691389007854E-2</v>
      </c>
      <c r="H10" s="116">
        <f t="shared" si="3"/>
        <v>916.54676258992799</v>
      </c>
      <c r="I10" s="101"/>
    </row>
    <row r="11" spans="1:11" x14ac:dyDescent="0.35">
      <c r="A11" s="132" t="s">
        <v>559</v>
      </c>
      <c r="B11" s="205">
        <v>7.3999999999999996E-2</v>
      </c>
      <c r="C11" s="104">
        <f t="shared" si="0"/>
        <v>8.2984694818738426E-4</v>
      </c>
      <c r="D11" s="205">
        <v>0.253</v>
      </c>
      <c r="E11" s="104">
        <f t="shared" si="1"/>
        <v>2.1027064907640485E-3</v>
      </c>
      <c r="F11" s="205">
        <v>0.68799999999999994</v>
      </c>
      <c r="G11" s="104">
        <f t="shared" si="2"/>
        <v>6.7956147739825917E-3</v>
      </c>
      <c r="H11" s="116">
        <f t="shared" si="3"/>
        <v>171.93675889328063</v>
      </c>
      <c r="I11" s="101"/>
    </row>
    <row r="12" spans="1:11" s="4" customFormat="1" x14ac:dyDescent="0.35">
      <c r="A12" s="132" t="s">
        <v>289</v>
      </c>
      <c r="B12" s="205">
        <v>0.27800000000000002</v>
      </c>
      <c r="C12" s="104">
        <f t="shared" si="0"/>
        <v>3.1175331296769307E-3</v>
      </c>
      <c r="D12" s="205">
        <v>0.373</v>
      </c>
      <c r="E12" s="104">
        <f t="shared" si="1"/>
        <v>3.1000376326284196E-3</v>
      </c>
      <c r="F12" s="205">
        <v>0.43</v>
      </c>
      <c r="G12" s="104">
        <f t="shared" si="2"/>
        <v>4.2472592337391198E-3</v>
      </c>
      <c r="H12" s="116">
        <f t="shared" si="3"/>
        <v>15.281501340482562</v>
      </c>
      <c r="I12" s="88"/>
    </row>
    <row r="13" spans="1:11" x14ac:dyDescent="0.35">
      <c r="A13" s="64" t="s">
        <v>643</v>
      </c>
      <c r="B13" s="205">
        <v>0</v>
      </c>
      <c r="C13" s="104">
        <f t="shared" si="0"/>
        <v>0</v>
      </c>
      <c r="D13" s="205"/>
      <c r="E13" s="104">
        <f t="shared" si="1"/>
        <v>0</v>
      </c>
      <c r="F13" s="205"/>
      <c r="G13" s="104">
        <f t="shared" si="2"/>
        <v>0</v>
      </c>
      <c r="H13" s="155">
        <v>0</v>
      </c>
    </row>
    <row r="14" spans="1:11" s="4" customFormat="1" x14ac:dyDescent="0.35">
      <c r="A14" s="148" t="s">
        <v>263</v>
      </c>
      <c r="B14" s="233">
        <f t="shared" ref="B14:F14" si="4">SUM(B4:B13)</f>
        <v>8917.3070000000007</v>
      </c>
      <c r="C14" s="143">
        <f t="shared" si="0"/>
        <v>100</v>
      </c>
      <c r="D14" s="233">
        <f t="shared" si="4"/>
        <v>12032.112000000001</v>
      </c>
      <c r="E14" s="143">
        <f t="shared" si="1"/>
        <v>100</v>
      </c>
      <c r="F14" s="233">
        <f t="shared" si="4"/>
        <v>10124.176000000001</v>
      </c>
      <c r="G14" s="143">
        <f t="shared" si="2"/>
        <v>100</v>
      </c>
      <c r="H14" s="320">
        <f t="shared" si="3"/>
        <v>-15.857033245701169</v>
      </c>
      <c r="I14" s="88"/>
    </row>
    <row r="15" spans="1:11" x14ac:dyDescent="0.35">
      <c r="F15" s="14"/>
      <c r="G15" s="14"/>
      <c r="H15" s="25"/>
      <c r="I15" s="25"/>
    </row>
    <row r="16" spans="1:11" x14ac:dyDescent="0.35">
      <c r="G16" s="14"/>
      <c r="H16" s="25"/>
      <c r="I16" s="25"/>
    </row>
    <row r="17" spans="7:12" x14ac:dyDescent="0.35">
      <c r="G17" s="327"/>
      <c r="H17" s="25"/>
      <c r="I17" s="25"/>
    </row>
    <row r="18" spans="7:12" x14ac:dyDescent="0.35">
      <c r="G18" s="14"/>
      <c r="H18" s="25"/>
      <c r="I18" s="25"/>
    </row>
    <row r="19" spans="7:12" x14ac:dyDescent="0.35">
      <c r="G19" s="14"/>
      <c r="H19" s="25"/>
      <c r="I19" s="25"/>
    </row>
    <row r="20" spans="7:12" x14ac:dyDescent="0.35">
      <c r="G20" s="14"/>
      <c r="H20" s="25"/>
      <c r="I20" s="25"/>
    </row>
    <row r="21" spans="7:12" x14ac:dyDescent="0.35">
      <c r="G21" s="14"/>
      <c r="H21" s="25"/>
      <c r="I21" s="25"/>
      <c r="L21" s="26"/>
    </row>
  </sheetData>
  <mergeCells count="6">
    <mergeCell ref="J1:K1"/>
    <mergeCell ref="A2:A3"/>
    <mergeCell ref="A1:H1"/>
    <mergeCell ref="H2:H3"/>
    <mergeCell ref="B2:C2"/>
    <mergeCell ref="D2:G2"/>
  </mergeCells>
  <conditionalFormatting sqref="L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zoomScale="80" zoomScaleNormal="80" workbookViewId="0">
      <selection activeCell="C20" sqref="C20"/>
    </sheetView>
  </sheetViews>
  <sheetFormatPr defaultColWidth="9.1796875" defaultRowHeight="15.5" x14ac:dyDescent="0.35"/>
  <cols>
    <col min="1" max="1" width="39.81640625" style="1" customWidth="1"/>
    <col min="2" max="2" width="8.453125" style="1" bestFit="1" customWidth="1"/>
    <col min="3" max="3" width="9.453125" style="1" bestFit="1" customWidth="1"/>
    <col min="4" max="4" width="11.81640625" style="1" customWidth="1"/>
    <col min="5" max="6" width="10.81640625" style="1" customWidth="1"/>
    <col min="7" max="16384" width="9.1796875" style="1"/>
  </cols>
  <sheetData>
    <row r="1" spans="1:13" x14ac:dyDescent="0.35">
      <c r="A1" s="4" t="s">
        <v>644</v>
      </c>
      <c r="B1" s="4"/>
      <c r="C1" s="4"/>
      <c r="D1" s="4"/>
      <c r="G1" s="39" t="s">
        <v>315</v>
      </c>
      <c r="H1" s="4"/>
      <c r="I1" s="4"/>
      <c r="J1" s="4"/>
      <c r="K1" s="4"/>
      <c r="L1" s="4"/>
      <c r="M1" s="4"/>
    </row>
    <row r="2" spans="1:13" x14ac:dyDescent="0.35">
      <c r="A2" s="94" t="s">
        <v>269</v>
      </c>
      <c r="B2" s="94" t="s">
        <v>474</v>
      </c>
      <c r="C2" s="94" t="s">
        <v>473</v>
      </c>
      <c r="D2" s="94" t="s">
        <v>522</v>
      </c>
      <c r="E2" s="94" t="s">
        <v>293</v>
      </c>
      <c r="F2" s="40"/>
    </row>
    <row r="3" spans="1:13" x14ac:dyDescent="0.35">
      <c r="A3" s="74" t="s">
        <v>275</v>
      </c>
      <c r="B3" s="224">
        <v>8788.2250000000004</v>
      </c>
      <c r="C3" s="224">
        <v>8917.3080000000009</v>
      </c>
      <c r="D3" s="89">
        <f>-Table232[[#This Row],[Imports]]</f>
        <v>-8917.3080000000009</v>
      </c>
      <c r="E3" s="90">
        <f>Table232[[#This Row],[Exports]]-Table232[[#This Row],[Imports]]</f>
        <v>-129.08300000000054</v>
      </c>
      <c r="F3" s="23"/>
    </row>
    <row r="4" spans="1:13" x14ac:dyDescent="0.35">
      <c r="A4" s="74" t="s">
        <v>276</v>
      </c>
      <c r="B4" s="224">
        <v>8291.4660000000003</v>
      </c>
      <c r="C4" s="224">
        <v>10598.380999999999</v>
      </c>
      <c r="D4" s="89">
        <f>-Table232[[#This Row],[Imports]]</f>
        <v>-10598.380999999999</v>
      </c>
      <c r="E4" s="90">
        <f>Table232[[#This Row],[Exports]]-Table232[[#This Row],[Imports]]</f>
        <v>-2306.9149999999991</v>
      </c>
      <c r="F4" s="23"/>
    </row>
    <row r="5" spans="1:13" x14ac:dyDescent="0.35">
      <c r="A5" s="74" t="s">
        <v>277</v>
      </c>
      <c r="B5" s="224">
        <v>7885.1580000000004</v>
      </c>
      <c r="C5" s="224">
        <v>12017.995000000001</v>
      </c>
      <c r="D5" s="89">
        <f>-Table232[[#This Row],[Imports]]</f>
        <v>-12017.995000000001</v>
      </c>
      <c r="E5" s="90">
        <f>Table232[[#This Row],[Exports]]-Table232[[#This Row],[Imports]]</f>
        <v>-4132.8370000000004</v>
      </c>
      <c r="F5" s="23"/>
    </row>
    <row r="6" spans="1:13" x14ac:dyDescent="0.35">
      <c r="A6" s="74" t="s">
        <v>278</v>
      </c>
      <c r="B6" s="224">
        <v>8743.2479999999996</v>
      </c>
      <c r="C6" s="224">
        <v>11363.851000000001</v>
      </c>
      <c r="D6" s="89">
        <f>-Table232[[#This Row],[Imports]]</f>
        <v>-11363.851000000001</v>
      </c>
      <c r="E6" s="90">
        <f>Table232[[#This Row],[Exports]]-Table232[[#This Row],[Imports]]</f>
        <v>-2620.603000000001</v>
      </c>
      <c r="F6" s="23"/>
    </row>
    <row r="7" spans="1:13" x14ac:dyDescent="0.35">
      <c r="A7" s="74" t="s">
        <v>279</v>
      </c>
      <c r="B7" s="224">
        <v>8293.7819999999992</v>
      </c>
      <c r="C7" s="224">
        <v>10498.608</v>
      </c>
      <c r="D7" s="89">
        <f>-Table232[[#This Row],[Imports]]</f>
        <v>-10498.608</v>
      </c>
      <c r="E7" s="90">
        <f>Table232[[#This Row],[Exports]]-Table232[[#This Row],[Imports]]</f>
        <v>-2204.8260000000009</v>
      </c>
      <c r="F7" s="23"/>
    </row>
    <row r="8" spans="1:13" x14ac:dyDescent="0.35">
      <c r="A8" s="74" t="s">
        <v>280</v>
      </c>
      <c r="B8" s="224">
        <v>9740.3880000000008</v>
      </c>
      <c r="C8" s="224">
        <v>12548.973</v>
      </c>
      <c r="D8" s="89">
        <f>-Table232[[#This Row],[Imports]]</f>
        <v>-12548.973</v>
      </c>
      <c r="E8" s="90">
        <f>Table232[[#This Row],[Exports]]-Table232[[#This Row],[Imports]]</f>
        <v>-2808.5849999999991</v>
      </c>
      <c r="F8" s="23"/>
    </row>
    <row r="9" spans="1:13" x14ac:dyDescent="0.35">
      <c r="A9" s="74" t="s">
        <v>281</v>
      </c>
      <c r="B9" s="224">
        <v>9349.0910000000003</v>
      </c>
      <c r="C9" s="224">
        <v>10794.041999999999</v>
      </c>
      <c r="D9" s="89">
        <f>-Table232[[#This Row],[Imports]]</f>
        <v>-10794.041999999999</v>
      </c>
      <c r="E9" s="90">
        <f>Table232[[#This Row],[Exports]]-Table232[[#This Row],[Imports]]</f>
        <v>-1444.9509999999991</v>
      </c>
      <c r="F9" s="23"/>
    </row>
    <row r="10" spans="1:13" x14ac:dyDescent="0.35">
      <c r="A10" s="74" t="s">
        <v>270</v>
      </c>
      <c r="B10" s="224">
        <v>7798.5060000000003</v>
      </c>
      <c r="C10" s="224">
        <v>10776.985000000001</v>
      </c>
      <c r="D10" s="89">
        <f>-Table232[[#This Row],[Imports]]</f>
        <v>-10776.985000000001</v>
      </c>
      <c r="E10" s="90">
        <f>Table232[[#This Row],[Exports]]-Table232[[#This Row],[Imports]]</f>
        <v>-2978.4790000000003</v>
      </c>
      <c r="F10" s="23"/>
    </row>
    <row r="11" spans="1:13" x14ac:dyDescent="0.35">
      <c r="A11" s="74" t="s">
        <v>271</v>
      </c>
      <c r="B11" s="224">
        <v>8096.3180000000002</v>
      </c>
      <c r="C11" s="224">
        <v>8549.0030000000006</v>
      </c>
      <c r="D11" s="89">
        <f>-Table232[[#This Row],[Imports]]</f>
        <v>-8549.0030000000006</v>
      </c>
      <c r="E11" s="90">
        <f>Table232[[#This Row],[Exports]]-Table232[[#This Row],[Imports]]</f>
        <v>-452.6850000000004</v>
      </c>
      <c r="F11" s="23"/>
    </row>
    <row r="12" spans="1:13" x14ac:dyDescent="0.35">
      <c r="A12" s="74" t="s">
        <v>272</v>
      </c>
      <c r="B12" s="224">
        <v>10240.799000000001</v>
      </c>
      <c r="C12" s="224">
        <v>12451.356</v>
      </c>
      <c r="D12" s="89">
        <f>-Table232[[#This Row],[Imports]]</f>
        <v>-12451.356</v>
      </c>
      <c r="E12" s="90">
        <f>Table232[[#This Row],[Exports]]-Table232[[#This Row],[Imports]]</f>
        <v>-2210.5569999999989</v>
      </c>
      <c r="F12" s="23"/>
    </row>
    <row r="13" spans="1:13" x14ac:dyDescent="0.35">
      <c r="A13" s="74" t="s">
        <v>273</v>
      </c>
      <c r="B13" s="224">
        <v>7582.3149999999996</v>
      </c>
      <c r="C13" s="224">
        <v>8874.0869999999995</v>
      </c>
      <c r="D13" s="89">
        <f>-Table232[[#This Row],[Imports]]</f>
        <v>-8874.0869999999995</v>
      </c>
      <c r="E13" s="90">
        <f>Table232[[#This Row],[Exports]]-Table232[[#This Row],[Imports]]</f>
        <v>-1291.7719999999999</v>
      </c>
      <c r="F13" s="23"/>
    </row>
    <row r="14" spans="1:13" x14ac:dyDescent="0.35">
      <c r="A14" s="74" t="s">
        <v>274</v>
      </c>
      <c r="B14" s="224">
        <v>9234.0720000000001</v>
      </c>
      <c r="C14" s="224">
        <v>12032.111000000001</v>
      </c>
      <c r="D14" s="89">
        <f>-Table232[[#This Row],[Imports]]</f>
        <v>-12032.111000000001</v>
      </c>
      <c r="E14" s="90">
        <f>Table232[[#This Row],[Exports]]-Table232[[#This Row],[Imports]]</f>
        <v>-2798.0390000000007</v>
      </c>
      <c r="F14" s="23"/>
      <c r="G14" s="14"/>
    </row>
    <row r="15" spans="1:13" x14ac:dyDescent="0.35">
      <c r="A15" s="74" t="s">
        <v>275</v>
      </c>
      <c r="B15" s="224">
        <v>8693.7999999999993</v>
      </c>
      <c r="C15" s="224">
        <v>10124.175999999999</v>
      </c>
      <c r="D15" s="89">
        <f>-Table232[[#This Row],[Imports]]</f>
        <v>-10124.175999999999</v>
      </c>
      <c r="E15" s="90">
        <f>Table232[[#This Row],[Exports]]-Table232[[#This Row],[Imports]]</f>
        <v>-1430.3760000000002</v>
      </c>
      <c r="F15" s="23"/>
      <c r="G15" s="14"/>
    </row>
    <row r="16" spans="1:13" x14ac:dyDescent="0.35">
      <c r="B16" s="14"/>
      <c r="C16" s="14"/>
      <c r="D16" s="14"/>
      <c r="E16" s="14"/>
    </row>
    <row r="17" spans="1:13" x14ac:dyDescent="0.35">
      <c r="B17" s="14"/>
      <c r="C17" s="14"/>
      <c r="D17" s="14"/>
      <c r="E17" s="14"/>
      <c r="F17" s="103"/>
    </row>
    <row r="18" spans="1:13" x14ac:dyDescent="0.35">
      <c r="B18" s="14"/>
      <c r="C18" s="14"/>
      <c r="D18" s="14"/>
      <c r="E18" s="14"/>
      <c r="F18" s="14"/>
    </row>
    <row r="19" spans="1:13" x14ac:dyDescent="0.35">
      <c r="C19" s="14"/>
      <c r="D19" s="14"/>
    </row>
    <row r="21" spans="1:13" x14ac:dyDescent="0.35">
      <c r="B21" s="25"/>
      <c r="C21" s="25"/>
      <c r="D21" s="14"/>
      <c r="E21" s="14"/>
    </row>
    <row r="22" spans="1:13" x14ac:dyDescent="0.35">
      <c r="D22" s="14"/>
      <c r="E22" s="14"/>
    </row>
    <row r="24" spans="1:13" x14ac:dyDescent="0.35">
      <c r="G24" s="373"/>
      <c r="H24" s="373"/>
      <c r="I24" s="373"/>
      <c r="J24" s="373"/>
      <c r="K24" s="373"/>
      <c r="L24" s="373"/>
      <c r="M24" s="373"/>
    </row>
    <row r="25" spans="1:13" x14ac:dyDescent="0.35">
      <c r="E25" s="23"/>
    </row>
    <row r="27" spans="1:13" x14ac:dyDescent="0.35">
      <c r="A27" s="6"/>
      <c r="B27" s="11"/>
      <c r="D27" s="14"/>
    </row>
    <row r="28" spans="1:13" x14ac:dyDescent="0.35">
      <c r="A28" s="6"/>
      <c r="B28" s="11"/>
      <c r="D28" s="14"/>
    </row>
    <row r="29" spans="1:13" x14ac:dyDescent="0.35">
      <c r="A29" s="6"/>
      <c r="B29" s="11"/>
      <c r="D29" s="14"/>
      <c r="E29" s="14"/>
      <c r="F29" s="14"/>
    </row>
    <row r="30" spans="1:13" x14ac:dyDescent="0.35">
      <c r="A30" s="6"/>
      <c r="B30" s="11"/>
      <c r="D30" s="14"/>
      <c r="E30" s="14"/>
      <c r="F30" s="14"/>
    </row>
    <row r="31" spans="1:13" x14ac:dyDescent="0.35">
      <c r="D31" s="14"/>
      <c r="E31" s="14"/>
      <c r="F31" s="14"/>
    </row>
    <row r="32" spans="1:13" x14ac:dyDescent="0.35">
      <c r="D32" s="14"/>
      <c r="E32" s="14"/>
      <c r="F32" s="14"/>
    </row>
    <row r="33" spans="4:6" x14ac:dyDescent="0.35">
      <c r="D33" s="14"/>
      <c r="E33" s="14"/>
      <c r="F33" s="14"/>
    </row>
    <row r="34" spans="4:6" x14ac:dyDescent="0.35">
      <c r="D34" s="14"/>
      <c r="E34" s="14"/>
      <c r="F34" s="14"/>
    </row>
    <row r="35" spans="4:6" x14ac:dyDescent="0.35">
      <c r="D35" s="14"/>
      <c r="E35" s="14"/>
      <c r="F35" s="14"/>
    </row>
    <row r="36" spans="4:6" x14ac:dyDescent="0.35">
      <c r="D36" s="14"/>
      <c r="E36" s="14"/>
      <c r="F36" s="14"/>
    </row>
    <row r="37" spans="4:6" x14ac:dyDescent="0.35">
      <c r="D37" s="14"/>
      <c r="E37" s="14"/>
      <c r="F37" s="14"/>
    </row>
    <row r="38" spans="4:6" x14ac:dyDescent="0.35">
      <c r="D38" s="14"/>
      <c r="E38" s="14"/>
      <c r="F38" s="14"/>
    </row>
    <row r="39" spans="4:6" x14ac:dyDescent="0.35">
      <c r="E39" s="14"/>
      <c r="F39" s="14"/>
    </row>
    <row r="40" spans="4:6" x14ac:dyDescent="0.35">
      <c r="E40" s="14"/>
      <c r="F40" s="14"/>
    </row>
  </sheetData>
  <mergeCells count="1">
    <mergeCell ref="G24:M24"/>
  </mergeCells>
  <phoneticPr fontId="21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69"/>
  <sheetViews>
    <sheetView zoomScale="80" zoomScaleNormal="80" workbookViewId="0">
      <selection activeCell="F1" sqref="F1"/>
    </sheetView>
  </sheetViews>
  <sheetFormatPr defaultColWidth="8.81640625" defaultRowHeight="15.5" x14ac:dyDescent="0.35"/>
  <cols>
    <col min="1" max="1" width="34.1796875" style="1" customWidth="1"/>
    <col min="2" max="2" width="15.81640625" style="1" customWidth="1"/>
    <col min="3" max="3" width="16" style="1" customWidth="1"/>
    <col min="4" max="4" width="15.1796875" style="1" bestFit="1" customWidth="1"/>
    <col min="5" max="6" width="8.81640625" style="1"/>
    <col min="7" max="7" width="12.36328125" style="1" customWidth="1"/>
    <col min="8" max="8" width="14.1796875" style="1" bestFit="1" customWidth="1"/>
    <col min="9" max="9" width="14.453125" style="1" bestFit="1" customWidth="1"/>
    <col min="10" max="10" width="15.1796875" style="1" bestFit="1" customWidth="1"/>
    <col min="11" max="16384" width="8.81640625" style="1"/>
  </cols>
  <sheetData>
    <row r="1" spans="1:13" x14ac:dyDescent="0.35">
      <c r="A1" s="40" t="s">
        <v>812</v>
      </c>
      <c r="E1" s="4"/>
      <c r="F1" s="13" t="s">
        <v>315</v>
      </c>
      <c r="K1" s="4"/>
      <c r="L1" s="4"/>
      <c r="M1" s="4"/>
    </row>
    <row r="2" spans="1:13" x14ac:dyDescent="0.35">
      <c r="A2" s="72" t="s">
        <v>348</v>
      </c>
      <c r="B2" s="72" t="s">
        <v>340</v>
      </c>
      <c r="C2" s="72" t="s">
        <v>267</v>
      </c>
      <c r="D2" s="72" t="s">
        <v>268</v>
      </c>
    </row>
    <row r="3" spans="1:13" x14ac:dyDescent="0.35">
      <c r="A3" s="64" t="s">
        <v>645</v>
      </c>
      <c r="B3" s="234">
        <v>1587.0239999999999</v>
      </c>
      <c r="C3" s="234">
        <v>52.290999999999997</v>
      </c>
      <c r="D3" s="79">
        <v>1534.7329999999999</v>
      </c>
    </row>
    <row r="4" spans="1:13" x14ac:dyDescent="0.35">
      <c r="A4" s="64" t="s">
        <v>646</v>
      </c>
      <c r="B4" s="234">
        <v>832.69600000000003</v>
      </c>
      <c r="C4" s="234">
        <v>59.451999999999998</v>
      </c>
      <c r="D4" s="79">
        <v>773.24400000000003</v>
      </c>
    </row>
    <row r="5" spans="1:13" x14ac:dyDescent="0.35">
      <c r="A5" s="64" t="s">
        <v>647</v>
      </c>
      <c r="B5" s="234">
        <v>638.46199999999999</v>
      </c>
      <c r="C5" s="234">
        <v>12.275</v>
      </c>
      <c r="D5" s="79">
        <v>626.18700000000001</v>
      </c>
    </row>
    <row r="6" spans="1:13" x14ac:dyDescent="0.35">
      <c r="A6" s="64" t="s">
        <v>648</v>
      </c>
      <c r="B6" s="234">
        <v>567.28200000000004</v>
      </c>
      <c r="C6" s="234">
        <v>49.738</v>
      </c>
      <c r="D6" s="79">
        <v>517.5440000000001</v>
      </c>
    </row>
    <row r="7" spans="1:13" x14ac:dyDescent="0.35">
      <c r="A7" s="64" t="s">
        <v>649</v>
      </c>
      <c r="B7" s="234">
        <v>414.74799999999999</v>
      </c>
      <c r="C7" s="234">
        <v>9.8000000000000004E-2</v>
      </c>
      <c r="D7" s="79">
        <v>414.65</v>
      </c>
    </row>
    <row r="8" spans="1:13" x14ac:dyDescent="0.35">
      <c r="A8" s="64" t="s">
        <v>650</v>
      </c>
      <c r="B8" s="234">
        <v>434.137</v>
      </c>
      <c r="C8" s="234">
        <v>31.527999999999999</v>
      </c>
      <c r="D8" s="79">
        <v>402.60899999999998</v>
      </c>
    </row>
    <row r="9" spans="1:13" x14ac:dyDescent="0.35">
      <c r="A9" s="64" t="s">
        <v>651</v>
      </c>
      <c r="B9" s="234">
        <v>361.97300000000001</v>
      </c>
      <c r="C9" s="234">
        <v>39.853000000000002</v>
      </c>
      <c r="D9" s="79">
        <v>322.12</v>
      </c>
    </row>
    <row r="10" spans="1:13" x14ac:dyDescent="0.35">
      <c r="A10" s="64" t="s">
        <v>652</v>
      </c>
      <c r="B10" s="234">
        <v>150.00200000000001</v>
      </c>
      <c r="C10" s="234">
        <v>12.856999999999999</v>
      </c>
      <c r="D10" s="79">
        <v>137.14500000000001</v>
      </c>
    </row>
    <row r="11" spans="1:13" x14ac:dyDescent="0.35">
      <c r="A11" s="64" t="s">
        <v>653</v>
      </c>
      <c r="B11" s="234">
        <v>114.279</v>
      </c>
      <c r="C11" s="234">
        <v>6.6719999999999997</v>
      </c>
      <c r="D11" s="79">
        <v>107.607</v>
      </c>
    </row>
    <row r="12" spans="1:13" x14ac:dyDescent="0.35">
      <c r="A12" s="64" t="s">
        <v>654</v>
      </c>
      <c r="B12" s="234">
        <v>76.251000000000005</v>
      </c>
      <c r="C12" s="234">
        <v>3.7189999999999999</v>
      </c>
      <c r="D12" s="79">
        <v>72.532000000000011</v>
      </c>
    </row>
    <row r="13" spans="1:13" x14ac:dyDescent="0.35">
      <c r="A13" s="64" t="s">
        <v>655</v>
      </c>
      <c r="B13" s="234">
        <v>70.174999999999997</v>
      </c>
      <c r="C13" s="234">
        <v>0.42499999999999999</v>
      </c>
      <c r="D13" s="79">
        <v>69.75</v>
      </c>
    </row>
    <row r="14" spans="1:13" x14ac:dyDescent="0.35">
      <c r="A14" s="64" t="s">
        <v>656</v>
      </c>
      <c r="B14" s="234">
        <v>65.811999999999998</v>
      </c>
      <c r="C14" s="234">
        <v>3.6869999999999998</v>
      </c>
      <c r="D14" s="79">
        <v>62.125</v>
      </c>
    </row>
    <row r="15" spans="1:13" x14ac:dyDescent="0.35">
      <c r="A15" s="64" t="s">
        <v>657</v>
      </c>
      <c r="B15" s="234">
        <v>95.283000000000001</v>
      </c>
      <c r="C15" s="234">
        <v>57.728999999999999</v>
      </c>
      <c r="D15" s="79">
        <v>37.554000000000002</v>
      </c>
    </row>
    <row r="16" spans="1:13" x14ac:dyDescent="0.35">
      <c r="A16" s="64" t="s">
        <v>658</v>
      </c>
      <c r="B16" s="234">
        <v>34.317999999999998</v>
      </c>
      <c r="C16" s="234">
        <v>1.1599999999999999</v>
      </c>
      <c r="D16" s="79">
        <v>33.158000000000001</v>
      </c>
    </row>
    <row r="17" spans="1:4" x14ac:dyDescent="0.35">
      <c r="A17" s="64" t="s">
        <v>659</v>
      </c>
      <c r="B17" s="234">
        <v>51.468000000000004</v>
      </c>
      <c r="C17" s="234">
        <v>24.998000000000001</v>
      </c>
      <c r="D17" s="79">
        <v>26.470000000000002</v>
      </c>
    </row>
    <row r="18" spans="1:4" x14ac:dyDescent="0.35">
      <c r="A18" s="64" t="s">
        <v>660</v>
      </c>
      <c r="B18" s="234">
        <v>24.138000000000002</v>
      </c>
      <c r="C18" s="234">
        <v>1E-3</v>
      </c>
      <c r="D18" s="79">
        <v>24.137</v>
      </c>
    </row>
    <row r="19" spans="1:4" x14ac:dyDescent="0.35">
      <c r="A19" s="64" t="s">
        <v>661</v>
      </c>
      <c r="B19" s="234">
        <v>25.753</v>
      </c>
      <c r="C19" s="234">
        <v>3.2440000000000002</v>
      </c>
      <c r="D19" s="79">
        <v>22.509</v>
      </c>
    </row>
    <row r="20" spans="1:4" x14ac:dyDescent="0.35">
      <c r="A20" s="64" t="s">
        <v>662</v>
      </c>
      <c r="B20" s="234">
        <v>31.475000000000001</v>
      </c>
      <c r="C20" s="234">
        <v>11.752000000000001</v>
      </c>
      <c r="D20" s="79">
        <v>19.722999999999999</v>
      </c>
    </row>
    <row r="21" spans="1:4" x14ac:dyDescent="0.35">
      <c r="A21" s="64" t="s">
        <v>663</v>
      </c>
      <c r="B21" s="234">
        <v>35.484000000000002</v>
      </c>
      <c r="C21" s="234">
        <v>21.050999999999998</v>
      </c>
      <c r="D21" s="79">
        <v>14.433000000000003</v>
      </c>
    </row>
    <row r="22" spans="1:4" x14ac:dyDescent="0.35">
      <c r="A22" s="64" t="s">
        <v>664</v>
      </c>
      <c r="B22" s="234">
        <v>11.222</v>
      </c>
      <c r="C22" s="234">
        <v>0.02</v>
      </c>
      <c r="D22" s="79">
        <v>11.202</v>
      </c>
    </row>
    <row r="23" spans="1:4" x14ac:dyDescent="0.35">
      <c r="A23" s="64" t="s">
        <v>665</v>
      </c>
      <c r="B23" s="234">
        <v>9.7070000000000007</v>
      </c>
      <c r="C23" s="234"/>
      <c r="D23" s="79">
        <v>9.7070000000000007</v>
      </c>
    </row>
    <row r="24" spans="1:4" x14ac:dyDescent="0.35">
      <c r="A24" s="64" t="s">
        <v>314</v>
      </c>
      <c r="B24" s="234">
        <v>6.0659999999999998</v>
      </c>
      <c r="C24" s="234"/>
      <c r="D24" s="79">
        <v>6.0659999999999998</v>
      </c>
    </row>
    <row r="25" spans="1:4" x14ac:dyDescent="0.35">
      <c r="A25" s="64" t="s">
        <v>666</v>
      </c>
      <c r="B25" s="234">
        <v>6.5389999999999997</v>
      </c>
      <c r="C25" s="234">
        <v>0.72499999999999998</v>
      </c>
      <c r="D25" s="79">
        <v>5.8140000000000001</v>
      </c>
    </row>
    <row r="26" spans="1:4" x14ac:dyDescent="0.35">
      <c r="A26" s="64" t="s">
        <v>299</v>
      </c>
      <c r="B26" s="234">
        <v>5.5579999999999998</v>
      </c>
      <c r="C26" s="234"/>
      <c r="D26" s="79">
        <v>5.5579999999999998</v>
      </c>
    </row>
    <row r="27" spans="1:4" x14ac:dyDescent="0.35">
      <c r="A27" s="64" t="s">
        <v>667</v>
      </c>
      <c r="B27" s="234">
        <v>7.8159999999999998</v>
      </c>
      <c r="C27" s="234">
        <v>3.14</v>
      </c>
      <c r="D27" s="79">
        <v>4.6760000000000002</v>
      </c>
    </row>
    <row r="28" spans="1:4" x14ac:dyDescent="0.35">
      <c r="A28" s="64" t="s">
        <v>668</v>
      </c>
      <c r="B28" s="234">
        <v>3.339</v>
      </c>
      <c r="C28" s="234">
        <v>1E-3</v>
      </c>
      <c r="D28" s="79">
        <v>3.3380000000000001</v>
      </c>
    </row>
    <row r="29" spans="1:4" x14ac:dyDescent="0.35">
      <c r="A29" s="64" t="s">
        <v>669</v>
      </c>
      <c r="B29" s="234">
        <v>3.2290000000000001</v>
      </c>
      <c r="C29" s="234">
        <v>8.9999999999999993E-3</v>
      </c>
      <c r="D29" s="79">
        <v>3.22</v>
      </c>
    </row>
    <row r="30" spans="1:4" x14ac:dyDescent="0.35">
      <c r="A30" s="64" t="s">
        <v>594</v>
      </c>
      <c r="B30" s="234">
        <v>2.625</v>
      </c>
      <c r="C30" s="234"/>
      <c r="D30" s="79">
        <v>2.625</v>
      </c>
    </row>
    <row r="31" spans="1:4" x14ac:dyDescent="0.35">
      <c r="A31" s="64" t="s">
        <v>670</v>
      </c>
      <c r="B31" s="234">
        <v>3.1829999999999998</v>
      </c>
      <c r="C31" s="234">
        <v>0.85899999999999999</v>
      </c>
      <c r="D31" s="79">
        <v>2.3239999999999998</v>
      </c>
    </row>
    <row r="32" spans="1:4" x14ac:dyDescent="0.35">
      <c r="A32" s="64" t="s">
        <v>671</v>
      </c>
      <c r="B32" s="234">
        <v>2.2530000000000001</v>
      </c>
      <c r="C32" s="234"/>
      <c r="D32" s="79">
        <v>2.2530000000000001</v>
      </c>
    </row>
    <row r="33" spans="1:4" x14ac:dyDescent="0.35">
      <c r="A33" s="64" t="s">
        <v>311</v>
      </c>
      <c r="B33" s="234">
        <v>1.7130000000000001</v>
      </c>
      <c r="C33" s="234"/>
      <c r="D33" s="79">
        <v>1.7130000000000001</v>
      </c>
    </row>
    <row r="34" spans="1:4" x14ac:dyDescent="0.35">
      <c r="A34" s="64" t="s">
        <v>672</v>
      </c>
      <c r="B34" s="234">
        <v>1.417</v>
      </c>
      <c r="C34" s="234"/>
      <c r="D34" s="79">
        <v>1.417</v>
      </c>
    </row>
    <row r="35" spans="1:4" x14ac:dyDescent="0.35">
      <c r="A35" s="64" t="s">
        <v>302</v>
      </c>
      <c r="B35" s="234">
        <v>1.514</v>
      </c>
      <c r="C35" s="234">
        <v>0.33500000000000002</v>
      </c>
      <c r="D35" s="79">
        <v>1.179</v>
      </c>
    </row>
    <row r="36" spans="1:4" x14ac:dyDescent="0.35">
      <c r="A36" s="64" t="s">
        <v>673</v>
      </c>
      <c r="B36" s="234">
        <v>1.1459999999999999</v>
      </c>
      <c r="C36" s="234"/>
      <c r="D36" s="79">
        <v>1.1459999999999999</v>
      </c>
    </row>
    <row r="37" spans="1:4" x14ac:dyDescent="0.35">
      <c r="A37" s="64" t="s">
        <v>674</v>
      </c>
      <c r="B37" s="234">
        <v>0.85599999999999998</v>
      </c>
      <c r="C37" s="234"/>
      <c r="D37" s="79">
        <v>0.85599999999999998</v>
      </c>
    </row>
    <row r="38" spans="1:4" x14ac:dyDescent="0.35">
      <c r="A38" s="64" t="s">
        <v>675</v>
      </c>
      <c r="B38" s="234">
        <v>0.627</v>
      </c>
      <c r="C38" s="234"/>
      <c r="D38" s="79">
        <v>0.627</v>
      </c>
    </row>
    <row r="39" spans="1:4" x14ac:dyDescent="0.35">
      <c r="A39" s="64" t="s">
        <v>676</v>
      </c>
      <c r="B39" s="234">
        <v>0.53800000000000003</v>
      </c>
      <c r="C39" s="234">
        <v>1.6E-2</v>
      </c>
      <c r="D39" s="79">
        <v>0.52200000000000002</v>
      </c>
    </row>
    <row r="40" spans="1:4" x14ac:dyDescent="0.35">
      <c r="A40" s="64" t="s">
        <v>677</v>
      </c>
      <c r="B40" s="234">
        <v>0.46700000000000003</v>
      </c>
      <c r="C40" s="234"/>
      <c r="D40" s="79">
        <v>0.46700000000000003</v>
      </c>
    </row>
    <row r="41" spans="1:4" x14ac:dyDescent="0.35">
      <c r="A41" s="64" t="s">
        <v>678</v>
      </c>
      <c r="B41" s="234">
        <v>0.438</v>
      </c>
      <c r="C41" s="234">
        <v>0.01</v>
      </c>
      <c r="D41" s="79">
        <v>0.42799999999999999</v>
      </c>
    </row>
    <row r="42" spans="1:4" x14ac:dyDescent="0.35">
      <c r="A42" s="64" t="s">
        <v>301</v>
      </c>
      <c r="B42" s="234">
        <v>0.371</v>
      </c>
      <c r="C42" s="234"/>
      <c r="D42" s="79">
        <v>0.371</v>
      </c>
    </row>
    <row r="43" spans="1:4" x14ac:dyDescent="0.35">
      <c r="A43" s="64" t="s">
        <v>679</v>
      </c>
      <c r="B43" s="234">
        <v>0.32800000000000001</v>
      </c>
      <c r="C43" s="234"/>
      <c r="D43" s="79">
        <v>0.32800000000000001</v>
      </c>
    </row>
    <row r="44" spans="1:4" x14ac:dyDescent="0.35">
      <c r="A44" s="64" t="s">
        <v>680</v>
      </c>
      <c r="B44" s="234">
        <v>0.4</v>
      </c>
      <c r="C44" s="234">
        <v>0.10299999999999999</v>
      </c>
      <c r="D44" s="79">
        <v>0.29700000000000004</v>
      </c>
    </row>
    <row r="45" spans="1:4" x14ac:dyDescent="0.35">
      <c r="A45" s="64" t="s">
        <v>681</v>
      </c>
      <c r="B45" s="234">
        <v>0.23899999999999999</v>
      </c>
      <c r="C45" s="234"/>
      <c r="D45" s="79">
        <v>0.23899999999999999</v>
      </c>
    </row>
    <row r="46" spans="1:4" x14ac:dyDescent="0.35">
      <c r="A46" s="64" t="s">
        <v>682</v>
      </c>
      <c r="B46" s="234">
        <v>0.248</v>
      </c>
      <c r="C46" s="234">
        <v>3.1E-2</v>
      </c>
      <c r="D46" s="79">
        <v>0.217</v>
      </c>
    </row>
    <row r="47" spans="1:4" x14ac:dyDescent="0.35">
      <c r="A47" s="64" t="s">
        <v>683</v>
      </c>
      <c r="B47" s="234">
        <v>0.34899999999999998</v>
      </c>
      <c r="C47" s="234">
        <v>0.14599999999999999</v>
      </c>
      <c r="D47" s="79">
        <v>0.20299999999999999</v>
      </c>
    </row>
    <row r="48" spans="1:4" x14ac:dyDescent="0.35">
      <c r="A48" s="64" t="s">
        <v>684</v>
      </c>
      <c r="B48" s="234">
        <v>0.20100000000000001</v>
      </c>
      <c r="C48" s="234"/>
      <c r="D48" s="79">
        <v>0.20100000000000001</v>
      </c>
    </row>
    <row r="49" spans="1:4" x14ac:dyDescent="0.35">
      <c r="A49" s="64" t="s">
        <v>685</v>
      </c>
      <c r="B49" s="234">
        <v>0.13200000000000001</v>
      </c>
      <c r="C49" s="234">
        <v>1E-3</v>
      </c>
      <c r="D49" s="79">
        <v>0.13100000000000001</v>
      </c>
    </row>
    <row r="50" spans="1:4" x14ac:dyDescent="0.35">
      <c r="A50" s="64" t="s">
        <v>686</v>
      </c>
      <c r="B50" s="234">
        <v>0.115</v>
      </c>
      <c r="C50" s="234"/>
      <c r="D50" s="79">
        <v>0.115</v>
      </c>
    </row>
    <row r="51" spans="1:4" x14ac:dyDescent="0.35">
      <c r="A51" s="64" t="s">
        <v>687</v>
      </c>
      <c r="B51" s="234">
        <v>0.154</v>
      </c>
      <c r="C51" s="234">
        <v>6.5000000000000002E-2</v>
      </c>
      <c r="D51" s="79">
        <v>8.8999999999999996E-2</v>
      </c>
    </row>
    <row r="52" spans="1:4" x14ac:dyDescent="0.35">
      <c r="A52" s="64" t="s">
        <v>688</v>
      </c>
      <c r="B52" s="234">
        <v>0.109</v>
      </c>
      <c r="C52" s="234">
        <v>0.03</v>
      </c>
      <c r="D52" s="79">
        <v>7.9000000000000001E-2</v>
      </c>
    </row>
    <row r="53" spans="1:4" x14ac:dyDescent="0.35">
      <c r="A53" s="64" t="s">
        <v>689</v>
      </c>
      <c r="B53" s="234">
        <v>6.8000000000000005E-2</v>
      </c>
      <c r="C53" s="234">
        <v>0</v>
      </c>
      <c r="D53" s="79">
        <v>6.8000000000000005E-2</v>
      </c>
    </row>
    <row r="54" spans="1:4" x14ac:dyDescent="0.35">
      <c r="A54" s="64" t="s">
        <v>690</v>
      </c>
      <c r="B54" s="234">
        <v>0.05</v>
      </c>
      <c r="C54" s="234"/>
      <c r="D54" s="79">
        <v>0.05</v>
      </c>
    </row>
    <row r="55" spans="1:4" x14ac:dyDescent="0.35">
      <c r="A55" s="64" t="s">
        <v>691</v>
      </c>
      <c r="B55" s="234">
        <v>4.5999999999999999E-2</v>
      </c>
      <c r="C55" s="234"/>
      <c r="D55" s="79">
        <v>4.5999999999999999E-2</v>
      </c>
    </row>
    <row r="56" spans="1:4" x14ac:dyDescent="0.35">
      <c r="A56" s="64" t="s">
        <v>692</v>
      </c>
      <c r="B56" s="234">
        <v>4.1000000000000002E-2</v>
      </c>
      <c r="C56" s="234"/>
      <c r="D56" s="79">
        <v>4.1000000000000002E-2</v>
      </c>
    </row>
    <row r="57" spans="1:4" x14ac:dyDescent="0.35">
      <c r="A57" s="64" t="s">
        <v>693</v>
      </c>
      <c r="B57" s="234">
        <v>6.0000000000000001E-3</v>
      </c>
      <c r="C57" s="234"/>
      <c r="D57" s="79">
        <v>6.0000000000000001E-3</v>
      </c>
    </row>
    <row r="58" spans="1:4" x14ac:dyDescent="0.35">
      <c r="A58" s="64" t="s">
        <v>305</v>
      </c>
      <c r="B58" s="234">
        <v>6.0000000000000001E-3</v>
      </c>
      <c r="C58" s="234"/>
      <c r="D58" s="79">
        <v>6.0000000000000001E-3</v>
      </c>
    </row>
    <row r="59" spans="1:4" x14ac:dyDescent="0.35">
      <c r="A59" s="64" t="s">
        <v>540</v>
      </c>
      <c r="B59" s="234">
        <v>6.0000000000000001E-3</v>
      </c>
      <c r="C59" s="234"/>
      <c r="D59" s="79">
        <v>6.0000000000000001E-3</v>
      </c>
    </row>
    <row r="60" spans="1:4" x14ac:dyDescent="0.35">
      <c r="A60" s="64" t="s">
        <v>694</v>
      </c>
      <c r="B60" s="234">
        <v>6.0000000000000001E-3</v>
      </c>
      <c r="C60" s="234">
        <v>4.0000000000000001E-3</v>
      </c>
      <c r="D60" s="79">
        <v>2E-3</v>
      </c>
    </row>
    <row r="61" spans="1:4" x14ac:dyDescent="0.35">
      <c r="A61" s="64" t="s">
        <v>695</v>
      </c>
      <c r="B61" s="234">
        <v>1E-3</v>
      </c>
      <c r="C61" s="234"/>
      <c r="D61" s="79">
        <v>1E-3</v>
      </c>
    </row>
    <row r="62" spans="1:4" x14ac:dyDescent="0.35">
      <c r="A62" s="64" t="s">
        <v>696</v>
      </c>
      <c r="B62" s="234"/>
      <c r="C62" s="234">
        <v>0</v>
      </c>
      <c r="D62" s="79">
        <v>0</v>
      </c>
    </row>
    <row r="63" spans="1:4" x14ac:dyDescent="0.35">
      <c r="A63" s="64" t="s">
        <v>697</v>
      </c>
      <c r="B63" s="234"/>
      <c r="C63" s="234">
        <v>0</v>
      </c>
      <c r="D63" s="79">
        <v>0</v>
      </c>
    </row>
    <row r="64" spans="1:4" x14ac:dyDescent="0.35">
      <c r="A64" s="64" t="s">
        <v>698</v>
      </c>
      <c r="B64" s="234">
        <v>0</v>
      </c>
      <c r="C64" s="234"/>
      <c r="D64" s="79">
        <v>0</v>
      </c>
    </row>
    <row r="65" spans="1:4" x14ac:dyDescent="0.35">
      <c r="A65" s="64" t="s">
        <v>598</v>
      </c>
      <c r="B65" s="234">
        <v>0</v>
      </c>
      <c r="C65" s="234"/>
      <c r="D65" s="79">
        <v>0</v>
      </c>
    </row>
    <row r="66" spans="1:4" x14ac:dyDescent="0.35">
      <c r="A66" s="64" t="s">
        <v>699</v>
      </c>
      <c r="B66" s="234"/>
      <c r="C66" s="234">
        <v>1E-3</v>
      </c>
      <c r="D66" s="79">
        <v>-1E-3</v>
      </c>
    </row>
    <row r="67" spans="1:4" x14ac:dyDescent="0.35">
      <c r="A67" s="64" t="s">
        <v>304</v>
      </c>
      <c r="B67" s="234"/>
      <c r="C67" s="234">
        <v>1E-3</v>
      </c>
      <c r="D67" s="79">
        <v>-1E-3</v>
      </c>
    </row>
    <row r="68" spans="1:4" x14ac:dyDescent="0.35">
      <c r="A68" s="64" t="s">
        <v>530</v>
      </c>
      <c r="B68" s="234"/>
      <c r="C68" s="234">
        <v>1E-3</v>
      </c>
      <c r="D68" s="79">
        <v>-1E-3</v>
      </c>
    </row>
    <row r="69" spans="1:4" x14ac:dyDescent="0.35">
      <c r="A69" s="64" t="s">
        <v>700</v>
      </c>
      <c r="B69" s="234"/>
      <c r="C69" s="234">
        <v>1E-3</v>
      </c>
      <c r="D69" s="79">
        <v>-1E-3</v>
      </c>
    </row>
    <row r="70" spans="1:4" x14ac:dyDescent="0.35">
      <c r="A70" s="64" t="s">
        <v>701</v>
      </c>
      <c r="B70" s="234"/>
      <c r="C70" s="234">
        <v>1E-3</v>
      </c>
      <c r="D70" s="79">
        <v>-1E-3</v>
      </c>
    </row>
    <row r="71" spans="1:4" x14ac:dyDescent="0.35">
      <c r="A71" s="64" t="s">
        <v>702</v>
      </c>
      <c r="B71" s="234"/>
      <c r="C71" s="234">
        <v>1E-3</v>
      </c>
      <c r="D71" s="79">
        <v>-1E-3</v>
      </c>
    </row>
    <row r="72" spans="1:4" x14ac:dyDescent="0.35">
      <c r="A72" s="64" t="s">
        <v>703</v>
      </c>
      <c r="B72" s="234"/>
      <c r="C72" s="234">
        <v>2E-3</v>
      </c>
      <c r="D72" s="79">
        <v>-2E-3</v>
      </c>
    </row>
    <row r="73" spans="1:4" x14ac:dyDescent="0.35">
      <c r="A73" s="64" t="s">
        <v>704</v>
      </c>
      <c r="B73" s="234"/>
      <c r="C73" s="234">
        <v>4.0000000000000001E-3</v>
      </c>
      <c r="D73" s="79">
        <v>-4.0000000000000001E-3</v>
      </c>
    </row>
    <row r="74" spans="1:4" x14ac:dyDescent="0.35">
      <c r="A74" s="64" t="s">
        <v>705</v>
      </c>
      <c r="B74" s="234"/>
      <c r="C74" s="234">
        <v>4.0000000000000001E-3</v>
      </c>
      <c r="D74" s="79">
        <v>-4.0000000000000001E-3</v>
      </c>
    </row>
    <row r="75" spans="1:4" x14ac:dyDescent="0.35">
      <c r="A75" s="64" t="s">
        <v>706</v>
      </c>
      <c r="B75" s="234"/>
      <c r="C75" s="234">
        <v>4.0000000000000001E-3</v>
      </c>
      <c r="D75" s="79">
        <v>-4.0000000000000001E-3</v>
      </c>
    </row>
    <row r="76" spans="1:4" x14ac:dyDescent="0.35">
      <c r="A76" s="64" t="s">
        <v>707</v>
      </c>
      <c r="B76" s="234"/>
      <c r="C76" s="234">
        <v>4.0000000000000001E-3</v>
      </c>
      <c r="D76" s="79">
        <v>-4.0000000000000001E-3</v>
      </c>
    </row>
    <row r="77" spans="1:4" x14ac:dyDescent="0.35">
      <c r="A77" s="64" t="s">
        <v>553</v>
      </c>
      <c r="B77" s="234"/>
      <c r="C77" s="234">
        <v>5.0000000000000001E-3</v>
      </c>
      <c r="D77" s="79">
        <v>-5.0000000000000001E-3</v>
      </c>
    </row>
    <row r="78" spans="1:4" x14ac:dyDescent="0.35">
      <c r="A78" s="64" t="s">
        <v>708</v>
      </c>
      <c r="B78" s="234"/>
      <c r="C78" s="234">
        <v>5.0000000000000001E-3</v>
      </c>
      <c r="D78" s="79">
        <v>-5.0000000000000001E-3</v>
      </c>
    </row>
    <row r="79" spans="1:4" x14ac:dyDescent="0.35">
      <c r="A79" s="64" t="s">
        <v>709</v>
      </c>
      <c r="B79" s="234"/>
      <c r="C79" s="234">
        <v>5.0000000000000001E-3</v>
      </c>
      <c r="D79" s="79">
        <v>-5.0000000000000001E-3</v>
      </c>
    </row>
    <row r="80" spans="1:4" x14ac:dyDescent="0.35">
      <c r="A80" s="64" t="s">
        <v>710</v>
      </c>
      <c r="B80" s="234"/>
      <c r="C80" s="234">
        <v>6.0000000000000001E-3</v>
      </c>
      <c r="D80" s="79">
        <v>-6.0000000000000001E-3</v>
      </c>
    </row>
    <row r="81" spans="1:4" x14ac:dyDescent="0.35">
      <c r="A81" s="64" t="s">
        <v>711</v>
      </c>
      <c r="B81" s="234"/>
      <c r="C81" s="234">
        <v>7.0000000000000001E-3</v>
      </c>
      <c r="D81" s="79">
        <v>-7.0000000000000001E-3</v>
      </c>
    </row>
    <row r="82" spans="1:4" x14ac:dyDescent="0.35">
      <c r="A82" s="64" t="s">
        <v>712</v>
      </c>
      <c r="B82" s="234"/>
      <c r="C82" s="234">
        <v>7.0000000000000001E-3</v>
      </c>
      <c r="D82" s="79">
        <v>-7.0000000000000001E-3</v>
      </c>
    </row>
    <row r="83" spans="1:4" x14ac:dyDescent="0.35">
      <c r="A83" s="64" t="s">
        <v>713</v>
      </c>
      <c r="B83" s="234"/>
      <c r="C83" s="234">
        <v>8.9999999999999993E-3</v>
      </c>
      <c r="D83" s="79">
        <v>-8.9999999999999993E-3</v>
      </c>
    </row>
    <row r="84" spans="1:4" x14ac:dyDescent="0.35">
      <c r="A84" s="64" t="s">
        <v>313</v>
      </c>
      <c r="B84" s="234"/>
      <c r="C84" s="234">
        <v>8.9999999999999993E-3</v>
      </c>
      <c r="D84" s="79">
        <v>-8.9999999999999993E-3</v>
      </c>
    </row>
    <row r="85" spans="1:4" x14ac:dyDescent="0.35">
      <c r="A85" s="64" t="s">
        <v>714</v>
      </c>
      <c r="B85" s="234">
        <v>2.5430000000000001</v>
      </c>
      <c r="C85" s="234">
        <v>2.5539999999999998</v>
      </c>
      <c r="D85" s="79">
        <v>-1.0999999999999677E-2</v>
      </c>
    </row>
    <row r="86" spans="1:4" x14ac:dyDescent="0.35">
      <c r="A86" s="64" t="s">
        <v>715</v>
      </c>
      <c r="B86" s="234"/>
      <c r="C86" s="234">
        <v>1.2999999999999999E-2</v>
      </c>
      <c r="D86" s="79">
        <v>-1.2999999999999999E-2</v>
      </c>
    </row>
    <row r="87" spans="1:4" x14ac:dyDescent="0.35">
      <c r="A87" s="64" t="s">
        <v>716</v>
      </c>
      <c r="B87" s="234"/>
      <c r="C87" s="234">
        <v>1.4E-2</v>
      </c>
      <c r="D87" s="79">
        <v>-1.4E-2</v>
      </c>
    </row>
    <row r="88" spans="1:4" x14ac:dyDescent="0.35">
      <c r="A88" s="64" t="s">
        <v>717</v>
      </c>
      <c r="B88" s="234"/>
      <c r="C88" s="234">
        <v>1.4999999999999999E-2</v>
      </c>
      <c r="D88" s="79">
        <v>-1.4999999999999999E-2</v>
      </c>
    </row>
    <row r="89" spans="1:4" x14ac:dyDescent="0.35">
      <c r="A89" s="64" t="s">
        <v>718</v>
      </c>
      <c r="B89" s="234"/>
      <c r="C89" s="234">
        <v>1.6E-2</v>
      </c>
      <c r="D89" s="79">
        <v>-1.6E-2</v>
      </c>
    </row>
    <row r="90" spans="1:4" x14ac:dyDescent="0.35">
      <c r="A90" s="64" t="s">
        <v>719</v>
      </c>
      <c r="B90" s="234"/>
      <c r="C90" s="234">
        <v>1.9E-2</v>
      </c>
      <c r="D90" s="79">
        <v>-1.9E-2</v>
      </c>
    </row>
    <row r="91" spans="1:4" x14ac:dyDescent="0.35">
      <c r="A91" s="64" t="s">
        <v>306</v>
      </c>
      <c r="B91" s="234"/>
      <c r="C91" s="234">
        <v>2.1999999999999999E-2</v>
      </c>
      <c r="D91" s="79">
        <v>-2.1999999999999999E-2</v>
      </c>
    </row>
    <row r="92" spans="1:4" x14ac:dyDescent="0.35">
      <c r="A92" s="64" t="s">
        <v>720</v>
      </c>
      <c r="B92" s="234"/>
      <c r="C92" s="234">
        <v>2.3E-2</v>
      </c>
      <c r="D92" s="79">
        <v>-2.3E-2</v>
      </c>
    </row>
    <row r="93" spans="1:4" x14ac:dyDescent="0.35">
      <c r="A93" s="64" t="s">
        <v>721</v>
      </c>
      <c r="B93" s="234"/>
      <c r="C93" s="234">
        <v>2.5000000000000001E-2</v>
      </c>
      <c r="D93" s="79">
        <v>-2.5000000000000001E-2</v>
      </c>
    </row>
    <row r="94" spans="1:4" x14ac:dyDescent="0.35">
      <c r="A94" s="64" t="s">
        <v>722</v>
      </c>
      <c r="B94" s="234"/>
      <c r="C94" s="234">
        <v>2.5999999999999999E-2</v>
      </c>
      <c r="D94" s="79">
        <v>-2.5999999999999999E-2</v>
      </c>
    </row>
    <row r="95" spans="1:4" x14ac:dyDescent="0.35">
      <c r="A95" s="64" t="s">
        <v>723</v>
      </c>
      <c r="B95" s="234"/>
      <c r="C95" s="234">
        <v>2.5999999999999999E-2</v>
      </c>
      <c r="D95" s="79">
        <v>-2.5999999999999999E-2</v>
      </c>
    </row>
    <row r="96" spans="1:4" x14ac:dyDescent="0.35">
      <c r="A96" s="64" t="s">
        <v>310</v>
      </c>
      <c r="B96" s="234"/>
      <c r="C96" s="234">
        <v>4.1000000000000002E-2</v>
      </c>
      <c r="D96" s="79">
        <v>-4.1000000000000002E-2</v>
      </c>
    </row>
    <row r="97" spans="1:4" x14ac:dyDescent="0.35">
      <c r="A97" s="64" t="s">
        <v>724</v>
      </c>
      <c r="B97" s="234"/>
      <c r="C97" s="234">
        <v>4.5999999999999999E-2</v>
      </c>
      <c r="D97" s="79">
        <v>-4.5999999999999999E-2</v>
      </c>
    </row>
    <row r="98" spans="1:4" x14ac:dyDescent="0.35">
      <c r="A98" s="64" t="s">
        <v>725</v>
      </c>
      <c r="B98" s="234"/>
      <c r="C98" s="234">
        <v>6.2E-2</v>
      </c>
      <c r="D98" s="79">
        <v>-6.2E-2</v>
      </c>
    </row>
    <row r="99" spans="1:4" x14ac:dyDescent="0.35">
      <c r="A99" s="64" t="s">
        <v>726</v>
      </c>
      <c r="B99" s="234">
        <v>1E-3</v>
      </c>
      <c r="C99" s="234">
        <v>6.4000000000000001E-2</v>
      </c>
      <c r="D99" s="79">
        <v>-6.3E-2</v>
      </c>
    </row>
    <row r="100" spans="1:4" x14ac:dyDescent="0.35">
      <c r="A100" s="64" t="s">
        <v>727</v>
      </c>
      <c r="B100" s="234"/>
      <c r="C100" s="234">
        <v>6.3E-2</v>
      </c>
      <c r="D100" s="79">
        <v>-6.3E-2</v>
      </c>
    </row>
    <row r="101" spans="1:4" x14ac:dyDescent="0.35">
      <c r="A101" s="64" t="s">
        <v>728</v>
      </c>
      <c r="B101" s="234"/>
      <c r="C101" s="234">
        <v>6.9000000000000006E-2</v>
      </c>
      <c r="D101" s="79">
        <v>-6.9000000000000006E-2</v>
      </c>
    </row>
    <row r="102" spans="1:4" x14ac:dyDescent="0.35">
      <c r="A102" s="64" t="s">
        <v>729</v>
      </c>
      <c r="B102" s="234"/>
      <c r="C102" s="234">
        <v>7.6999999999999999E-2</v>
      </c>
      <c r="D102" s="79">
        <v>-7.6999999999999999E-2</v>
      </c>
    </row>
    <row r="103" spans="1:4" x14ac:dyDescent="0.35">
      <c r="A103" s="64" t="s">
        <v>730</v>
      </c>
      <c r="B103" s="234"/>
      <c r="C103" s="234">
        <v>0.10199999999999999</v>
      </c>
      <c r="D103" s="79">
        <v>-0.10199999999999999</v>
      </c>
    </row>
    <row r="104" spans="1:4" x14ac:dyDescent="0.35">
      <c r="A104" s="64" t="s">
        <v>731</v>
      </c>
      <c r="B104" s="234"/>
      <c r="C104" s="234">
        <v>0.124</v>
      </c>
      <c r="D104" s="79">
        <v>-0.124</v>
      </c>
    </row>
    <row r="105" spans="1:4" x14ac:dyDescent="0.35">
      <c r="A105" s="64" t="s">
        <v>732</v>
      </c>
      <c r="B105" s="234">
        <v>5.0000000000000001E-3</v>
      </c>
      <c r="C105" s="234">
        <v>0.159</v>
      </c>
      <c r="D105" s="79">
        <v>-0.154</v>
      </c>
    </row>
    <row r="106" spans="1:4" x14ac:dyDescent="0.35">
      <c r="A106" s="64" t="s">
        <v>733</v>
      </c>
      <c r="B106" s="234"/>
      <c r="C106" s="234">
        <v>0.156</v>
      </c>
      <c r="D106" s="79">
        <v>-0.156</v>
      </c>
    </row>
    <row r="107" spans="1:4" x14ac:dyDescent="0.35">
      <c r="A107" s="64" t="s">
        <v>734</v>
      </c>
      <c r="B107" s="234"/>
      <c r="C107" s="234">
        <v>0.186</v>
      </c>
      <c r="D107" s="79">
        <v>-0.186</v>
      </c>
    </row>
    <row r="108" spans="1:4" x14ac:dyDescent="0.35">
      <c r="A108" s="64" t="s">
        <v>735</v>
      </c>
      <c r="B108" s="234"/>
      <c r="C108" s="234">
        <v>0.19400000000000001</v>
      </c>
      <c r="D108" s="79">
        <v>-0.19400000000000001</v>
      </c>
    </row>
    <row r="109" spans="1:4" x14ac:dyDescent="0.35">
      <c r="A109" s="64" t="s">
        <v>736</v>
      </c>
      <c r="B109" s="234"/>
      <c r="C109" s="234">
        <v>0.21</v>
      </c>
      <c r="D109" s="79">
        <v>-0.21</v>
      </c>
    </row>
    <row r="110" spans="1:4" x14ac:dyDescent="0.35">
      <c r="A110" s="64" t="s">
        <v>737</v>
      </c>
      <c r="B110" s="234"/>
      <c r="C110" s="234">
        <v>0.28499999999999998</v>
      </c>
      <c r="D110" s="79">
        <v>-0.28499999999999998</v>
      </c>
    </row>
    <row r="111" spans="1:4" x14ac:dyDescent="0.35">
      <c r="A111" s="64" t="s">
        <v>738</v>
      </c>
      <c r="B111" s="234">
        <v>0.13500000000000001</v>
      </c>
      <c r="C111" s="234">
        <v>0.42899999999999999</v>
      </c>
      <c r="D111" s="79">
        <v>-0.29399999999999998</v>
      </c>
    </row>
    <row r="112" spans="1:4" x14ac:dyDescent="0.35">
      <c r="A112" s="64" t="s">
        <v>739</v>
      </c>
      <c r="B112" s="234"/>
      <c r="C112" s="234">
        <v>0.33500000000000002</v>
      </c>
      <c r="D112" s="79">
        <v>-0.33500000000000002</v>
      </c>
    </row>
    <row r="113" spans="1:4" x14ac:dyDescent="0.35">
      <c r="A113" s="64" t="s">
        <v>740</v>
      </c>
      <c r="B113" s="234"/>
      <c r="C113" s="234">
        <v>0.35099999999999998</v>
      </c>
      <c r="D113" s="79">
        <v>-0.35099999999999998</v>
      </c>
    </row>
    <row r="114" spans="1:4" x14ac:dyDescent="0.35">
      <c r="A114" s="64" t="s">
        <v>741</v>
      </c>
      <c r="B114" s="234"/>
      <c r="C114" s="234">
        <v>0.38500000000000001</v>
      </c>
      <c r="D114" s="79">
        <v>-0.38500000000000001</v>
      </c>
    </row>
    <row r="115" spans="1:4" x14ac:dyDescent="0.35">
      <c r="A115" s="64" t="s">
        <v>742</v>
      </c>
      <c r="B115" s="234">
        <v>1E-3</v>
      </c>
      <c r="C115" s="234">
        <v>0.54300000000000004</v>
      </c>
      <c r="D115" s="79">
        <v>-0.54200000000000004</v>
      </c>
    </row>
    <row r="116" spans="1:4" x14ac:dyDescent="0.35">
      <c r="A116" s="64" t="s">
        <v>743</v>
      </c>
      <c r="B116" s="234">
        <v>0.92900000000000005</v>
      </c>
      <c r="C116" s="234">
        <v>1.5649999999999999</v>
      </c>
      <c r="D116" s="79">
        <v>-0.6359999999999999</v>
      </c>
    </row>
    <row r="117" spans="1:4" x14ac:dyDescent="0.35">
      <c r="A117" s="64" t="s">
        <v>744</v>
      </c>
      <c r="B117" s="234">
        <v>6.0000000000000001E-3</v>
      </c>
      <c r="C117" s="234">
        <v>0.86499999999999999</v>
      </c>
      <c r="D117" s="79">
        <v>-0.85899999999999999</v>
      </c>
    </row>
    <row r="118" spans="1:4" x14ac:dyDescent="0.35">
      <c r="A118" s="64" t="s">
        <v>745</v>
      </c>
      <c r="B118" s="234">
        <v>1.1639999999999999</v>
      </c>
      <c r="C118" s="234">
        <v>2.048</v>
      </c>
      <c r="D118" s="79">
        <v>-0.88400000000000012</v>
      </c>
    </row>
    <row r="119" spans="1:4" x14ac:dyDescent="0.35">
      <c r="A119" s="64" t="s">
        <v>746</v>
      </c>
      <c r="B119" s="234">
        <v>1.6E-2</v>
      </c>
      <c r="C119" s="234">
        <v>1.052</v>
      </c>
      <c r="D119" s="79">
        <v>-1.036</v>
      </c>
    </row>
    <row r="120" spans="1:4" x14ac:dyDescent="0.35">
      <c r="A120" s="64" t="s">
        <v>747</v>
      </c>
      <c r="B120" s="234">
        <v>7.2409999999999997</v>
      </c>
      <c r="C120" s="234">
        <v>8.4930000000000003</v>
      </c>
      <c r="D120" s="79">
        <v>-1.2520000000000007</v>
      </c>
    </row>
    <row r="121" spans="1:4" x14ac:dyDescent="0.35">
      <c r="A121" s="64" t="s">
        <v>748</v>
      </c>
      <c r="B121" s="234">
        <v>0.53</v>
      </c>
      <c r="C121" s="234">
        <v>1.7909999999999999</v>
      </c>
      <c r="D121" s="79">
        <v>-1.2609999999999999</v>
      </c>
    </row>
    <row r="122" spans="1:4" x14ac:dyDescent="0.35">
      <c r="A122" s="64" t="s">
        <v>749</v>
      </c>
      <c r="B122" s="234">
        <v>1.774</v>
      </c>
      <c r="C122" s="234">
        <v>3.198</v>
      </c>
      <c r="D122" s="79">
        <v>-1.4239999999999999</v>
      </c>
    </row>
    <row r="123" spans="1:4" x14ac:dyDescent="0.35">
      <c r="A123" s="64" t="s">
        <v>750</v>
      </c>
      <c r="B123" s="234"/>
      <c r="C123" s="234">
        <v>1.4750000000000001</v>
      </c>
      <c r="D123" s="79">
        <v>-1.4750000000000001</v>
      </c>
    </row>
    <row r="124" spans="1:4" x14ac:dyDescent="0.35">
      <c r="A124" s="64" t="s">
        <v>751</v>
      </c>
      <c r="B124" s="234"/>
      <c r="C124" s="234">
        <v>1.5660000000000001</v>
      </c>
      <c r="D124" s="79">
        <v>-1.5660000000000001</v>
      </c>
    </row>
    <row r="125" spans="1:4" x14ac:dyDescent="0.35">
      <c r="A125" s="64" t="s">
        <v>752</v>
      </c>
      <c r="B125" s="234"/>
      <c r="C125" s="234">
        <v>1.673</v>
      </c>
      <c r="D125" s="79">
        <v>-1.673</v>
      </c>
    </row>
    <row r="126" spans="1:4" x14ac:dyDescent="0.35">
      <c r="A126" s="64" t="s">
        <v>309</v>
      </c>
      <c r="B126" s="234"/>
      <c r="C126" s="234">
        <v>1.7549999999999999</v>
      </c>
      <c r="D126" s="79">
        <v>-1.7549999999999999</v>
      </c>
    </row>
    <row r="127" spans="1:4" x14ac:dyDescent="0.35">
      <c r="A127" s="64" t="s">
        <v>753</v>
      </c>
      <c r="B127" s="234">
        <v>0</v>
      </c>
      <c r="C127" s="234">
        <v>2.4319999999999999</v>
      </c>
      <c r="D127" s="79">
        <v>-2.4319999999999999</v>
      </c>
    </row>
    <row r="128" spans="1:4" x14ac:dyDescent="0.35">
      <c r="A128" s="64" t="s">
        <v>754</v>
      </c>
      <c r="B128" s="234">
        <v>31.253</v>
      </c>
      <c r="C128" s="234">
        <v>33.74</v>
      </c>
      <c r="D128" s="79">
        <v>-2.4870000000000019</v>
      </c>
    </row>
    <row r="129" spans="1:4" x14ac:dyDescent="0.35">
      <c r="A129" s="64" t="s">
        <v>755</v>
      </c>
      <c r="B129" s="234"/>
      <c r="C129" s="234">
        <v>2.6459999999999999</v>
      </c>
      <c r="D129" s="79">
        <v>-2.6459999999999999</v>
      </c>
    </row>
    <row r="130" spans="1:4" x14ac:dyDescent="0.35">
      <c r="A130" s="64" t="s">
        <v>756</v>
      </c>
      <c r="B130" s="234">
        <v>6.0000000000000001E-3</v>
      </c>
      <c r="C130" s="234">
        <v>2.718</v>
      </c>
      <c r="D130" s="79">
        <v>-2.7120000000000002</v>
      </c>
    </row>
    <row r="131" spans="1:4" x14ac:dyDescent="0.35">
      <c r="A131" s="64" t="s">
        <v>303</v>
      </c>
      <c r="B131" s="234">
        <v>1.115</v>
      </c>
      <c r="C131" s="234">
        <v>4.1269999999999998</v>
      </c>
      <c r="D131" s="79">
        <v>-3.0119999999999996</v>
      </c>
    </row>
    <row r="132" spans="1:4" x14ac:dyDescent="0.35">
      <c r="A132" s="64" t="s">
        <v>757</v>
      </c>
      <c r="B132" s="234"/>
      <c r="C132" s="234">
        <v>3.1389999999999998</v>
      </c>
      <c r="D132" s="79">
        <v>-3.1389999999999998</v>
      </c>
    </row>
    <row r="133" spans="1:4" x14ac:dyDescent="0.35">
      <c r="A133" s="64" t="s">
        <v>758</v>
      </c>
      <c r="B133" s="234"/>
      <c r="C133" s="234">
        <v>3.1480000000000001</v>
      </c>
      <c r="D133" s="79">
        <v>-3.1480000000000001</v>
      </c>
    </row>
    <row r="134" spans="1:4" x14ac:dyDescent="0.35">
      <c r="A134" s="64" t="s">
        <v>759</v>
      </c>
      <c r="B134" s="234">
        <v>0</v>
      </c>
      <c r="C134" s="234">
        <v>3.375</v>
      </c>
      <c r="D134" s="79">
        <v>-3.375</v>
      </c>
    </row>
    <row r="135" spans="1:4" x14ac:dyDescent="0.35">
      <c r="A135" s="64" t="s">
        <v>760</v>
      </c>
      <c r="B135" s="234">
        <v>1.0389999999999999</v>
      </c>
      <c r="C135" s="234">
        <v>5.2560000000000002</v>
      </c>
      <c r="D135" s="79">
        <v>-4.2170000000000005</v>
      </c>
    </row>
    <row r="136" spans="1:4" x14ac:dyDescent="0.35">
      <c r="A136" s="64" t="s">
        <v>761</v>
      </c>
      <c r="B136" s="234">
        <v>1.284</v>
      </c>
      <c r="C136" s="234">
        <v>6.8970000000000002</v>
      </c>
      <c r="D136" s="79">
        <v>-5.6130000000000004</v>
      </c>
    </row>
    <row r="137" spans="1:4" x14ac:dyDescent="0.35">
      <c r="A137" s="64" t="s">
        <v>308</v>
      </c>
      <c r="B137" s="234">
        <v>0.28799999999999998</v>
      </c>
      <c r="C137" s="234">
        <v>6.72</v>
      </c>
      <c r="D137" s="79">
        <v>-6.4319999999999995</v>
      </c>
    </row>
    <row r="138" spans="1:4" x14ac:dyDescent="0.35">
      <c r="A138" s="64" t="s">
        <v>762</v>
      </c>
      <c r="B138" s="234">
        <v>1.2E-2</v>
      </c>
      <c r="C138" s="234">
        <v>6.59</v>
      </c>
      <c r="D138" s="79">
        <v>-6.5780000000000003</v>
      </c>
    </row>
    <row r="139" spans="1:4" x14ac:dyDescent="0.35">
      <c r="A139" s="64" t="s">
        <v>300</v>
      </c>
      <c r="B139" s="234">
        <v>1.466</v>
      </c>
      <c r="C139" s="234">
        <v>8.17</v>
      </c>
      <c r="D139" s="79">
        <v>-6.7039999999999997</v>
      </c>
    </row>
    <row r="140" spans="1:4" x14ac:dyDescent="0.35">
      <c r="A140" s="64" t="s">
        <v>763</v>
      </c>
      <c r="B140" s="234">
        <v>0.88600000000000001</v>
      </c>
      <c r="C140" s="234">
        <v>8.48</v>
      </c>
      <c r="D140" s="79">
        <v>-7.5940000000000003</v>
      </c>
    </row>
    <row r="141" spans="1:4" x14ac:dyDescent="0.35">
      <c r="A141" s="64" t="s">
        <v>764</v>
      </c>
      <c r="B141" s="234">
        <v>0.34499999999999997</v>
      </c>
      <c r="C141" s="234">
        <v>8.3710000000000004</v>
      </c>
      <c r="D141" s="79">
        <v>-8.0259999999999998</v>
      </c>
    </row>
    <row r="142" spans="1:4" x14ac:dyDescent="0.35">
      <c r="A142" s="64" t="s">
        <v>765</v>
      </c>
      <c r="B142" s="234">
        <v>4.9509999999999996</v>
      </c>
      <c r="C142" s="234">
        <v>13.984</v>
      </c>
      <c r="D142" s="79">
        <v>-9.0330000000000013</v>
      </c>
    </row>
    <row r="143" spans="1:4" x14ac:dyDescent="0.35">
      <c r="A143" s="64" t="s">
        <v>766</v>
      </c>
      <c r="B143" s="234">
        <v>0.373</v>
      </c>
      <c r="C143" s="234">
        <v>10.196</v>
      </c>
      <c r="D143" s="79">
        <v>-9.8230000000000004</v>
      </c>
    </row>
    <row r="144" spans="1:4" x14ac:dyDescent="0.35">
      <c r="A144" s="64" t="s">
        <v>767</v>
      </c>
      <c r="B144" s="234">
        <v>0.11600000000000001</v>
      </c>
      <c r="C144" s="234">
        <v>14.865</v>
      </c>
      <c r="D144" s="79">
        <v>-14.749000000000001</v>
      </c>
    </row>
    <row r="145" spans="1:4" x14ac:dyDescent="0.35">
      <c r="A145" s="64" t="s">
        <v>768</v>
      </c>
      <c r="B145" s="234">
        <v>0.154</v>
      </c>
      <c r="C145" s="234">
        <v>16.748999999999999</v>
      </c>
      <c r="D145" s="79">
        <v>-16.594999999999999</v>
      </c>
    </row>
    <row r="146" spans="1:4" x14ac:dyDescent="0.35">
      <c r="A146" s="64" t="s">
        <v>769</v>
      </c>
      <c r="B146" s="234">
        <v>3.8940000000000001</v>
      </c>
      <c r="C146" s="234">
        <v>24.248999999999999</v>
      </c>
      <c r="D146" s="79">
        <v>-20.354999999999997</v>
      </c>
    </row>
    <row r="147" spans="1:4" x14ac:dyDescent="0.35">
      <c r="A147" s="64" t="s">
        <v>770</v>
      </c>
      <c r="B147" s="234">
        <v>9.4E-2</v>
      </c>
      <c r="C147" s="234">
        <v>24.501000000000001</v>
      </c>
      <c r="D147" s="79">
        <v>-24.407</v>
      </c>
    </row>
    <row r="148" spans="1:4" x14ac:dyDescent="0.35">
      <c r="A148" s="64" t="s">
        <v>771</v>
      </c>
      <c r="B148" s="234">
        <v>1.2E-2</v>
      </c>
      <c r="C148" s="234">
        <v>24.492000000000001</v>
      </c>
      <c r="D148" s="79">
        <v>-24.48</v>
      </c>
    </row>
    <row r="149" spans="1:4" x14ac:dyDescent="0.35">
      <c r="A149" s="64" t="s">
        <v>312</v>
      </c>
      <c r="B149" s="234">
        <v>8.3000000000000004E-2</v>
      </c>
      <c r="C149" s="234">
        <v>28.096</v>
      </c>
      <c r="D149" s="79">
        <v>-28.013000000000002</v>
      </c>
    </row>
    <row r="150" spans="1:4" x14ac:dyDescent="0.35">
      <c r="A150" s="64" t="s">
        <v>772</v>
      </c>
      <c r="B150" s="234">
        <v>12.353</v>
      </c>
      <c r="C150" s="234">
        <v>58.636000000000003</v>
      </c>
      <c r="D150" s="79">
        <v>-46.283000000000001</v>
      </c>
    </row>
    <row r="151" spans="1:4" x14ac:dyDescent="0.35">
      <c r="A151" s="64" t="s">
        <v>773</v>
      </c>
      <c r="B151" s="234">
        <v>17.620999999999999</v>
      </c>
      <c r="C151" s="234">
        <v>64.242000000000004</v>
      </c>
      <c r="D151" s="79">
        <v>-46.621000000000009</v>
      </c>
    </row>
    <row r="152" spans="1:4" x14ac:dyDescent="0.35">
      <c r="A152" s="64" t="s">
        <v>774</v>
      </c>
      <c r="B152" s="234">
        <v>1.1279999999999999</v>
      </c>
      <c r="C152" s="234">
        <v>55.151000000000003</v>
      </c>
      <c r="D152" s="79">
        <v>-54.023000000000003</v>
      </c>
    </row>
    <row r="153" spans="1:4" x14ac:dyDescent="0.35">
      <c r="A153" s="64" t="s">
        <v>775</v>
      </c>
      <c r="B153" s="234">
        <v>0.11899999999999999</v>
      </c>
      <c r="C153" s="234">
        <v>54.328000000000003</v>
      </c>
      <c r="D153" s="79">
        <v>-54.209000000000003</v>
      </c>
    </row>
    <row r="154" spans="1:4" x14ac:dyDescent="0.35">
      <c r="A154" s="64" t="s">
        <v>776</v>
      </c>
      <c r="B154" s="234">
        <v>11.879</v>
      </c>
      <c r="C154" s="234">
        <v>79.009</v>
      </c>
      <c r="D154" s="79">
        <v>-67.13</v>
      </c>
    </row>
    <row r="155" spans="1:4" x14ac:dyDescent="0.35">
      <c r="A155" s="64" t="s">
        <v>777</v>
      </c>
      <c r="B155" s="234">
        <v>0.42099999999999999</v>
      </c>
      <c r="C155" s="234">
        <v>73.942999999999998</v>
      </c>
      <c r="D155" s="79">
        <v>-73.521999999999991</v>
      </c>
    </row>
    <row r="156" spans="1:4" x14ac:dyDescent="0.35">
      <c r="A156" s="64" t="s">
        <v>778</v>
      </c>
      <c r="B156" s="234">
        <v>0.89900000000000002</v>
      </c>
      <c r="C156" s="234">
        <v>76.930999999999997</v>
      </c>
      <c r="D156" s="79">
        <v>-76.031999999999996</v>
      </c>
    </row>
    <row r="157" spans="1:4" x14ac:dyDescent="0.35">
      <c r="A157" s="64" t="s">
        <v>307</v>
      </c>
      <c r="B157" s="234"/>
      <c r="C157" s="234">
        <v>110.81699999999999</v>
      </c>
      <c r="D157" s="79">
        <v>-110.81699999999999</v>
      </c>
    </row>
    <row r="158" spans="1:4" x14ac:dyDescent="0.35">
      <c r="A158" s="64" t="s">
        <v>779</v>
      </c>
      <c r="B158" s="234">
        <v>74.206999999999994</v>
      </c>
      <c r="C158" s="234">
        <v>187.68299999999999</v>
      </c>
      <c r="D158" s="79">
        <v>-113.476</v>
      </c>
    </row>
    <row r="159" spans="1:4" s="4" customFormat="1" x14ac:dyDescent="0.35">
      <c r="A159" s="64" t="s">
        <v>780</v>
      </c>
      <c r="B159" s="234">
        <v>68.216999999999999</v>
      </c>
      <c r="C159" s="234">
        <v>192.517</v>
      </c>
      <c r="D159" s="79">
        <v>-124.3</v>
      </c>
    </row>
    <row r="160" spans="1:4" x14ac:dyDescent="0.35">
      <c r="A160" s="64" t="s">
        <v>781</v>
      </c>
      <c r="B160" s="234">
        <v>50.673999999999999</v>
      </c>
      <c r="C160" s="234">
        <v>214.12899999999999</v>
      </c>
      <c r="D160" s="79">
        <v>-163.45499999999998</v>
      </c>
    </row>
    <row r="161" spans="1:4" x14ac:dyDescent="0.35">
      <c r="A161" s="64" t="s">
        <v>782</v>
      </c>
      <c r="B161" s="234">
        <v>103.871</v>
      </c>
      <c r="C161" s="234">
        <v>298.82400000000001</v>
      </c>
      <c r="D161" s="79">
        <v>-194.95300000000003</v>
      </c>
    </row>
    <row r="162" spans="1:4" x14ac:dyDescent="0.35">
      <c r="A162" s="64" t="s">
        <v>783</v>
      </c>
      <c r="B162" s="234">
        <v>11.452</v>
      </c>
      <c r="C162" s="234">
        <v>218.297</v>
      </c>
      <c r="D162" s="79">
        <v>-206.845</v>
      </c>
    </row>
    <row r="163" spans="1:4" x14ac:dyDescent="0.35">
      <c r="A163" s="64" t="s">
        <v>608</v>
      </c>
      <c r="B163" s="234">
        <v>125.381</v>
      </c>
      <c r="C163" s="234">
        <v>359.66800000000001</v>
      </c>
      <c r="D163" s="79">
        <v>-234.28700000000001</v>
      </c>
    </row>
    <row r="164" spans="1:4" x14ac:dyDescent="0.35">
      <c r="A164" s="64" t="s">
        <v>784</v>
      </c>
      <c r="B164" s="234">
        <v>0.56899999999999995</v>
      </c>
      <c r="C164" s="234">
        <v>295.50799999999998</v>
      </c>
      <c r="D164" s="79">
        <v>-294.93899999999996</v>
      </c>
    </row>
    <row r="165" spans="1:4" x14ac:dyDescent="0.35">
      <c r="A165" s="64" t="s">
        <v>785</v>
      </c>
      <c r="B165" s="234">
        <v>681.97299999999996</v>
      </c>
      <c r="C165" s="234">
        <v>1180.26</v>
      </c>
      <c r="D165" s="79">
        <v>-498.28700000000003</v>
      </c>
    </row>
    <row r="166" spans="1:4" x14ac:dyDescent="0.35">
      <c r="A166" s="64" t="s">
        <v>786</v>
      </c>
      <c r="B166" s="234">
        <v>1.071</v>
      </c>
      <c r="C166" s="234">
        <v>500.66500000000002</v>
      </c>
      <c r="D166" s="79">
        <v>-499.59399999999999</v>
      </c>
    </row>
    <row r="167" spans="1:4" x14ac:dyDescent="0.35">
      <c r="A167" s="64" t="s">
        <v>787</v>
      </c>
      <c r="B167" s="234"/>
      <c r="C167" s="234">
        <v>711.08500000000004</v>
      </c>
      <c r="D167" s="79">
        <v>-711.08500000000004</v>
      </c>
    </row>
    <row r="168" spans="1:4" x14ac:dyDescent="0.35">
      <c r="A168" s="64" t="s">
        <v>298</v>
      </c>
      <c r="B168" s="234">
        <v>1786.3610000000001</v>
      </c>
      <c r="C168" s="234">
        <v>4699.326</v>
      </c>
      <c r="D168" s="79">
        <v>-2912.9650000000001</v>
      </c>
    </row>
    <row r="169" spans="1:4" x14ac:dyDescent="0.35">
      <c r="A169" s="306" t="s">
        <v>263</v>
      </c>
      <c r="B169" s="307">
        <f>SUM(B3:B168)</f>
        <v>8693.8010000000031</v>
      </c>
      <c r="C169" s="308">
        <f>SUM(C3:C168)</f>
        <v>10124.177</v>
      </c>
      <c r="D169" s="309">
        <f>SUM(D3:D168)</f>
        <v>-1430.376000000002</v>
      </c>
    </row>
  </sheetData>
  <sortState xmlns:xlrd2="http://schemas.microsoft.com/office/spreadsheetml/2017/richdata2" ref="A3:D159">
    <sortCondition descending="1" ref="D3:D159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 1 May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Aloysius Tsheehama</cp:lastModifiedBy>
  <cp:lastPrinted>2022-10-18T15:02:29Z</cp:lastPrinted>
  <dcterms:created xsi:type="dcterms:W3CDTF">2022-04-20T09:38:20Z</dcterms:created>
  <dcterms:modified xsi:type="dcterms:W3CDTF">2023-07-21T10:00:47Z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