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/>
  <mc:AlternateContent xmlns:mc="http://schemas.openxmlformats.org/markup-compatibility/2006">
    <mc:Choice Requires="x15">
      <x15ac:absPath xmlns:x15ac="http://schemas.microsoft.com/office/spreadsheetml/2010/11/ac" url="C:\Users\ltukondjere\Desktop\Trade Statistics\Trade Satistics Bulletin\2023\Jul\"/>
    </mc:Choice>
  </mc:AlternateContent>
  <xr:revisionPtr revIDLastSave="0" documentId="13_ncr:1_{60D9F1FA-B011-4CBF-A4CB-49A4B267DBBB}" xr6:coauthVersionLast="47" xr6:coauthVersionMax="47" xr10:uidLastSave="{00000000-0000-0000-0000-000000000000}"/>
  <bookViews>
    <workbookView xWindow="28680" yWindow="-120" windowWidth="29040" windowHeight="15720" firstSheet="10" activeTab="13" xr2:uid="{00000000-000D-0000-FFFF-FFFF00000000}"/>
  </bookViews>
  <sheets>
    <sheet name="Table of Content" sheetId="3" r:id="rId1"/>
    <sheet name="Tab 1 June 2023 revisions" sheetId="2" r:id="rId2"/>
    <sheet name=" Tab 2 Cum Trade value 2022" sheetId="4" r:id="rId3"/>
    <sheet name="Tab 3 Cum Trade value 2023" sheetId="55" r:id="rId4"/>
    <sheet name="Tab4 Exports by ISIC" sheetId="6" r:id="rId5"/>
    <sheet name="Tab5 Re-exports by ISIC" sheetId="7" r:id="rId6"/>
    <sheet name="Tab6 Imports by ISIC" sheetId="8" r:id="rId7"/>
    <sheet name="Tab7 Trade Balance" sheetId="9" r:id="rId8"/>
    <sheet name="Tab8 Trade balnce by prtnr" sheetId="52" r:id="rId9"/>
    <sheet name="Tab9Trade Balnce by prdct" sheetId="54" r:id="rId10"/>
    <sheet name="Tab10 Exports by Partner" sheetId="11" r:id="rId11"/>
    <sheet name="Tab11 Imports by Partner" sheetId="12" r:id="rId12"/>
    <sheet name="Tab12 Exports by Product" sheetId="13" r:id="rId13"/>
    <sheet name="Tab13 Re-exports by Product" sheetId="15" r:id="rId14"/>
    <sheet name="Tab14 Imports by Product" sheetId="14" r:id="rId15"/>
    <sheet name="Tab15 Top5 exp prdcts by countr" sheetId="19" r:id="rId16"/>
    <sheet name=" Tab16 Top5 re-X prdct by conty" sheetId="21" r:id="rId17"/>
    <sheet name="Tab17 Top5 imp prdcts by contry" sheetId="23" r:id="rId18"/>
    <sheet name="Tab18 Exp by economic region" sheetId="24" r:id="rId19"/>
    <sheet name="Tab19 Exprts by econ rgion&amp;prdt" sheetId="46" r:id="rId20"/>
    <sheet name="Tab20 Imp by economic region" sheetId="25" r:id="rId21"/>
    <sheet name="Tab21 Imports econ region&amp;prdct" sheetId="45" r:id="rId22"/>
    <sheet name="Tab22 Exp by mode of trnsprt" sheetId="26" r:id="rId23"/>
    <sheet name="Tab23 Cmodties by mde of tansp" sheetId="50" r:id="rId24"/>
    <sheet name="Tab24 Imp by mode of trnsprt" sheetId="27" r:id="rId25"/>
    <sheet name="Tab25 Cmodties by mode of tran" sheetId="51" r:id="rId26"/>
    <sheet name="Tab26 Exports by NetWeight" sheetId="44" r:id="rId27"/>
    <sheet name="Tab27 Imports by NetWeight" sheetId="43" r:id="rId28"/>
    <sheet name="Tab28 Trade by Borderpost" sheetId="53" r:id="rId29"/>
    <sheet name="Tab29 AfCFTA" sheetId="49" r:id="rId30"/>
    <sheet name="Tab30 Commodity of the Month" sheetId="29" r:id="rId31"/>
  </sheets>
  <definedNames>
    <definedName name="_xlnm._FilterDatabase" localSheetId="16" hidden="1">' Tab16 Top5 re-X prdct by conty'!$A$2:$F$19</definedName>
    <definedName name="_xlnm._FilterDatabase" localSheetId="13" hidden="1">'Tab13 Re-exports by Product'!$A$1:$I$223</definedName>
    <definedName name="_xlnm._FilterDatabase" localSheetId="15" hidden="1">'Tab15 Top5 exp prdcts by countr'!$A$2:$F$25</definedName>
    <definedName name="_xlnm._FilterDatabase" localSheetId="18" hidden="1">'Tab19 Exprts by econ rgion&amp;prdt'!$A$2:$I$211</definedName>
    <definedName name="_xlnm._FilterDatabase" localSheetId="19" hidden="1">'Tab19 Exprts by econ rgion&amp;prdt'!$A$3:$I$223</definedName>
    <definedName name="_xlnm._FilterDatabase" localSheetId="20" hidden="1">'Tab21 Imports econ region&amp;prdct'!$A$2:$G$2</definedName>
    <definedName name="_xlnm._FilterDatabase" localSheetId="21" hidden="1">'Tab21 Imports econ region&amp;prdct'!$A$2:$G$2</definedName>
    <definedName name="_xlnm._FilterDatabase" localSheetId="4" hidden="1">'Tab4 Exports by ISIC'!$A$4:$F$12</definedName>
    <definedName name="_xlnm._FilterDatabase" localSheetId="8" hidden="1" xml:space="preserve">      'Tab8 Trade balnce by prtnr'!$A$3:$D$164</definedName>
    <definedName name="_xlnm._FilterDatabase" localSheetId="9" hidden="1">'Tab9Trade Balnce by prdct'!$A$2:$D$254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4" i="49" l="1"/>
  <c r="K3" i="49"/>
  <c r="D31" i="49"/>
  <c r="E29" i="49" s="1"/>
  <c r="B31" i="49"/>
  <c r="C30" i="49" s="1"/>
  <c r="E18" i="29"/>
  <c r="F11" i="27"/>
  <c r="H4" i="26"/>
  <c r="F9" i="26"/>
  <c r="G5" i="26" s="1"/>
  <c r="G4" i="25"/>
  <c r="G4" i="24"/>
  <c r="F227" i="15"/>
  <c r="F135" i="11"/>
  <c r="B254" i="54"/>
  <c r="C254" i="54"/>
  <c r="D254" i="54"/>
  <c r="D164" i="52"/>
  <c r="B164" i="52"/>
  <c r="F14" i="8"/>
  <c r="F12" i="6"/>
  <c r="G5" i="6" s="1"/>
  <c r="E9" i="55"/>
  <c r="C29" i="49" l="1"/>
  <c r="E16" i="49"/>
  <c r="C20" i="49"/>
  <c r="C11" i="49"/>
  <c r="C21" i="49"/>
  <c r="E11" i="49"/>
  <c r="C13" i="49"/>
  <c r="C15" i="49"/>
  <c r="C28" i="49"/>
  <c r="E10" i="49"/>
  <c r="E19" i="49"/>
  <c r="C27" i="49"/>
  <c r="E17" i="49"/>
  <c r="C19" i="49"/>
  <c r="E28" i="49"/>
  <c r="C14" i="49"/>
  <c r="C16" i="49"/>
  <c r="C22" i="49"/>
  <c r="C10" i="49"/>
  <c r="C25" i="49"/>
  <c r="E27" i="49"/>
  <c r="C26" i="49"/>
  <c r="C18" i="49"/>
  <c r="C17" i="49"/>
  <c r="E18" i="49"/>
  <c r="E26" i="49"/>
  <c r="E13" i="49"/>
  <c r="E20" i="49"/>
  <c r="E25" i="49"/>
  <c r="E12" i="49"/>
  <c r="E9" i="49"/>
  <c r="E24" i="49"/>
  <c r="C12" i="49"/>
  <c r="C9" i="49"/>
  <c r="C24" i="49"/>
  <c r="E15" i="49"/>
  <c r="E21" i="49"/>
  <c r="E23" i="49"/>
  <c r="E8" i="49"/>
  <c r="E30" i="49"/>
  <c r="C23" i="49"/>
  <c r="C8" i="49"/>
  <c r="E22" i="49"/>
  <c r="E14" i="49"/>
  <c r="G4" i="6"/>
  <c r="D9" i="55"/>
  <c r="D9" i="4"/>
  <c r="D275" i="2"/>
  <c r="C18" i="29"/>
  <c r="G268" i="13"/>
  <c r="F268" i="13"/>
  <c r="B8" i="44"/>
  <c r="C8" i="44"/>
  <c r="D8" i="44"/>
  <c r="B10" i="43"/>
  <c r="C10" i="43"/>
  <c r="D10" i="43"/>
  <c r="C31" i="49" l="1"/>
  <c r="E31" i="49"/>
  <c r="H12" i="25"/>
  <c r="F268" i="14"/>
  <c r="G5" i="14" s="1"/>
  <c r="G5" i="15"/>
  <c r="G4" i="15"/>
  <c r="G5" i="11"/>
  <c r="G4" i="11"/>
  <c r="D135" i="11"/>
  <c r="H135" i="11" s="1"/>
  <c r="G122" i="11"/>
  <c r="E8" i="55"/>
  <c r="G4" i="14" l="1"/>
  <c r="H4" i="15" l="1"/>
  <c r="I4" i="15"/>
  <c r="G4" i="8"/>
  <c r="I11" i="2"/>
  <c r="I275" i="2" s="1"/>
  <c r="H275" i="2" l="1"/>
  <c r="G275" i="2"/>
  <c r="H268" i="13"/>
  <c r="B268" i="13"/>
  <c r="D268" i="13"/>
  <c r="C275" i="2"/>
  <c r="I4" i="13" l="1"/>
  <c r="J101" i="13"/>
  <c r="J109" i="13"/>
  <c r="J117" i="13"/>
  <c r="J125" i="13"/>
  <c r="J133" i="13"/>
  <c r="J141" i="13"/>
  <c r="J149" i="13"/>
  <c r="J157" i="13"/>
  <c r="J165" i="13"/>
  <c r="J173" i="13"/>
  <c r="J181" i="13"/>
  <c r="J189" i="13"/>
  <c r="J197" i="13"/>
  <c r="J213" i="13"/>
  <c r="J229" i="13"/>
  <c r="J253" i="13"/>
  <c r="J36" i="13"/>
  <c r="J68" i="13"/>
  <c r="J9" i="13"/>
  <c r="J95" i="13"/>
  <c r="J103" i="13"/>
  <c r="J111" i="13"/>
  <c r="J119" i="13"/>
  <c r="J127" i="13"/>
  <c r="J135" i="13"/>
  <c r="J143" i="13"/>
  <c r="J151" i="13"/>
  <c r="J159" i="13"/>
  <c r="J167" i="13"/>
  <c r="J175" i="13"/>
  <c r="J183" i="13"/>
  <c r="J191" i="13"/>
  <c r="J199" i="13"/>
  <c r="J207" i="13"/>
  <c r="J215" i="13"/>
  <c r="J223" i="13"/>
  <c r="J231" i="13"/>
  <c r="J239" i="13"/>
  <c r="J247" i="13"/>
  <c r="J255" i="13"/>
  <c r="J263" i="13"/>
  <c r="J30" i="13"/>
  <c r="J38" i="13"/>
  <c r="J46" i="13"/>
  <c r="J54" i="13"/>
  <c r="J62" i="13"/>
  <c r="J70" i="13"/>
  <c r="J78" i="13"/>
  <c r="J86" i="13"/>
  <c r="J94" i="13"/>
  <c r="J11" i="13"/>
  <c r="J19" i="13"/>
  <c r="J26" i="13"/>
  <c r="J20" i="13"/>
  <c r="J97" i="13"/>
  <c r="J105" i="13"/>
  <c r="J113" i="13"/>
  <c r="J121" i="13"/>
  <c r="J129" i="13"/>
  <c r="J137" i="13"/>
  <c r="J145" i="13"/>
  <c r="J153" i="13"/>
  <c r="J161" i="13"/>
  <c r="J169" i="13"/>
  <c r="J177" i="13"/>
  <c r="J185" i="13"/>
  <c r="J201" i="13"/>
  <c r="J209" i="13"/>
  <c r="J217" i="13"/>
  <c r="J225" i="13"/>
  <c r="J233" i="13"/>
  <c r="J241" i="13"/>
  <c r="J249" i="13"/>
  <c r="J265" i="13"/>
  <c r="J32" i="13"/>
  <c r="J40" i="13"/>
  <c r="J56" i="13"/>
  <c r="J72" i="13"/>
  <c r="J88" i="13"/>
  <c r="J13" i="13"/>
  <c r="J106" i="13"/>
  <c r="J114" i="13"/>
  <c r="J122" i="13"/>
  <c r="J130" i="13"/>
  <c r="J138" i="13"/>
  <c r="J146" i="13"/>
  <c r="J162" i="13"/>
  <c r="J170" i="13"/>
  <c r="J178" i="13"/>
  <c r="J186" i="13"/>
  <c r="J194" i="13"/>
  <c r="J202" i="13"/>
  <c r="J210" i="13"/>
  <c r="J218" i="13"/>
  <c r="J96" i="13"/>
  <c r="J104" i="13"/>
  <c r="J112" i="13"/>
  <c r="J120" i="13"/>
  <c r="J128" i="13"/>
  <c r="J136" i="13"/>
  <c r="J144" i="13"/>
  <c r="J152" i="13"/>
  <c r="J160" i="13"/>
  <c r="J168" i="13"/>
  <c r="J176" i="13"/>
  <c r="J184" i="13"/>
  <c r="J192" i="13"/>
  <c r="J200" i="13"/>
  <c r="J208" i="13"/>
  <c r="J216" i="13"/>
  <c r="J224" i="13"/>
  <c r="J232" i="13"/>
  <c r="J240" i="13"/>
  <c r="J248" i="13"/>
  <c r="J256" i="13"/>
  <c r="J264" i="13"/>
  <c r="J31" i="13"/>
  <c r="J39" i="13"/>
  <c r="J47" i="13"/>
  <c r="J55" i="13"/>
  <c r="J63" i="13"/>
  <c r="J71" i="13"/>
  <c r="J79" i="13"/>
  <c r="J87" i="13"/>
  <c r="J12" i="13"/>
  <c r="J193" i="13"/>
  <c r="J257" i="13"/>
  <c r="J48" i="13"/>
  <c r="J64" i="13"/>
  <c r="J80" i="13"/>
  <c r="J5" i="13"/>
  <c r="J21" i="13"/>
  <c r="J98" i="13"/>
  <c r="J99" i="13"/>
  <c r="J107" i="13"/>
  <c r="J115" i="13"/>
  <c r="J123" i="13"/>
  <c r="J131" i="13"/>
  <c r="J139" i="13"/>
  <c r="J147" i="13"/>
  <c r="J155" i="13"/>
  <c r="J163" i="13"/>
  <c r="J171" i="13"/>
  <c r="J179" i="13"/>
  <c r="J187" i="13"/>
  <c r="J195" i="13"/>
  <c r="J203" i="13"/>
  <c r="J211" i="13"/>
  <c r="J219" i="13"/>
  <c r="J227" i="13"/>
  <c r="J235" i="13"/>
  <c r="J243" i="13"/>
  <c r="J251" i="13"/>
  <c r="J259" i="13"/>
  <c r="J267" i="13"/>
  <c r="J34" i="13"/>
  <c r="J42" i="13"/>
  <c r="J50" i="13"/>
  <c r="J58" i="13"/>
  <c r="J66" i="13"/>
  <c r="J74" i="13"/>
  <c r="J82" i="13"/>
  <c r="J90" i="13"/>
  <c r="J7" i="13"/>
  <c r="J15" i="13"/>
  <c r="J23" i="13"/>
  <c r="J100" i="13"/>
  <c r="J108" i="13"/>
  <c r="J116" i="13"/>
  <c r="J124" i="13"/>
  <c r="J132" i="13"/>
  <c r="J140" i="13"/>
  <c r="J148" i="13"/>
  <c r="J156" i="13"/>
  <c r="J164" i="13"/>
  <c r="J172" i="13"/>
  <c r="J180" i="13"/>
  <c r="J188" i="13"/>
  <c r="J196" i="13"/>
  <c r="J204" i="13"/>
  <c r="J212" i="13"/>
  <c r="J220" i="13"/>
  <c r="J228" i="13"/>
  <c r="J236" i="13"/>
  <c r="J244" i="13"/>
  <c r="J252" i="13"/>
  <c r="J260" i="13"/>
  <c r="J27" i="13"/>
  <c r="J35" i="13"/>
  <c r="J43" i="13"/>
  <c r="J51" i="13"/>
  <c r="J59" i="13"/>
  <c r="J67" i="13"/>
  <c r="J75" i="13"/>
  <c r="J83" i="13"/>
  <c r="J91" i="13"/>
  <c r="J8" i="13"/>
  <c r="J16" i="13"/>
  <c r="J24" i="13"/>
  <c r="J205" i="13"/>
  <c r="J221" i="13"/>
  <c r="J237" i="13"/>
  <c r="J245" i="13"/>
  <c r="J261" i="13"/>
  <c r="J28" i="13"/>
  <c r="J44" i="13"/>
  <c r="J52" i="13"/>
  <c r="J60" i="13"/>
  <c r="J76" i="13"/>
  <c r="J84" i="13"/>
  <c r="J92" i="13"/>
  <c r="J17" i="13"/>
  <c r="J25" i="13"/>
  <c r="J102" i="13"/>
  <c r="J142" i="13"/>
  <c r="J198" i="13"/>
  <c r="J242" i="13"/>
  <c r="J33" i="13"/>
  <c r="J65" i="13"/>
  <c r="J6" i="13"/>
  <c r="J150" i="13"/>
  <c r="J206" i="13"/>
  <c r="J246" i="13"/>
  <c r="J37" i="13"/>
  <c r="J69" i="13"/>
  <c r="J10" i="13"/>
  <c r="J158" i="13"/>
  <c r="J254" i="13"/>
  <c r="J77" i="13"/>
  <c r="J18" i="13"/>
  <c r="J226" i="13"/>
  <c r="J81" i="13"/>
  <c r="J118" i="13"/>
  <c r="J85" i="13"/>
  <c r="J234" i="13"/>
  <c r="J89" i="13"/>
  <c r="J190" i="13"/>
  <c r="J29" i="13"/>
  <c r="J93" i="13"/>
  <c r="J154" i="13"/>
  <c r="J214" i="13"/>
  <c r="J250" i="13"/>
  <c r="J41" i="13"/>
  <c r="J73" i="13"/>
  <c r="J14" i="13"/>
  <c r="J110" i="13"/>
  <c r="J49" i="13"/>
  <c r="J230" i="13"/>
  <c r="J53" i="13"/>
  <c r="J126" i="13"/>
  <c r="J266" i="13"/>
  <c r="J134" i="13"/>
  <c r="J238" i="13"/>
  <c r="J61" i="13"/>
  <c r="J222" i="13"/>
  <c r="J45" i="13"/>
  <c r="J166" i="13"/>
  <c r="J258" i="13"/>
  <c r="J22" i="13"/>
  <c r="J174" i="13"/>
  <c r="J262" i="13"/>
  <c r="J4" i="13"/>
  <c r="J182" i="13"/>
  <c r="J57" i="13"/>
  <c r="K268" i="13"/>
  <c r="D12" i="6"/>
  <c r="F15" i="29"/>
  <c r="F6" i="29"/>
  <c r="D17" i="29"/>
  <c r="D5" i="29"/>
  <c r="H5" i="14"/>
  <c r="I5" i="15"/>
  <c r="I6" i="15"/>
  <c r="I7" i="15"/>
  <c r="I8" i="15"/>
  <c r="I9" i="15"/>
  <c r="I10" i="15"/>
  <c r="I11" i="15"/>
  <c r="I12" i="15"/>
  <c r="I13" i="15"/>
  <c r="I14" i="15"/>
  <c r="I15" i="15"/>
  <c r="I16" i="15"/>
  <c r="I17" i="15"/>
  <c r="I18" i="15"/>
  <c r="I19" i="15"/>
  <c r="I20" i="15"/>
  <c r="I21" i="15"/>
  <c r="I22" i="15"/>
  <c r="I23" i="15"/>
  <c r="I24" i="15"/>
  <c r="I25" i="15"/>
  <c r="I26" i="15"/>
  <c r="I27" i="15"/>
  <c r="I28" i="15"/>
  <c r="I30" i="15"/>
  <c r="I31" i="15"/>
  <c r="I32" i="15"/>
  <c r="I33" i="15"/>
  <c r="I34" i="15"/>
  <c r="I35" i="15"/>
  <c r="I36" i="15"/>
  <c r="I37" i="15"/>
  <c r="I38" i="15"/>
  <c r="I39" i="15"/>
  <c r="I40" i="15"/>
  <c r="I41" i="15"/>
  <c r="I43" i="15"/>
  <c r="I44" i="15"/>
  <c r="I45" i="15"/>
  <c r="I46" i="15"/>
  <c r="I47" i="15"/>
  <c r="I48" i="15"/>
  <c r="I49" i="15"/>
  <c r="I50" i="15"/>
  <c r="I51" i="15"/>
  <c r="I52" i="15"/>
  <c r="I53" i="15"/>
  <c r="I54" i="15"/>
  <c r="I55" i="15"/>
  <c r="I56" i="15"/>
  <c r="I57" i="15"/>
  <c r="I58" i="15"/>
  <c r="I59" i="15"/>
  <c r="I60" i="15"/>
  <c r="I61" i="15"/>
  <c r="I62" i="15"/>
  <c r="I63" i="15"/>
  <c r="I64" i="15"/>
  <c r="I65" i="15"/>
  <c r="I66" i="15"/>
  <c r="I67" i="15"/>
  <c r="I69" i="15"/>
  <c r="I70" i="15"/>
  <c r="I71" i="15"/>
  <c r="I72" i="15"/>
  <c r="I73" i="15"/>
  <c r="I74" i="15"/>
  <c r="I75" i="15"/>
  <c r="I76" i="15"/>
  <c r="I77" i="15"/>
  <c r="I78" i="15"/>
  <c r="I79" i="15"/>
  <c r="I80" i="15"/>
  <c r="I81" i="15"/>
  <c r="I82" i="15"/>
  <c r="I83" i="15"/>
  <c r="I84" i="15"/>
  <c r="I85" i="15"/>
  <c r="I86" i="15"/>
  <c r="I87" i="15"/>
  <c r="I88" i="15"/>
  <c r="I89" i="15"/>
  <c r="I90" i="15"/>
  <c r="I91" i="15"/>
  <c r="I92" i="15"/>
  <c r="I93" i="15"/>
  <c r="I94" i="15"/>
  <c r="I95" i="15"/>
  <c r="I96" i="15"/>
  <c r="I97" i="15"/>
  <c r="I98" i="15"/>
  <c r="I99" i="15"/>
  <c r="I100" i="15"/>
  <c r="I101" i="15"/>
  <c r="I102" i="15"/>
  <c r="I103" i="15"/>
  <c r="I104" i="15"/>
  <c r="I105" i="15"/>
  <c r="I106" i="15"/>
  <c r="I107" i="15"/>
  <c r="I108" i="15"/>
  <c r="I110" i="15"/>
  <c r="I111" i="15"/>
  <c r="I112" i="15"/>
  <c r="I113" i="15"/>
  <c r="I114" i="15"/>
  <c r="I115" i="15"/>
  <c r="I116" i="15"/>
  <c r="I117" i="15"/>
  <c r="I118" i="15"/>
  <c r="I119" i="15"/>
  <c r="I120" i="15"/>
  <c r="I121" i="15"/>
  <c r="I122" i="15"/>
  <c r="I124" i="15"/>
  <c r="I125" i="15"/>
  <c r="I126" i="15"/>
  <c r="I127" i="15"/>
  <c r="I128" i="15"/>
  <c r="I129" i="15"/>
  <c r="I130" i="15"/>
  <c r="I131" i="15"/>
  <c r="I132" i="15"/>
  <c r="I133" i="15"/>
  <c r="I134" i="15"/>
  <c r="I135" i="15"/>
  <c r="I136" i="15"/>
  <c r="I137" i="15"/>
  <c r="I138" i="15"/>
  <c r="I139" i="15"/>
  <c r="I140" i="15"/>
  <c r="I141" i="15"/>
  <c r="I142" i="15"/>
  <c r="I143" i="15"/>
  <c r="I144" i="15"/>
  <c r="I145" i="15"/>
  <c r="I146" i="15"/>
  <c r="I147" i="15"/>
  <c r="I148" i="15"/>
  <c r="I149" i="15"/>
  <c r="I150" i="15"/>
  <c r="I151" i="15"/>
  <c r="I152" i="15"/>
  <c r="I153" i="15"/>
  <c r="I154" i="15"/>
  <c r="I155" i="15"/>
  <c r="I156" i="15"/>
  <c r="I157" i="15"/>
  <c r="I158" i="15"/>
  <c r="I159" i="15"/>
  <c r="I160" i="15"/>
  <c r="I161" i="15"/>
  <c r="I162" i="15"/>
  <c r="I163" i="15"/>
  <c r="I164" i="15"/>
  <c r="I165" i="15"/>
  <c r="I167" i="15"/>
  <c r="I168" i="15"/>
  <c r="I170" i="15"/>
  <c r="I171" i="15"/>
  <c r="I172" i="15"/>
  <c r="I173" i="15"/>
  <c r="I174" i="15"/>
  <c r="I176" i="15"/>
  <c r="I177" i="15"/>
  <c r="I178" i="15"/>
  <c r="I180" i="15"/>
  <c r="I181" i="15"/>
  <c r="I184" i="15"/>
  <c r="I185" i="15"/>
  <c r="I186" i="15"/>
  <c r="I188" i="15"/>
  <c r="I190" i="15"/>
  <c r="I191" i="15"/>
  <c r="I192" i="15"/>
  <c r="I193" i="15"/>
  <c r="I194" i="15"/>
  <c r="I198" i="15"/>
  <c r="I199" i="15"/>
  <c r="I200" i="15"/>
  <c r="I201" i="15"/>
  <c r="I202" i="15"/>
  <c r="I203" i="15"/>
  <c r="I204" i="15"/>
  <c r="I205" i="15"/>
  <c r="I206" i="15"/>
  <c r="I207" i="15"/>
  <c r="I208" i="15"/>
  <c r="I210" i="15"/>
  <c r="I211" i="15"/>
  <c r="I215" i="15"/>
  <c r="I216" i="15"/>
  <c r="I217" i="15"/>
  <c r="I218" i="15"/>
  <c r="I219" i="15"/>
  <c r="I220" i="15"/>
  <c r="I222" i="15"/>
  <c r="I223" i="15"/>
  <c r="I224" i="15"/>
  <c r="I226" i="15"/>
  <c r="H5" i="15"/>
  <c r="H6" i="15"/>
  <c r="H7" i="15"/>
  <c r="H8" i="15"/>
  <c r="H9" i="15"/>
  <c r="H10" i="15"/>
  <c r="H11" i="15"/>
  <c r="H12" i="15"/>
  <c r="H13" i="15"/>
  <c r="H14" i="15"/>
  <c r="H15" i="15"/>
  <c r="H16" i="15"/>
  <c r="H17" i="15"/>
  <c r="H18" i="15"/>
  <c r="H19" i="15"/>
  <c r="H20" i="15"/>
  <c r="H21" i="15"/>
  <c r="H22" i="15"/>
  <c r="H23" i="15"/>
  <c r="H24" i="15"/>
  <c r="H25" i="15"/>
  <c r="H26" i="15"/>
  <c r="H27" i="15"/>
  <c r="H28" i="15"/>
  <c r="H29" i="15"/>
  <c r="H30" i="15"/>
  <c r="H31" i="15"/>
  <c r="H32" i="15"/>
  <c r="H33" i="15"/>
  <c r="H34" i="15"/>
  <c r="H35" i="15"/>
  <c r="H36" i="15"/>
  <c r="H37" i="15"/>
  <c r="H38" i="15"/>
  <c r="H39" i="15"/>
  <c r="H40" i="15"/>
  <c r="H41" i="15"/>
  <c r="H43" i="15"/>
  <c r="H44" i="15"/>
  <c r="H45" i="15"/>
  <c r="H46" i="15"/>
  <c r="H47" i="15"/>
  <c r="H48" i="15"/>
  <c r="H49" i="15"/>
  <c r="H50" i="15"/>
  <c r="H51" i="15"/>
  <c r="H52" i="15"/>
  <c r="H53" i="15"/>
  <c r="H54" i="15"/>
  <c r="H55" i="15"/>
  <c r="H56" i="15"/>
  <c r="H57" i="15"/>
  <c r="H58" i="15"/>
  <c r="H59" i="15"/>
  <c r="H60" i="15"/>
  <c r="H61" i="15"/>
  <c r="H62" i="15"/>
  <c r="H63" i="15"/>
  <c r="H64" i="15"/>
  <c r="H65" i="15"/>
  <c r="H66" i="15"/>
  <c r="H67" i="15"/>
  <c r="H69" i="15"/>
  <c r="H70" i="15"/>
  <c r="H71" i="15"/>
  <c r="H72" i="15"/>
  <c r="H73" i="15"/>
  <c r="H74" i="15"/>
  <c r="H75" i="15"/>
  <c r="H76" i="15"/>
  <c r="H77" i="15"/>
  <c r="H78" i="15"/>
  <c r="H79" i="15"/>
  <c r="H80" i="15"/>
  <c r="H81" i="15"/>
  <c r="H82" i="15"/>
  <c r="H83" i="15"/>
  <c r="H84" i="15"/>
  <c r="H85" i="15"/>
  <c r="H86" i="15"/>
  <c r="H87" i="15"/>
  <c r="H88" i="15"/>
  <c r="H89" i="15"/>
  <c r="H90" i="15"/>
  <c r="H91" i="15"/>
  <c r="H92" i="15"/>
  <c r="H93" i="15"/>
  <c r="H94" i="15"/>
  <c r="H95" i="15"/>
  <c r="H96" i="15"/>
  <c r="H97" i="15"/>
  <c r="H98" i="15"/>
  <c r="H99" i="15"/>
  <c r="H100" i="15"/>
  <c r="H101" i="15"/>
  <c r="H102" i="15"/>
  <c r="H103" i="15"/>
  <c r="H105" i="15"/>
  <c r="H106" i="15"/>
  <c r="H107" i="15"/>
  <c r="H108" i="15"/>
  <c r="H110" i="15"/>
  <c r="H111" i="15"/>
  <c r="H112" i="15"/>
  <c r="H114" i="15"/>
  <c r="H115" i="15"/>
  <c r="H116" i="15"/>
  <c r="H117" i="15"/>
  <c r="H118" i="15"/>
  <c r="H119" i="15"/>
  <c r="H120" i="15"/>
  <c r="H122" i="15"/>
  <c r="H123" i="15"/>
  <c r="H124" i="15"/>
  <c r="H125" i="15"/>
  <c r="H127" i="15"/>
  <c r="H128" i="15"/>
  <c r="H129" i="15"/>
  <c r="H130" i="15"/>
  <c r="H131" i="15"/>
  <c r="H132" i="15"/>
  <c r="H133" i="15"/>
  <c r="H134" i="15"/>
  <c r="H135" i="15"/>
  <c r="H136" i="15"/>
  <c r="H137" i="15"/>
  <c r="H138" i="15"/>
  <c r="H140" i="15"/>
  <c r="H141" i="15"/>
  <c r="H142" i="15"/>
  <c r="H143" i="15"/>
  <c r="H144" i="15"/>
  <c r="H145" i="15"/>
  <c r="H146" i="15"/>
  <c r="H147" i="15"/>
  <c r="H148" i="15"/>
  <c r="H149" i="15"/>
  <c r="H150" i="15"/>
  <c r="H151" i="15"/>
  <c r="H152" i="15"/>
  <c r="H153" i="15"/>
  <c r="H154" i="15"/>
  <c r="H155" i="15"/>
  <c r="H156" i="15"/>
  <c r="H159" i="15"/>
  <c r="H160" i="15"/>
  <c r="H163" i="15"/>
  <c r="H164" i="15"/>
  <c r="H165" i="15"/>
  <c r="H166" i="15"/>
  <c r="H167" i="15"/>
  <c r="H168" i="15"/>
  <c r="H169" i="15"/>
  <c r="H170" i="15"/>
  <c r="H171" i="15"/>
  <c r="H172" i="15"/>
  <c r="H173" i="15"/>
  <c r="H177" i="15"/>
  <c r="H178" i="15"/>
  <c r="H179" i="15"/>
  <c r="H180" i="15"/>
  <c r="H182" i="15"/>
  <c r="H184" i="15"/>
  <c r="H185" i="15"/>
  <c r="H187" i="15"/>
  <c r="H188" i="15"/>
  <c r="H190" i="15"/>
  <c r="H191" i="15"/>
  <c r="H193" i="15"/>
  <c r="H194" i="15"/>
  <c r="H197" i="15"/>
  <c r="H198" i="15"/>
  <c r="H199" i="15"/>
  <c r="H201" i="15"/>
  <c r="H203" i="15"/>
  <c r="H206" i="15"/>
  <c r="H208" i="15"/>
  <c r="H209" i="15"/>
  <c r="H210" i="15"/>
  <c r="H211" i="15"/>
  <c r="H212" i="15"/>
  <c r="H213" i="15"/>
  <c r="H214" i="15"/>
  <c r="H217" i="15"/>
  <c r="H218" i="15"/>
  <c r="H220" i="15"/>
  <c r="H221" i="15"/>
  <c r="H223" i="15"/>
  <c r="H225" i="15"/>
  <c r="B227" i="15"/>
  <c r="I227" i="15" s="1"/>
  <c r="D227" i="15"/>
  <c r="H227" i="15" s="1"/>
  <c r="G12" i="15"/>
  <c r="G9" i="15"/>
  <c r="G11" i="15"/>
  <c r="G17" i="15"/>
  <c r="G19" i="15"/>
  <c r="G27" i="15"/>
  <c r="G33" i="15"/>
  <c r="G35" i="15"/>
  <c r="G41" i="15"/>
  <c r="G43" i="15"/>
  <c r="G49" i="15"/>
  <c r="G51" i="15"/>
  <c r="G59" i="15"/>
  <c r="G65" i="15"/>
  <c r="G67" i="15"/>
  <c r="G73" i="15"/>
  <c r="G75" i="15"/>
  <c r="G81" i="15"/>
  <c r="G83" i="15"/>
  <c r="G91" i="15"/>
  <c r="G97" i="15"/>
  <c r="G99" i="15"/>
  <c r="G105" i="15"/>
  <c r="G107" i="15"/>
  <c r="G113" i="15"/>
  <c r="G115" i="15"/>
  <c r="G123" i="15"/>
  <c r="G129" i="15"/>
  <c r="G131" i="15"/>
  <c r="G137" i="15"/>
  <c r="G139" i="15"/>
  <c r="G145" i="15"/>
  <c r="G147" i="15"/>
  <c r="G155" i="15"/>
  <c r="G161" i="15"/>
  <c r="G163" i="15"/>
  <c r="G169" i="15"/>
  <c r="G171" i="15"/>
  <c r="G177" i="15"/>
  <c r="G179" i="15"/>
  <c r="G187" i="15"/>
  <c r="G193" i="15"/>
  <c r="G195" i="15"/>
  <c r="G201" i="15"/>
  <c r="G203" i="15"/>
  <c r="G209" i="15"/>
  <c r="G211" i="15"/>
  <c r="G219" i="15"/>
  <c r="G225" i="15"/>
  <c r="J268" i="13" l="1"/>
  <c r="G217" i="15"/>
  <c r="G185" i="15"/>
  <c r="G153" i="15"/>
  <c r="G121" i="15"/>
  <c r="G89" i="15"/>
  <c r="G57" i="15"/>
  <c r="G25" i="15"/>
  <c r="G226" i="15"/>
  <c r="G218" i="15"/>
  <c r="G210" i="15"/>
  <c r="G202" i="15"/>
  <c r="G194" i="15"/>
  <c r="G186" i="15"/>
  <c r="G178" i="15"/>
  <c r="G170" i="15"/>
  <c r="G162" i="15"/>
  <c r="G154" i="15"/>
  <c r="G146" i="15"/>
  <c r="G138" i="15"/>
  <c r="G130" i="15"/>
  <c r="G122" i="15"/>
  <c r="G114" i="15"/>
  <c r="G106" i="15"/>
  <c r="G98" i="15"/>
  <c r="G90" i="15"/>
  <c r="G82" i="15"/>
  <c r="G74" i="15"/>
  <c r="G66" i="15"/>
  <c r="G58" i="15"/>
  <c r="G50" i="15"/>
  <c r="G42" i="15"/>
  <c r="G34" i="15"/>
  <c r="G26" i="15"/>
  <c r="G18" i="15"/>
  <c r="G10" i="15"/>
  <c r="G200" i="15"/>
  <c r="G168" i="15"/>
  <c r="G136" i="15"/>
  <c r="G104" i="15"/>
  <c r="G88" i="15"/>
  <c r="G48" i="15"/>
  <c r="G16" i="15"/>
  <c r="G223" i="15"/>
  <c r="G215" i="15"/>
  <c r="G207" i="15"/>
  <c r="G199" i="15"/>
  <c r="G191" i="15"/>
  <c r="G183" i="15"/>
  <c r="G175" i="15"/>
  <c r="G167" i="15"/>
  <c r="G159" i="15"/>
  <c r="G151" i="15"/>
  <c r="G143" i="15"/>
  <c r="G135" i="15"/>
  <c r="G127" i="15"/>
  <c r="G119" i="15"/>
  <c r="G111" i="15"/>
  <c r="G103" i="15"/>
  <c r="G95" i="15"/>
  <c r="G87" i="15"/>
  <c r="G79" i="15"/>
  <c r="G71" i="15"/>
  <c r="G63" i="15"/>
  <c r="G55" i="15"/>
  <c r="G47" i="15"/>
  <c r="G39" i="15"/>
  <c r="G31" i="15"/>
  <c r="G23" i="15"/>
  <c r="G15" i="15"/>
  <c r="G7" i="15"/>
  <c r="G208" i="15"/>
  <c r="G184" i="15"/>
  <c r="G152" i="15"/>
  <c r="G120" i="15"/>
  <c r="G72" i="15"/>
  <c r="G8" i="15"/>
  <c r="G222" i="15"/>
  <c r="G214" i="15"/>
  <c r="G206" i="15"/>
  <c r="G198" i="15"/>
  <c r="G190" i="15"/>
  <c r="G182" i="15"/>
  <c r="G174" i="15"/>
  <c r="G166" i="15"/>
  <c r="G158" i="15"/>
  <c r="G150" i="15"/>
  <c r="G142" i="15"/>
  <c r="G134" i="15"/>
  <c r="G126" i="15"/>
  <c r="G118" i="15"/>
  <c r="G110" i="15"/>
  <c r="G102" i="15"/>
  <c r="G94" i="15"/>
  <c r="G86" i="15"/>
  <c r="G78" i="15"/>
  <c r="G70" i="15"/>
  <c r="G62" i="15"/>
  <c r="G54" i="15"/>
  <c r="G46" i="15"/>
  <c r="G38" i="15"/>
  <c r="G30" i="15"/>
  <c r="G22" i="15"/>
  <c r="G14" i="15"/>
  <c r="G6" i="15"/>
  <c r="G224" i="15"/>
  <c r="G192" i="15"/>
  <c r="G160" i="15"/>
  <c r="G128" i="15"/>
  <c r="G96" i="15"/>
  <c r="G64" i="15"/>
  <c r="G40" i="15"/>
  <c r="G24" i="15"/>
  <c r="G221" i="15"/>
  <c r="G213" i="15"/>
  <c r="G205" i="15"/>
  <c r="G197" i="15"/>
  <c r="G189" i="15"/>
  <c r="G181" i="15"/>
  <c r="G173" i="15"/>
  <c r="G165" i="15"/>
  <c r="G157" i="15"/>
  <c r="G149" i="15"/>
  <c r="G141" i="15"/>
  <c r="G133" i="15"/>
  <c r="G125" i="15"/>
  <c r="G117" i="15"/>
  <c r="G109" i="15"/>
  <c r="G101" i="15"/>
  <c r="G93" i="15"/>
  <c r="G85" i="15"/>
  <c r="G77" i="15"/>
  <c r="G69" i="15"/>
  <c r="G61" i="15"/>
  <c r="G53" i="15"/>
  <c r="G45" i="15"/>
  <c r="G37" i="15"/>
  <c r="G29" i="15"/>
  <c r="G21" i="15"/>
  <c r="G13" i="15"/>
  <c r="G216" i="15"/>
  <c r="G176" i="15"/>
  <c r="G144" i="15"/>
  <c r="G112" i="15"/>
  <c r="G80" i="15"/>
  <c r="G56" i="15"/>
  <c r="G32" i="15"/>
  <c r="G220" i="15"/>
  <c r="G212" i="15"/>
  <c r="G204" i="15"/>
  <c r="G196" i="15"/>
  <c r="G188" i="15"/>
  <c r="G180" i="15"/>
  <c r="G172" i="15"/>
  <c r="G164" i="15"/>
  <c r="G156" i="15"/>
  <c r="G148" i="15"/>
  <c r="G140" i="15"/>
  <c r="G132" i="15"/>
  <c r="G124" i="15"/>
  <c r="G116" i="15"/>
  <c r="G108" i="15"/>
  <c r="G100" i="15"/>
  <c r="G92" i="15"/>
  <c r="G84" i="15"/>
  <c r="G76" i="15"/>
  <c r="G68" i="15"/>
  <c r="G60" i="15"/>
  <c r="G52" i="15"/>
  <c r="G44" i="15"/>
  <c r="G36" i="15"/>
  <c r="G28" i="15"/>
  <c r="G20" i="15"/>
  <c r="G227" i="15" l="1"/>
  <c r="D8" i="55"/>
  <c r="E26" i="53" l="1"/>
  <c r="B21" i="53"/>
  <c r="G7" i="25"/>
  <c r="D7" i="55" l="1"/>
  <c r="E14" i="9"/>
  <c r="G6" i="6" l="1"/>
  <c r="D268" i="14"/>
  <c r="B268" i="14"/>
  <c r="H262" i="14"/>
  <c r="E262" i="14"/>
  <c r="G259" i="14"/>
  <c r="E250" i="14"/>
  <c r="I247" i="14"/>
  <c r="E245" i="14"/>
  <c r="H244" i="14"/>
  <c r="I243" i="14"/>
  <c r="G243" i="14"/>
  <c r="H242" i="14"/>
  <c r="I241" i="14"/>
  <c r="H241" i="14"/>
  <c r="I240" i="14"/>
  <c r="H240" i="14"/>
  <c r="G240" i="14"/>
  <c r="I239" i="14"/>
  <c r="H237" i="14"/>
  <c r="I236" i="14"/>
  <c r="H236" i="14"/>
  <c r="I235" i="14"/>
  <c r="H235" i="14"/>
  <c r="H234" i="14"/>
  <c r="I233" i="14"/>
  <c r="I232" i="14"/>
  <c r="H232" i="14"/>
  <c r="I231" i="14"/>
  <c r="E231" i="14"/>
  <c r="I230" i="14"/>
  <c r="H230" i="14"/>
  <c r="I229" i="14"/>
  <c r="H229" i="14"/>
  <c r="I228" i="14"/>
  <c r="H228" i="14"/>
  <c r="I227" i="14"/>
  <c r="H227" i="14"/>
  <c r="I226" i="14"/>
  <c r="H226" i="14"/>
  <c r="E226" i="14"/>
  <c r="I225" i="14"/>
  <c r="H225" i="14"/>
  <c r="I224" i="14"/>
  <c r="H224" i="14"/>
  <c r="H223" i="14"/>
  <c r="H221" i="14"/>
  <c r="I220" i="14"/>
  <c r="H220" i="14"/>
  <c r="I219" i="14"/>
  <c r="H219" i="14"/>
  <c r="I218" i="14"/>
  <c r="H218" i="14"/>
  <c r="I217" i="14"/>
  <c r="H217" i="14"/>
  <c r="E217" i="14"/>
  <c r="I216" i="14"/>
  <c r="H216" i="14"/>
  <c r="I215" i="14"/>
  <c r="H215" i="14"/>
  <c r="E215" i="14"/>
  <c r="I214" i="14"/>
  <c r="H214" i="14"/>
  <c r="E214" i="14"/>
  <c r="I213" i="14"/>
  <c r="H213" i="14"/>
  <c r="I212" i="14"/>
  <c r="H212" i="14"/>
  <c r="E212" i="14"/>
  <c r="H211" i="14"/>
  <c r="I210" i="14"/>
  <c r="H210" i="14"/>
  <c r="E210" i="14"/>
  <c r="I209" i="14"/>
  <c r="H209" i="14"/>
  <c r="E209" i="14"/>
  <c r="I208" i="14"/>
  <c r="H208" i="14"/>
  <c r="I207" i="14"/>
  <c r="H207" i="14"/>
  <c r="E207" i="14"/>
  <c r="I206" i="14"/>
  <c r="H206" i="14"/>
  <c r="E206" i="14"/>
  <c r="I205" i="14"/>
  <c r="H205" i="14"/>
  <c r="I204" i="14"/>
  <c r="H204" i="14"/>
  <c r="G204" i="14"/>
  <c r="E204" i="14"/>
  <c r="I203" i="14"/>
  <c r="H203" i="14"/>
  <c r="I202" i="14"/>
  <c r="H202" i="14"/>
  <c r="G202" i="14"/>
  <c r="E202" i="14"/>
  <c r="I201" i="14"/>
  <c r="H201" i="14"/>
  <c r="G201" i="14"/>
  <c r="E201" i="14"/>
  <c r="I200" i="14"/>
  <c r="H200" i="14"/>
  <c r="I199" i="14"/>
  <c r="H199" i="14"/>
  <c r="E199" i="14"/>
  <c r="I198" i="14"/>
  <c r="H198" i="14"/>
  <c r="E198" i="14"/>
  <c r="I197" i="14"/>
  <c r="H197" i="14"/>
  <c r="I196" i="14"/>
  <c r="H196" i="14"/>
  <c r="E196" i="14"/>
  <c r="I195" i="14"/>
  <c r="H195" i="14"/>
  <c r="I194" i="14"/>
  <c r="H194" i="14"/>
  <c r="G194" i="14"/>
  <c r="E194" i="14"/>
  <c r="I193" i="14"/>
  <c r="H193" i="14"/>
  <c r="G193" i="14"/>
  <c r="E193" i="14"/>
  <c r="I192" i="14"/>
  <c r="H192" i="14"/>
  <c r="I191" i="14"/>
  <c r="H191" i="14"/>
  <c r="E191" i="14"/>
  <c r="I190" i="14"/>
  <c r="H190" i="14"/>
  <c r="E190" i="14"/>
  <c r="I189" i="14"/>
  <c r="H189" i="14"/>
  <c r="I188" i="14"/>
  <c r="H188" i="14"/>
  <c r="E188" i="14"/>
  <c r="I187" i="14"/>
  <c r="H187" i="14"/>
  <c r="I186" i="14"/>
  <c r="H186" i="14"/>
  <c r="E186" i="14"/>
  <c r="I185" i="14"/>
  <c r="H185" i="14"/>
  <c r="E185" i="14"/>
  <c r="I184" i="14"/>
  <c r="H184" i="14"/>
  <c r="I183" i="14"/>
  <c r="G183" i="14"/>
  <c r="E183" i="14"/>
  <c r="I182" i="14"/>
  <c r="H182" i="14"/>
  <c r="I181" i="14"/>
  <c r="H181" i="14"/>
  <c r="G181" i="14"/>
  <c r="E181" i="14"/>
  <c r="I180" i="14"/>
  <c r="H180" i="14"/>
  <c r="E180" i="14"/>
  <c r="I179" i="14"/>
  <c r="H179" i="14"/>
  <c r="I178" i="14"/>
  <c r="H178" i="14"/>
  <c r="E178" i="14"/>
  <c r="I177" i="14"/>
  <c r="H177" i="14"/>
  <c r="E177" i="14"/>
  <c r="I176" i="14"/>
  <c r="H176" i="14"/>
  <c r="I175" i="14"/>
  <c r="H175" i="14"/>
  <c r="G175" i="14"/>
  <c r="E175" i="14"/>
  <c r="I174" i="14"/>
  <c r="H174" i="14"/>
  <c r="I173" i="14"/>
  <c r="H173" i="14"/>
  <c r="E173" i="14"/>
  <c r="I172" i="14"/>
  <c r="H172" i="14"/>
  <c r="G172" i="14"/>
  <c r="E172" i="14"/>
  <c r="I171" i="14"/>
  <c r="H171" i="14"/>
  <c r="I170" i="14"/>
  <c r="H170" i="14"/>
  <c r="E170" i="14"/>
  <c r="I169" i="14"/>
  <c r="H169" i="14"/>
  <c r="E169" i="14"/>
  <c r="I168" i="14"/>
  <c r="H168" i="14"/>
  <c r="I167" i="14"/>
  <c r="H167" i="14"/>
  <c r="E167" i="14"/>
  <c r="I166" i="14"/>
  <c r="H166" i="14"/>
  <c r="I165" i="14"/>
  <c r="H165" i="14"/>
  <c r="G165" i="14"/>
  <c r="E165" i="14"/>
  <c r="I164" i="14"/>
  <c r="H164" i="14"/>
  <c r="G164" i="14"/>
  <c r="E164" i="14"/>
  <c r="I163" i="14"/>
  <c r="H163" i="14"/>
  <c r="I162" i="14"/>
  <c r="H162" i="14"/>
  <c r="E162" i="14"/>
  <c r="I161" i="14"/>
  <c r="H161" i="14"/>
  <c r="E161" i="14"/>
  <c r="I160" i="14"/>
  <c r="H160" i="14"/>
  <c r="I159" i="14"/>
  <c r="H159" i="14"/>
  <c r="E159" i="14"/>
  <c r="I158" i="14"/>
  <c r="H158" i="14"/>
  <c r="I157" i="14"/>
  <c r="H157" i="14"/>
  <c r="E157" i="14"/>
  <c r="I156" i="14"/>
  <c r="H156" i="14"/>
  <c r="E156" i="14"/>
  <c r="I155" i="14"/>
  <c r="H155" i="14"/>
  <c r="I154" i="14"/>
  <c r="H154" i="14"/>
  <c r="G154" i="14"/>
  <c r="E154" i="14"/>
  <c r="I153" i="14"/>
  <c r="H153" i="14"/>
  <c r="E153" i="14"/>
  <c r="I152" i="14"/>
  <c r="H152" i="14"/>
  <c r="G152" i="14"/>
  <c r="I151" i="14"/>
  <c r="H151" i="14"/>
  <c r="E151" i="14"/>
  <c r="I150" i="14"/>
  <c r="H150" i="14"/>
  <c r="I149" i="14"/>
  <c r="H149" i="14"/>
  <c r="E149" i="14"/>
  <c r="I148" i="14"/>
  <c r="H148" i="14"/>
  <c r="E148" i="14"/>
  <c r="I147" i="14"/>
  <c r="H147" i="14"/>
  <c r="I146" i="14"/>
  <c r="H146" i="14"/>
  <c r="G146" i="14"/>
  <c r="E146" i="14"/>
  <c r="I145" i="14"/>
  <c r="H145" i="14"/>
  <c r="E145" i="14"/>
  <c r="C145" i="14"/>
  <c r="I144" i="14"/>
  <c r="H144" i="14"/>
  <c r="G144" i="14"/>
  <c r="I143" i="14"/>
  <c r="H143" i="14"/>
  <c r="G143" i="14"/>
  <c r="E143" i="14"/>
  <c r="C143" i="14"/>
  <c r="I142" i="14"/>
  <c r="H142" i="14"/>
  <c r="I141" i="14"/>
  <c r="H141" i="14"/>
  <c r="E141" i="14"/>
  <c r="I140" i="14"/>
  <c r="H140" i="14"/>
  <c r="E140" i="14"/>
  <c r="I139" i="14"/>
  <c r="H139" i="14"/>
  <c r="I138" i="14"/>
  <c r="H138" i="14"/>
  <c r="G138" i="14"/>
  <c r="E138" i="14"/>
  <c r="I137" i="14"/>
  <c r="H137" i="14"/>
  <c r="E137" i="14"/>
  <c r="I136" i="14"/>
  <c r="H136" i="14"/>
  <c r="G136" i="14"/>
  <c r="I135" i="14"/>
  <c r="H135" i="14"/>
  <c r="E135" i="14"/>
  <c r="I134" i="14"/>
  <c r="H134" i="14"/>
  <c r="I133" i="14"/>
  <c r="H133" i="14"/>
  <c r="E133" i="14"/>
  <c r="I132" i="14"/>
  <c r="H132" i="14"/>
  <c r="E132" i="14"/>
  <c r="I131" i="14"/>
  <c r="H131" i="14"/>
  <c r="I130" i="14"/>
  <c r="H130" i="14"/>
  <c r="G130" i="14"/>
  <c r="E130" i="14"/>
  <c r="I129" i="14"/>
  <c r="H129" i="14"/>
  <c r="E129" i="14"/>
  <c r="I128" i="14"/>
  <c r="H128" i="14"/>
  <c r="G128" i="14"/>
  <c r="I127" i="14"/>
  <c r="H127" i="14"/>
  <c r="G127" i="14"/>
  <c r="E127" i="14"/>
  <c r="I126" i="14"/>
  <c r="H126" i="14"/>
  <c r="I125" i="14"/>
  <c r="H125" i="14"/>
  <c r="E125" i="14"/>
  <c r="I124" i="14"/>
  <c r="H124" i="14"/>
  <c r="E124" i="14"/>
  <c r="I123" i="14"/>
  <c r="H123" i="14"/>
  <c r="I122" i="14"/>
  <c r="H122" i="14"/>
  <c r="G122" i="14"/>
  <c r="E122" i="14"/>
  <c r="I121" i="14"/>
  <c r="H121" i="14"/>
  <c r="E121" i="14"/>
  <c r="I120" i="14"/>
  <c r="H120" i="14"/>
  <c r="G120" i="14"/>
  <c r="I119" i="14"/>
  <c r="H119" i="14"/>
  <c r="E119" i="14"/>
  <c r="I118" i="14"/>
  <c r="H118" i="14"/>
  <c r="I117" i="14"/>
  <c r="H117" i="14"/>
  <c r="E117" i="14"/>
  <c r="I116" i="14"/>
  <c r="H116" i="14"/>
  <c r="G116" i="14"/>
  <c r="E116" i="14"/>
  <c r="I115" i="14"/>
  <c r="H115" i="14"/>
  <c r="I114" i="14"/>
  <c r="H114" i="14"/>
  <c r="E114" i="14"/>
  <c r="I113" i="14"/>
  <c r="H113" i="14"/>
  <c r="E113" i="14"/>
  <c r="I112" i="14"/>
  <c r="H112" i="14"/>
  <c r="I111" i="14"/>
  <c r="H111" i="14"/>
  <c r="G111" i="14"/>
  <c r="E111" i="14"/>
  <c r="I110" i="14"/>
  <c r="H110" i="14"/>
  <c r="I109" i="14"/>
  <c r="H109" i="14"/>
  <c r="G109" i="14"/>
  <c r="E109" i="14"/>
  <c r="I108" i="14"/>
  <c r="H108" i="14"/>
  <c r="E108" i="14"/>
  <c r="I107" i="14"/>
  <c r="H107" i="14"/>
  <c r="I106" i="14"/>
  <c r="H106" i="14"/>
  <c r="E106" i="14"/>
  <c r="I105" i="14"/>
  <c r="H105" i="14"/>
  <c r="E105" i="14"/>
  <c r="I104" i="14"/>
  <c r="H104" i="14"/>
  <c r="E104" i="14"/>
  <c r="I103" i="14"/>
  <c r="H103" i="14"/>
  <c r="E103" i="14"/>
  <c r="I102" i="14"/>
  <c r="H102" i="14"/>
  <c r="I101" i="14"/>
  <c r="H101" i="14"/>
  <c r="E101" i="14"/>
  <c r="I100" i="14"/>
  <c r="H100" i="14"/>
  <c r="E100" i="14"/>
  <c r="I99" i="14"/>
  <c r="H99" i="14"/>
  <c r="I98" i="14"/>
  <c r="H98" i="14"/>
  <c r="G98" i="14"/>
  <c r="E98" i="14"/>
  <c r="I97" i="14"/>
  <c r="H97" i="14"/>
  <c r="E97" i="14"/>
  <c r="I96" i="14"/>
  <c r="H96" i="14"/>
  <c r="G96" i="14"/>
  <c r="E96" i="14"/>
  <c r="I95" i="14"/>
  <c r="H95" i="14"/>
  <c r="G95" i="14"/>
  <c r="E95" i="14"/>
  <c r="G94" i="14"/>
  <c r="E94" i="14"/>
  <c r="I93" i="14"/>
  <c r="H93" i="14"/>
  <c r="E93" i="14"/>
  <c r="I92" i="14"/>
  <c r="H92" i="14"/>
  <c r="I91" i="14"/>
  <c r="H91" i="14"/>
  <c r="E91" i="14"/>
  <c r="I90" i="14"/>
  <c r="H90" i="14"/>
  <c r="G90" i="14"/>
  <c r="E90" i="14"/>
  <c r="I89" i="14"/>
  <c r="H89" i="14"/>
  <c r="G89" i="14"/>
  <c r="I88" i="14"/>
  <c r="H88" i="14"/>
  <c r="G88" i="14"/>
  <c r="E88" i="14"/>
  <c r="I87" i="14"/>
  <c r="H87" i="14"/>
  <c r="E87" i="14"/>
  <c r="I86" i="14"/>
  <c r="H86" i="14"/>
  <c r="G86" i="14"/>
  <c r="E86" i="14"/>
  <c r="I85" i="14"/>
  <c r="H85" i="14"/>
  <c r="E85" i="14"/>
  <c r="I84" i="14"/>
  <c r="H84" i="14"/>
  <c r="I83" i="14"/>
  <c r="H83" i="14"/>
  <c r="E83" i="14"/>
  <c r="I82" i="14"/>
  <c r="H82" i="14"/>
  <c r="G82" i="14"/>
  <c r="E82" i="14"/>
  <c r="I81" i="14"/>
  <c r="H81" i="14"/>
  <c r="I80" i="14"/>
  <c r="H80" i="14"/>
  <c r="E80" i="14"/>
  <c r="I79" i="14"/>
  <c r="H79" i="14"/>
  <c r="E79" i="14"/>
  <c r="I78" i="14"/>
  <c r="H78" i="14"/>
  <c r="E78" i="14"/>
  <c r="I77" i="14"/>
  <c r="H77" i="14"/>
  <c r="E77" i="14"/>
  <c r="I76" i="14"/>
  <c r="H76" i="14"/>
  <c r="I75" i="14"/>
  <c r="H75" i="14"/>
  <c r="G75" i="14"/>
  <c r="E75" i="14"/>
  <c r="I74" i="14"/>
  <c r="H74" i="14"/>
  <c r="G74" i="14"/>
  <c r="E74" i="14"/>
  <c r="I73" i="14"/>
  <c r="H73" i="14"/>
  <c r="I72" i="14"/>
  <c r="H72" i="14"/>
  <c r="G72" i="14"/>
  <c r="E72" i="14"/>
  <c r="I71" i="14"/>
  <c r="H71" i="14"/>
  <c r="E71" i="14"/>
  <c r="I70" i="14"/>
  <c r="H70" i="14"/>
  <c r="G70" i="14"/>
  <c r="E70" i="14"/>
  <c r="I69" i="14"/>
  <c r="H69" i="14"/>
  <c r="G69" i="14"/>
  <c r="E69" i="14"/>
  <c r="I68" i="14"/>
  <c r="H68" i="14"/>
  <c r="C68" i="14"/>
  <c r="I67" i="14"/>
  <c r="H67" i="14"/>
  <c r="G67" i="14"/>
  <c r="E67" i="14"/>
  <c r="I66" i="14"/>
  <c r="H66" i="14"/>
  <c r="E66" i="14"/>
  <c r="C66" i="14"/>
  <c r="I65" i="14"/>
  <c r="H65" i="14"/>
  <c r="G65" i="14"/>
  <c r="I64" i="14"/>
  <c r="H64" i="14"/>
  <c r="E64" i="14"/>
  <c r="I63" i="14"/>
  <c r="H63" i="14"/>
  <c r="E63" i="14"/>
  <c r="I62" i="14"/>
  <c r="H62" i="14"/>
  <c r="E62" i="14"/>
  <c r="I61" i="14"/>
  <c r="H61" i="14"/>
  <c r="G61" i="14"/>
  <c r="E61" i="14"/>
  <c r="I60" i="14"/>
  <c r="H60" i="14"/>
  <c r="I59" i="14"/>
  <c r="H59" i="14"/>
  <c r="G59" i="14"/>
  <c r="E59" i="14"/>
  <c r="I58" i="14"/>
  <c r="H58" i="14"/>
  <c r="G58" i="14"/>
  <c r="E58" i="14"/>
  <c r="I57" i="14"/>
  <c r="H57" i="14"/>
  <c r="G57" i="14"/>
  <c r="I56" i="14"/>
  <c r="H56" i="14"/>
  <c r="E56" i="14"/>
  <c r="I55" i="14"/>
  <c r="H55" i="14"/>
  <c r="E55" i="14"/>
  <c r="I54" i="14"/>
  <c r="H54" i="14"/>
  <c r="E54" i="14"/>
  <c r="I53" i="14"/>
  <c r="H53" i="14"/>
  <c r="G53" i="14"/>
  <c r="E53" i="14"/>
  <c r="I52" i="14"/>
  <c r="H52" i="14"/>
  <c r="I51" i="14"/>
  <c r="H51" i="14"/>
  <c r="E51" i="14"/>
  <c r="I50" i="14"/>
  <c r="H50" i="14"/>
  <c r="E50" i="14"/>
  <c r="I49" i="14"/>
  <c r="H49" i="14"/>
  <c r="G49" i="14"/>
  <c r="I48" i="14"/>
  <c r="H48" i="14"/>
  <c r="E48" i="14"/>
  <c r="I47" i="14"/>
  <c r="H47" i="14"/>
  <c r="E47" i="14"/>
  <c r="I46" i="14"/>
  <c r="H46" i="14"/>
  <c r="E46" i="14"/>
  <c r="I45" i="14"/>
  <c r="H45" i="14"/>
  <c r="E45" i="14"/>
  <c r="I44" i="14"/>
  <c r="H44" i="14"/>
  <c r="I43" i="14"/>
  <c r="H43" i="14"/>
  <c r="G43" i="14"/>
  <c r="E43" i="14"/>
  <c r="I42" i="14"/>
  <c r="H42" i="14"/>
  <c r="G42" i="14"/>
  <c r="E42" i="14"/>
  <c r="I41" i="14"/>
  <c r="H41" i="14"/>
  <c r="E41" i="14"/>
  <c r="I40" i="14"/>
  <c r="H40" i="14"/>
  <c r="E40" i="14"/>
  <c r="I39" i="14"/>
  <c r="H39" i="14"/>
  <c r="E39" i="14"/>
  <c r="I38" i="14"/>
  <c r="H38" i="14"/>
  <c r="E38" i="14"/>
  <c r="I37" i="14"/>
  <c r="H37" i="14"/>
  <c r="G37" i="14"/>
  <c r="E37" i="14"/>
  <c r="I36" i="14"/>
  <c r="H36" i="14"/>
  <c r="G36" i="14"/>
  <c r="E36" i="14"/>
  <c r="I35" i="14"/>
  <c r="H35" i="14"/>
  <c r="G35" i="14"/>
  <c r="E35" i="14"/>
  <c r="I34" i="14"/>
  <c r="H34" i="14"/>
  <c r="G34" i="14"/>
  <c r="E34" i="14"/>
  <c r="I33" i="14"/>
  <c r="H33" i="14"/>
  <c r="E33" i="14"/>
  <c r="I32" i="14"/>
  <c r="H32" i="14"/>
  <c r="E32" i="14"/>
  <c r="C32" i="14"/>
  <c r="I31" i="14"/>
  <c r="H31" i="14"/>
  <c r="E31" i="14"/>
  <c r="I30" i="14"/>
  <c r="H30" i="14"/>
  <c r="G30" i="14"/>
  <c r="E30" i="14"/>
  <c r="I29" i="14"/>
  <c r="H29" i="14"/>
  <c r="E29" i="14"/>
  <c r="I28" i="14"/>
  <c r="H28" i="14"/>
  <c r="G28" i="14"/>
  <c r="E28" i="14"/>
  <c r="I27" i="14"/>
  <c r="H27" i="14"/>
  <c r="G27" i="14"/>
  <c r="E27" i="14"/>
  <c r="I26" i="14"/>
  <c r="H26" i="14"/>
  <c r="G26" i="14"/>
  <c r="E26" i="14"/>
  <c r="I25" i="14"/>
  <c r="H25" i="14"/>
  <c r="E25" i="14"/>
  <c r="I24" i="14"/>
  <c r="H24" i="14"/>
  <c r="E24" i="14"/>
  <c r="I23" i="14"/>
  <c r="H23" i="14"/>
  <c r="E23" i="14"/>
  <c r="I22" i="14"/>
  <c r="H22" i="14"/>
  <c r="E22" i="14"/>
  <c r="I21" i="14"/>
  <c r="H21" i="14"/>
  <c r="G21" i="14"/>
  <c r="E21" i="14"/>
  <c r="I20" i="14"/>
  <c r="H20" i="14"/>
  <c r="G20" i="14"/>
  <c r="E20" i="14"/>
  <c r="I19" i="14"/>
  <c r="H19" i="14"/>
  <c r="G19" i="14"/>
  <c r="E19" i="14"/>
  <c r="I18" i="14"/>
  <c r="H18" i="14"/>
  <c r="G18" i="14"/>
  <c r="E18" i="14"/>
  <c r="I17" i="14"/>
  <c r="H17" i="14"/>
  <c r="E17" i="14"/>
  <c r="I16" i="14"/>
  <c r="H16" i="14"/>
  <c r="E16" i="14"/>
  <c r="I15" i="14"/>
  <c r="H15" i="14"/>
  <c r="E15" i="14"/>
  <c r="I14" i="14"/>
  <c r="H14" i="14"/>
  <c r="G14" i="14"/>
  <c r="E14" i="14"/>
  <c r="I13" i="14"/>
  <c r="H13" i="14"/>
  <c r="E13" i="14"/>
  <c r="I12" i="14"/>
  <c r="H12" i="14"/>
  <c r="G12" i="14"/>
  <c r="E12" i="14"/>
  <c r="I11" i="14"/>
  <c r="H11" i="14"/>
  <c r="G11" i="14"/>
  <c r="E11" i="14"/>
  <c r="I10" i="14"/>
  <c r="H10" i="14"/>
  <c r="G10" i="14"/>
  <c r="E10" i="14"/>
  <c r="I9" i="14"/>
  <c r="H9" i="14"/>
  <c r="E9" i="14"/>
  <c r="I8" i="14"/>
  <c r="H8" i="14"/>
  <c r="E8" i="14"/>
  <c r="I7" i="14"/>
  <c r="H7" i="14"/>
  <c r="E7" i="14"/>
  <c r="I6" i="14"/>
  <c r="H6" i="14"/>
  <c r="E6" i="14"/>
  <c r="I5" i="14"/>
  <c r="E5" i="14"/>
  <c r="I4" i="14"/>
  <c r="H4" i="14"/>
  <c r="E4" i="14"/>
  <c r="E220" i="15"/>
  <c r="C226" i="15"/>
  <c r="E223" i="15"/>
  <c r="E222" i="15"/>
  <c r="E214" i="15"/>
  <c r="E211" i="15"/>
  <c r="E208" i="15"/>
  <c r="E205" i="15"/>
  <c r="C201" i="15"/>
  <c r="E198" i="15"/>
  <c r="E196" i="15"/>
  <c r="E192" i="15"/>
  <c r="E191" i="15"/>
  <c r="E189" i="15"/>
  <c r="E187" i="15"/>
  <c r="C184" i="15"/>
  <c r="E183" i="15"/>
  <c r="E182" i="15"/>
  <c r="C177" i="15"/>
  <c r="E176" i="15"/>
  <c r="E165" i="15"/>
  <c r="E164" i="15"/>
  <c r="E162" i="15"/>
  <c r="C162" i="15"/>
  <c r="E156" i="15"/>
  <c r="E153" i="15"/>
  <c r="E152" i="15"/>
  <c r="E150" i="15"/>
  <c r="E148" i="15"/>
  <c r="E145" i="15"/>
  <c r="C143" i="15"/>
  <c r="E142" i="15"/>
  <c r="E140" i="15"/>
  <c r="E139" i="15"/>
  <c r="E137" i="15"/>
  <c r="E135" i="15"/>
  <c r="E132" i="15"/>
  <c r="E131" i="15"/>
  <c r="E129" i="15"/>
  <c r="E127" i="15"/>
  <c r="E126" i="15"/>
  <c r="E124" i="15"/>
  <c r="C124" i="15"/>
  <c r="E118" i="15"/>
  <c r="E116" i="15"/>
  <c r="E113" i="15"/>
  <c r="E111" i="15"/>
  <c r="C111" i="15"/>
  <c r="E109" i="15"/>
  <c r="E107" i="15"/>
  <c r="E105" i="15"/>
  <c r="E104" i="15"/>
  <c r="E102" i="15"/>
  <c r="E99" i="15"/>
  <c r="C99" i="15"/>
  <c r="E97" i="15"/>
  <c r="C97" i="15"/>
  <c r="E96" i="15"/>
  <c r="E94" i="15"/>
  <c r="E92" i="15"/>
  <c r="E90" i="15"/>
  <c r="E89" i="15"/>
  <c r="E88" i="15"/>
  <c r="E86" i="15"/>
  <c r="E84" i="15"/>
  <c r="E83" i="15"/>
  <c r="E82" i="15"/>
  <c r="E81" i="15"/>
  <c r="E80" i="15"/>
  <c r="E78" i="15"/>
  <c r="E76" i="15"/>
  <c r="E75" i="15"/>
  <c r="C75" i="15"/>
  <c r="E74" i="15"/>
  <c r="E73" i="15"/>
  <c r="E72" i="15"/>
  <c r="C71" i="15"/>
  <c r="E70" i="15"/>
  <c r="E68" i="15"/>
  <c r="E66" i="15"/>
  <c r="E65" i="15"/>
  <c r="C65" i="15"/>
  <c r="E63" i="15"/>
  <c r="C63" i="15"/>
  <c r="E62" i="15"/>
  <c r="E60" i="15"/>
  <c r="E58" i="15"/>
  <c r="E57" i="15"/>
  <c r="E56" i="15"/>
  <c r="E55" i="15"/>
  <c r="E54" i="15"/>
  <c r="E52" i="15"/>
  <c r="E50" i="15"/>
  <c r="E49" i="15"/>
  <c r="E48" i="15"/>
  <c r="E47" i="15"/>
  <c r="E46" i="15"/>
  <c r="E44" i="15"/>
  <c r="E42" i="15"/>
  <c r="E40" i="15"/>
  <c r="E39" i="15"/>
  <c r="E38" i="15"/>
  <c r="E36" i="15"/>
  <c r="C36" i="15"/>
  <c r="E34" i="15"/>
  <c r="C33" i="15"/>
  <c r="E32" i="15"/>
  <c r="E31" i="15"/>
  <c r="C31" i="15"/>
  <c r="E30" i="15"/>
  <c r="C29" i="15"/>
  <c r="E27" i="15"/>
  <c r="E26" i="15"/>
  <c r="E25" i="15"/>
  <c r="E24" i="15"/>
  <c r="E23" i="15"/>
  <c r="C23" i="15"/>
  <c r="C21" i="15"/>
  <c r="E19" i="15"/>
  <c r="E18" i="15"/>
  <c r="E17" i="15"/>
  <c r="E16" i="15"/>
  <c r="E15" i="15"/>
  <c r="C15" i="15"/>
  <c r="C12" i="15"/>
  <c r="E11" i="15"/>
  <c r="E10" i="15"/>
  <c r="E9" i="15"/>
  <c r="C8" i="15"/>
  <c r="E7" i="15"/>
  <c r="E6" i="15"/>
  <c r="E5" i="15"/>
  <c r="C5" i="15"/>
  <c r="E4" i="15"/>
  <c r="I262" i="13"/>
  <c r="I265" i="13"/>
  <c r="I263" i="13"/>
  <c r="E263" i="13"/>
  <c r="L262" i="13"/>
  <c r="K262" i="13"/>
  <c r="K260" i="13"/>
  <c r="E260" i="13"/>
  <c r="L259" i="13"/>
  <c r="K259" i="13"/>
  <c r="I259" i="13"/>
  <c r="E259" i="13"/>
  <c r="E258" i="13"/>
  <c r="I257" i="13"/>
  <c r="L255" i="13"/>
  <c r="L253" i="13"/>
  <c r="E253" i="13"/>
  <c r="L252" i="13"/>
  <c r="I252" i="13"/>
  <c r="E251" i="13"/>
  <c r="I250" i="13"/>
  <c r="K249" i="13"/>
  <c r="L248" i="13"/>
  <c r="K248" i="13"/>
  <c r="I248" i="13"/>
  <c r="I246" i="13"/>
  <c r="E246" i="13"/>
  <c r="L244" i="13"/>
  <c r="I244" i="13"/>
  <c r="L243" i="13"/>
  <c r="E243" i="13"/>
  <c r="I242" i="13"/>
  <c r="I240" i="13"/>
  <c r="E239" i="13"/>
  <c r="I238" i="13"/>
  <c r="E238" i="13"/>
  <c r="E237" i="13"/>
  <c r="K236" i="13"/>
  <c r="L234" i="13"/>
  <c r="I234" i="13"/>
  <c r="E234" i="13"/>
  <c r="K233" i="13"/>
  <c r="I233" i="13"/>
  <c r="L232" i="13"/>
  <c r="K232" i="13"/>
  <c r="E232" i="13"/>
  <c r="L231" i="13"/>
  <c r="I231" i="13"/>
  <c r="E230" i="13"/>
  <c r="L229" i="13"/>
  <c r="K229" i="13"/>
  <c r="I229" i="13"/>
  <c r="L227" i="13"/>
  <c r="K227" i="13"/>
  <c r="E227" i="13"/>
  <c r="L226" i="13"/>
  <c r="K226" i="13"/>
  <c r="I226" i="13"/>
  <c r="E226" i="13"/>
  <c r="L224" i="13"/>
  <c r="K224" i="13"/>
  <c r="E224" i="13"/>
  <c r="L223" i="13"/>
  <c r="K223" i="13"/>
  <c r="I223" i="13"/>
  <c r="K222" i="13"/>
  <c r="E222" i="13"/>
  <c r="K221" i="13"/>
  <c r="I221" i="13"/>
  <c r="L220" i="13"/>
  <c r="K220" i="13"/>
  <c r="I220" i="13"/>
  <c r="L219" i="13"/>
  <c r="K219" i="13"/>
  <c r="I218" i="13"/>
  <c r="K217" i="13"/>
  <c r="I217" i="13"/>
  <c r="E217" i="13"/>
  <c r="I216" i="13"/>
  <c r="E216" i="13"/>
  <c r="L215" i="13"/>
  <c r="K215" i="13"/>
  <c r="I215" i="13"/>
  <c r="K214" i="13"/>
  <c r="E214" i="13"/>
  <c r="L213" i="13"/>
  <c r="K213" i="13"/>
  <c r="I213" i="13"/>
  <c r="E213" i="13"/>
  <c r="E212" i="13"/>
  <c r="L211" i="13"/>
  <c r="K211" i="13"/>
  <c r="I211" i="13"/>
  <c r="E211" i="13"/>
  <c r="I210" i="13"/>
  <c r="E210" i="13"/>
  <c r="L209" i="13"/>
  <c r="K209" i="13"/>
  <c r="L208" i="13"/>
  <c r="K208" i="13"/>
  <c r="I208" i="13"/>
  <c r="E208" i="13"/>
  <c r="L207" i="13"/>
  <c r="K207" i="13"/>
  <c r="I207" i="13"/>
  <c r="K206" i="13"/>
  <c r="E206" i="13"/>
  <c r="L204" i="13"/>
  <c r="K204" i="13"/>
  <c r="E204" i="13"/>
  <c r="K203" i="13"/>
  <c r="I203" i="13"/>
  <c r="L202" i="13"/>
  <c r="K202" i="13"/>
  <c r="I202" i="13"/>
  <c r="E202" i="13"/>
  <c r="I201" i="13"/>
  <c r="L200" i="13"/>
  <c r="K200" i="13"/>
  <c r="I200" i="13"/>
  <c r="L199" i="13"/>
  <c r="E199" i="13"/>
  <c r="L198" i="13"/>
  <c r="I198" i="13"/>
  <c r="L197" i="13"/>
  <c r="K197" i="13"/>
  <c r="I197" i="13"/>
  <c r="E197" i="13"/>
  <c r="L196" i="13"/>
  <c r="K196" i="13"/>
  <c r="E196" i="13"/>
  <c r="L195" i="13"/>
  <c r="I195" i="13"/>
  <c r="E195" i="13"/>
  <c r="E194" i="13"/>
  <c r="L193" i="13"/>
  <c r="K193" i="13"/>
  <c r="E192" i="13"/>
  <c r="L191" i="13"/>
  <c r="K191" i="13"/>
  <c r="L190" i="13"/>
  <c r="K190" i="13"/>
  <c r="E190" i="13"/>
  <c r="L189" i="13"/>
  <c r="I188" i="13"/>
  <c r="E188" i="13"/>
  <c r="L187" i="13"/>
  <c r="K187" i="13"/>
  <c r="I187" i="13"/>
  <c r="L186" i="13"/>
  <c r="K186" i="13"/>
  <c r="E186" i="13"/>
  <c r="L185" i="13"/>
  <c r="K185" i="13"/>
  <c r="I185" i="13"/>
  <c r="L184" i="13"/>
  <c r="K184" i="13"/>
  <c r="I184" i="13"/>
  <c r="E184" i="13"/>
  <c r="L183" i="13"/>
  <c r="K183" i="13"/>
  <c r="E183" i="13"/>
  <c r="L182" i="13"/>
  <c r="K182" i="13"/>
  <c r="L181" i="13"/>
  <c r="K181" i="13"/>
  <c r="I181" i="13"/>
  <c r="E180" i="13"/>
  <c r="I179" i="13"/>
  <c r="E179" i="13"/>
  <c r="L178" i="13"/>
  <c r="K178" i="13"/>
  <c r="I178" i="13"/>
  <c r="E178" i="13"/>
  <c r="I177" i="13"/>
  <c r="E177" i="13"/>
  <c r="E176" i="13"/>
  <c r="L175" i="13"/>
  <c r="K175" i="13"/>
  <c r="I174" i="13"/>
  <c r="L173" i="13"/>
  <c r="E173" i="13"/>
  <c r="L172" i="13"/>
  <c r="K172" i="13"/>
  <c r="I172" i="13"/>
  <c r="E172" i="13"/>
  <c r="L170" i="13"/>
  <c r="K170" i="13"/>
  <c r="E170" i="13"/>
  <c r="L169" i="13"/>
  <c r="K169" i="13"/>
  <c r="I169" i="13"/>
  <c r="E169" i="13"/>
  <c r="L168" i="13"/>
  <c r="K168" i="13"/>
  <c r="E168" i="13"/>
  <c r="L167" i="13"/>
  <c r="K167" i="13"/>
  <c r="I167" i="13"/>
  <c r="E167" i="13"/>
  <c r="L166" i="13"/>
  <c r="I166" i="13"/>
  <c r="L165" i="13"/>
  <c r="E165" i="13"/>
  <c r="L164" i="13"/>
  <c r="K164" i="13"/>
  <c r="I164" i="13"/>
  <c r="E164" i="13"/>
  <c r="L163" i="13"/>
  <c r="I163" i="13"/>
  <c r="L162" i="13"/>
  <c r="K162" i="13"/>
  <c r="E162" i="13"/>
  <c r="L161" i="13"/>
  <c r="K161" i="13"/>
  <c r="E161" i="13"/>
  <c r="L160" i="13"/>
  <c r="K160" i="13"/>
  <c r="I160" i="13"/>
  <c r="E160" i="13"/>
  <c r="L159" i="13"/>
  <c r="K159" i="13"/>
  <c r="I159" i="13"/>
  <c r="E159" i="13"/>
  <c r="I158" i="13"/>
  <c r="E158" i="13"/>
  <c r="L157" i="13"/>
  <c r="K157" i="13"/>
  <c r="I157" i="13"/>
  <c r="E157" i="13"/>
  <c r="L156" i="13"/>
  <c r="K156" i="13"/>
  <c r="I155" i="13"/>
  <c r="E155" i="13"/>
  <c r="E154" i="13"/>
  <c r="I153" i="13"/>
  <c r="E153" i="13"/>
  <c r="L152" i="13"/>
  <c r="K152" i="13"/>
  <c r="I152" i="13"/>
  <c r="E152" i="13"/>
  <c r="L151" i="13"/>
  <c r="K151" i="13"/>
  <c r="E151" i="13"/>
  <c r="L150" i="13"/>
  <c r="I150" i="13"/>
  <c r="E150" i="13"/>
  <c r="L149" i="13"/>
  <c r="K149" i="13"/>
  <c r="I149" i="13"/>
  <c r="E149" i="13"/>
  <c r="L148" i="13"/>
  <c r="K148" i="13"/>
  <c r="E148" i="13"/>
  <c r="L147" i="13"/>
  <c r="K147" i="13"/>
  <c r="I147" i="13"/>
  <c r="E147" i="13"/>
  <c r="E146" i="13"/>
  <c r="I145" i="13"/>
  <c r="K144" i="13"/>
  <c r="E144" i="13"/>
  <c r="L143" i="13"/>
  <c r="K143" i="13"/>
  <c r="I143" i="13"/>
  <c r="E143" i="13"/>
  <c r="I142" i="13"/>
  <c r="E142" i="13"/>
  <c r="L141" i="13"/>
  <c r="E141" i="13"/>
  <c r="L140" i="13"/>
  <c r="K140" i="13"/>
  <c r="E140" i="13"/>
  <c r="L139" i="13"/>
  <c r="K139" i="13"/>
  <c r="I139" i="13"/>
  <c r="L138" i="13"/>
  <c r="K138" i="13"/>
  <c r="E138" i="13"/>
  <c r="L137" i="13"/>
  <c r="K137" i="13"/>
  <c r="I137" i="13"/>
  <c r="E137" i="13"/>
  <c r="L136" i="13"/>
  <c r="K136" i="13"/>
  <c r="E136" i="13"/>
  <c r="L135" i="13"/>
  <c r="K135" i="13"/>
  <c r="E135" i="13"/>
  <c r="L134" i="13"/>
  <c r="K134" i="13"/>
  <c r="I134" i="13"/>
  <c r="E134" i="13"/>
  <c r="L133" i="13"/>
  <c r="K133" i="13"/>
  <c r="I133" i="13"/>
  <c r="E133" i="13"/>
  <c r="L132" i="13"/>
  <c r="K132" i="13"/>
  <c r="L131" i="13"/>
  <c r="I131" i="13"/>
  <c r="E131" i="13"/>
  <c r="L130" i="13"/>
  <c r="K130" i="13"/>
  <c r="I130" i="13"/>
  <c r="E130" i="13"/>
  <c r="L129" i="13"/>
  <c r="K129" i="13"/>
  <c r="E129" i="13"/>
  <c r="I128" i="13"/>
  <c r="E128" i="13"/>
  <c r="L127" i="13"/>
  <c r="K127" i="13"/>
  <c r="I127" i="13"/>
  <c r="E127" i="13"/>
  <c r="L126" i="13"/>
  <c r="K126" i="13"/>
  <c r="E126" i="13"/>
  <c r="I125" i="13"/>
  <c r="E125" i="13"/>
  <c r="I124" i="13"/>
  <c r="E124" i="13"/>
  <c r="L123" i="13"/>
  <c r="K123" i="13"/>
  <c r="I123" i="13"/>
  <c r="E122" i="13"/>
  <c r="L121" i="13"/>
  <c r="K121" i="13"/>
  <c r="I121" i="13"/>
  <c r="E121" i="13"/>
  <c r="L120" i="13"/>
  <c r="K120" i="13"/>
  <c r="I120" i="13"/>
  <c r="E120" i="13"/>
  <c r="L119" i="13"/>
  <c r="E119" i="13"/>
  <c r="E118" i="13"/>
  <c r="K117" i="13"/>
  <c r="E117" i="13"/>
  <c r="L116" i="13"/>
  <c r="K116" i="13"/>
  <c r="I116" i="13"/>
  <c r="E116" i="13"/>
  <c r="L115" i="13"/>
  <c r="K115" i="13"/>
  <c r="I115" i="13"/>
  <c r="L114" i="13"/>
  <c r="K114" i="13"/>
  <c r="E114" i="13"/>
  <c r="L113" i="13"/>
  <c r="K113" i="13"/>
  <c r="E113" i="13"/>
  <c r="L112" i="13"/>
  <c r="K112" i="13"/>
  <c r="I112" i="13"/>
  <c r="E112" i="13"/>
  <c r="L111" i="13"/>
  <c r="K111" i="13"/>
  <c r="I111" i="13"/>
  <c r="E111" i="13"/>
  <c r="L110" i="13"/>
  <c r="E110" i="13"/>
  <c r="I109" i="13"/>
  <c r="E109" i="13"/>
  <c r="L108" i="13"/>
  <c r="K108" i="13"/>
  <c r="E108" i="13"/>
  <c r="L107" i="13"/>
  <c r="K107" i="13"/>
  <c r="I107" i="13"/>
  <c r="E107" i="13"/>
  <c r="K106" i="13"/>
  <c r="E106" i="13"/>
  <c r="L105" i="13"/>
  <c r="K105" i="13"/>
  <c r="I105" i="13"/>
  <c r="E105" i="13"/>
  <c r="I104" i="13"/>
  <c r="E104" i="13"/>
  <c r="I103" i="13"/>
  <c r="L102" i="13"/>
  <c r="K102" i="13"/>
  <c r="I102" i="13"/>
  <c r="E102" i="13"/>
  <c r="L101" i="13"/>
  <c r="K101" i="13"/>
  <c r="E101" i="13"/>
  <c r="L100" i="13"/>
  <c r="K100" i="13"/>
  <c r="E100" i="13"/>
  <c r="L99" i="13"/>
  <c r="K99" i="13"/>
  <c r="I99" i="13"/>
  <c r="E99" i="13"/>
  <c r="L98" i="13"/>
  <c r="K98" i="13"/>
  <c r="I98" i="13"/>
  <c r="L97" i="13"/>
  <c r="K97" i="13"/>
  <c r="E97" i="13"/>
  <c r="L96" i="13"/>
  <c r="K96" i="13"/>
  <c r="I96" i="13"/>
  <c r="E96" i="13"/>
  <c r="L95" i="13"/>
  <c r="K95" i="13"/>
  <c r="E95" i="13"/>
  <c r="L94" i="13"/>
  <c r="K94" i="13"/>
  <c r="E94" i="13"/>
  <c r="L93" i="13"/>
  <c r="K93" i="13"/>
  <c r="I93" i="13"/>
  <c r="E93" i="13"/>
  <c r="K92" i="13"/>
  <c r="E92" i="13"/>
  <c r="L91" i="13"/>
  <c r="K91" i="13"/>
  <c r="E91" i="13"/>
  <c r="L90" i="13"/>
  <c r="K90" i="13"/>
  <c r="I90" i="13"/>
  <c r="E90" i="13"/>
  <c r="L89" i="13"/>
  <c r="K89" i="13"/>
  <c r="I89" i="13"/>
  <c r="E89" i="13"/>
  <c r="E88" i="13"/>
  <c r="L87" i="13"/>
  <c r="K87" i="13"/>
  <c r="I87" i="13"/>
  <c r="E87" i="13"/>
  <c r="K86" i="13"/>
  <c r="I86" i="13"/>
  <c r="E86" i="13"/>
  <c r="L85" i="13"/>
  <c r="K85" i="13"/>
  <c r="E85" i="13"/>
  <c r="L84" i="13"/>
  <c r="K84" i="13"/>
  <c r="I84" i="13"/>
  <c r="E84" i="13"/>
  <c r="E83" i="13"/>
  <c r="L82" i="13"/>
  <c r="K82" i="13"/>
  <c r="E82" i="13"/>
  <c r="L81" i="13"/>
  <c r="K81" i="13"/>
  <c r="I81" i="13"/>
  <c r="E81" i="13"/>
  <c r="L80" i="13"/>
  <c r="K80" i="13"/>
  <c r="E80" i="13"/>
  <c r="E79" i="13"/>
  <c r="L78" i="13"/>
  <c r="K78" i="13"/>
  <c r="E78" i="13"/>
  <c r="L77" i="13"/>
  <c r="K77" i="13"/>
  <c r="I77" i="13"/>
  <c r="E77" i="13"/>
  <c r="L76" i="13"/>
  <c r="K76" i="13"/>
  <c r="I76" i="13"/>
  <c r="E76" i="13"/>
  <c r="L75" i="13"/>
  <c r="K75" i="13"/>
  <c r="E75" i="13"/>
  <c r="K74" i="13"/>
  <c r="I74" i="13"/>
  <c r="E74" i="13"/>
  <c r="E73" i="13"/>
  <c r="I72" i="13"/>
  <c r="E72" i="13"/>
  <c r="L71" i="13"/>
  <c r="K71" i="13"/>
  <c r="I71" i="13"/>
  <c r="E71" i="13"/>
  <c r="E70" i="13"/>
  <c r="I69" i="13"/>
  <c r="E69" i="13"/>
  <c r="L68" i="13"/>
  <c r="K68" i="13"/>
  <c r="E68" i="13"/>
  <c r="L67" i="13"/>
  <c r="K67" i="13"/>
  <c r="I67" i="13"/>
  <c r="E67" i="13"/>
  <c r="L66" i="13"/>
  <c r="K66" i="13"/>
  <c r="I66" i="13"/>
  <c r="E66" i="13"/>
  <c r="L65" i="13"/>
  <c r="K65" i="13"/>
  <c r="I65" i="13"/>
  <c r="E65" i="13"/>
  <c r="I64" i="13"/>
  <c r="E64" i="13"/>
  <c r="L63" i="13"/>
  <c r="K63" i="13"/>
  <c r="I63" i="13"/>
  <c r="E63" i="13"/>
  <c r="L62" i="13"/>
  <c r="K62" i="13"/>
  <c r="I62" i="13"/>
  <c r="E62" i="13"/>
  <c r="L61" i="13"/>
  <c r="K61" i="13"/>
  <c r="E61" i="13"/>
  <c r="L60" i="13"/>
  <c r="K60" i="13"/>
  <c r="I60" i="13"/>
  <c r="E60" i="13"/>
  <c r="L59" i="13"/>
  <c r="K59" i="13"/>
  <c r="I59" i="13"/>
  <c r="E59" i="13"/>
  <c r="L58" i="13"/>
  <c r="K58" i="13"/>
  <c r="E58" i="13"/>
  <c r="L57" i="13"/>
  <c r="E57" i="13"/>
  <c r="K56" i="13"/>
  <c r="I56" i="13"/>
  <c r="E56" i="13"/>
  <c r="I55" i="13"/>
  <c r="E55" i="13"/>
  <c r="E54" i="13"/>
  <c r="L53" i="13"/>
  <c r="K53" i="13"/>
  <c r="E53" i="13"/>
  <c r="L52" i="13"/>
  <c r="K52" i="13"/>
  <c r="I52" i="13"/>
  <c r="E52" i="13"/>
  <c r="E51" i="13"/>
  <c r="I50" i="13"/>
  <c r="E50" i="13"/>
  <c r="K49" i="13"/>
  <c r="E49" i="13"/>
  <c r="L48" i="13"/>
  <c r="K48" i="13"/>
  <c r="I48" i="13"/>
  <c r="E48" i="13"/>
  <c r="K47" i="13"/>
  <c r="E47" i="13"/>
  <c r="L46" i="13"/>
  <c r="I46" i="13"/>
  <c r="E46" i="13"/>
  <c r="L45" i="13"/>
  <c r="K45" i="13"/>
  <c r="I45" i="13"/>
  <c r="E45" i="13"/>
  <c r="L44" i="13"/>
  <c r="K44" i="13"/>
  <c r="E44" i="13"/>
  <c r="L43" i="13"/>
  <c r="K43" i="13"/>
  <c r="E43" i="13"/>
  <c r="I42" i="13"/>
  <c r="E42" i="13"/>
  <c r="L41" i="13"/>
  <c r="K41" i="13"/>
  <c r="E41" i="13"/>
  <c r="I40" i="13"/>
  <c r="E40" i="13"/>
  <c r="L39" i="13"/>
  <c r="K39" i="13"/>
  <c r="E39" i="13"/>
  <c r="L38" i="13"/>
  <c r="I38" i="13"/>
  <c r="E38" i="13"/>
  <c r="L37" i="13"/>
  <c r="K37" i="13"/>
  <c r="I37" i="13"/>
  <c r="E37" i="13"/>
  <c r="L36" i="13"/>
  <c r="K36" i="13"/>
  <c r="E36" i="13"/>
  <c r="L35" i="13"/>
  <c r="K35" i="13"/>
  <c r="E35" i="13"/>
  <c r="L34" i="13"/>
  <c r="K34" i="13"/>
  <c r="I34" i="13"/>
  <c r="E34" i="13"/>
  <c r="L33" i="13"/>
  <c r="K33" i="13"/>
  <c r="I33" i="13"/>
  <c r="E33" i="13"/>
  <c r="K32" i="13"/>
  <c r="E32" i="13"/>
  <c r="L31" i="13"/>
  <c r="K31" i="13"/>
  <c r="I31" i="13"/>
  <c r="E31" i="13"/>
  <c r="L30" i="13"/>
  <c r="K30" i="13"/>
  <c r="E30" i="13"/>
  <c r="L29" i="13"/>
  <c r="K29" i="13"/>
  <c r="E29" i="13"/>
  <c r="L28" i="13"/>
  <c r="K28" i="13"/>
  <c r="I28" i="13"/>
  <c r="E28" i="13"/>
  <c r="L27" i="13"/>
  <c r="K27" i="13"/>
  <c r="I27" i="13"/>
  <c r="E27" i="13"/>
  <c r="L26" i="13"/>
  <c r="K26" i="13"/>
  <c r="E26" i="13"/>
  <c r="L25" i="13"/>
  <c r="K25" i="13"/>
  <c r="E25" i="13"/>
  <c r="L24" i="13"/>
  <c r="I24" i="13"/>
  <c r="E24" i="13"/>
  <c r="K23" i="13"/>
  <c r="E23" i="13"/>
  <c r="L22" i="13"/>
  <c r="K22" i="13"/>
  <c r="E22" i="13"/>
  <c r="L21" i="13"/>
  <c r="K21" i="13"/>
  <c r="I21" i="13"/>
  <c r="E21" i="13"/>
  <c r="K20" i="13"/>
  <c r="I20" i="13"/>
  <c r="E20" i="13"/>
  <c r="L19" i="13"/>
  <c r="K19" i="13"/>
  <c r="E19" i="13"/>
  <c r="L18" i="13"/>
  <c r="K18" i="13"/>
  <c r="I18" i="13"/>
  <c r="E18" i="13"/>
  <c r="L17" i="13"/>
  <c r="K17" i="13"/>
  <c r="I17" i="13"/>
  <c r="E17" i="13"/>
  <c r="E16" i="13"/>
  <c r="L15" i="13"/>
  <c r="K15" i="13"/>
  <c r="I15" i="13"/>
  <c r="E15" i="13"/>
  <c r="L14" i="13"/>
  <c r="K14" i="13"/>
  <c r="I14" i="13"/>
  <c r="E14" i="13"/>
  <c r="K13" i="13"/>
  <c r="E13" i="13"/>
  <c r="L12" i="13"/>
  <c r="K12" i="13"/>
  <c r="E12" i="13"/>
  <c r="L11" i="13"/>
  <c r="K11" i="13"/>
  <c r="I11" i="13"/>
  <c r="E11" i="13"/>
  <c r="L10" i="13"/>
  <c r="K10" i="13"/>
  <c r="I10" i="13"/>
  <c r="E10" i="13"/>
  <c r="K9" i="13"/>
  <c r="E9" i="13"/>
  <c r="L8" i="13"/>
  <c r="K8" i="13"/>
  <c r="I8" i="13"/>
  <c r="E8" i="13"/>
  <c r="I7" i="13"/>
  <c r="E7" i="13"/>
  <c r="L6" i="13"/>
  <c r="K6" i="13"/>
  <c r="E6" i="13"/>
  <c r="L5" i="13"/>
  <c r="K5" i="13"/>
  <c r="I5" i="13"/>
  <c r="E5" i="13"/>
  <c r="L4" i="13"/>
  <c r="K4" i="13"/>
  <c r="E4" i="13"/>
  <c r="H4" i="12"/>
  <c r="F174" i="12"/>
  <c r="D174" i="12"/>
  <c r="E12" i="12" s="1"/>
  <c r="B174" i="12"/>
  <c r="C6" i="12" s="1"/>
  <c r="I164" i="12"/>
  <c r="I152" i="12"/>
  <c r="I149" i="12"/>
  <c r="H148" i="12"/>
  <c r="H147" i="12"/>
  <c r="I137" i="12"/>
  <c r="H133" i="12"/>
  <c r="I126" i="12"/>
  <c r="H126" i="12"/>
  <c r="I123" i="12"/>
  <c r="H122" i="12"/>
  <c r="H119" i="12"/>
  <c r="I118" i="12"/>
  <c r="H118" i="12"/>
  <c r="H116" i="12"/>
  <c r="I112" i="12"/>
  <c r="I111" i="12"/>
  <c r="H111" i="12"/>
  <c r="I108" i="12"/>
  <c r="H108" i="12"/>
  <c r="I107" i="12"/>
  <c r="H106" i="12"/>
  <c r="H105" i="12"/>
  <c r="I101" i="12"/>
  <c r="I100" i="12"/>
  <c r="H100" i="12"/>
  <c r="I99" i="12"/>
  <c r="H99" i="12"/>
  <c r="I98" i="12"/>
  <c r="H98" i="12"/>
  <c r="I96" i="12"/>
  <c r="H96" i="12"/>
  <c r="H95" i="12"/>
  <c r="I94" i="12"/>
  <c r="H94" i="12"/>
  <c r="I93" i="12"/>
  <c r="H93" i="12"/>
  <c r="I92" i="12"/>
  <c r="H92" i="12"/>
  <c r="I91" i="12"/>
  <c r="H91" i="12"/>
  <c r="I90" i="12"/>
  <c r="H90" i="12"/>
  <c r="I89" i="12"/>
  <c r="H88" i="12"/>
  <c r="I87" i="12"/>
  <c r="H87" i="12"/>
  <c r="I85" i="12"/>
  <c r="H85" i="12"/>
  <c r="H84" i="12"/>
  <c r="H83" i="12"/>
  <c r="H82" i="12"/>
  <c r="H81" i="12"/>
  <c r="I80" i="12"/>
  <c r="H80" i="12"/>
  <c r="I79" i="12"/>
  <c r="H79" i="12"/>
  <c r="I78" i="12"/>
  <c r="H78" i="12"/>
  <c r="I77" i="12"/>
  <c r="H77" i="12"/>
  <c r="H76" i="12"/>
  <c r="I75" i="12"/>
  <c r="H75" i="12"/>
  <c r="I74" i="12"/>
  <c r="H74" i="12"/>
  <c r="H73" i="12"/>
  <c r="I72" i="12"/>
  <c r="H72" i="12"/>
  <c r="I71" i="12"/>
  <c r="H71" i="12"/>
  <c r="I70" i="12"/>
  <c r="H70" i="12"/>
  <c r="I69" i="12"/>
  <c r="H69" i="12"/>
  <c r="I68" i="12"/>
  <c r="H68" i="12"/>
  <c r="I67" i="12"/>
  <c r="H67" i="12"/>
  <c r="I66" i="12"/>
  <c r="H66" i="12"/>
  <c r="I65" i="12"/>
  <c r="H65" i="12"/>
  <c r="I64" i="12"/>
  <c r="H64" i="12"/>
  <c r="I63" i="12"/>
  <c r="H63" i="12"/>
  <c r="I62" i="12"/>
  <c r="H62" i="12"/>
  <c r="I61" i="12"/>
  <c r="H61" i="12"/>
  <c r="I60" i="12"/>
  <c r="H60" i="12"/>
  <c r="I59" i="12"/>
  <c r="H59" i="12"/>
  <c r="I58" i="12"/>
  <c r="H58" i="12"/>
  <c r="I57" i="12"/>
  <c r="H57" i="12"/>
  <c r="I56" i="12"/>
  <c r="H56" i="12"/>
  <c r="I55" i="12"/>
  <c r="H55" i="12"/>
  <c r="I54" i="12"/>
  <c r="H54" i="12"/>
  <c r="I53" i="12"/>
  <c r="H53" i="12"/>
  <c r="I52" i="12"/>
  <c r="H52" i="12"/>
  <c r="I51" i="12"/>
  <c r="H51" i="12"/>
  <c r="I50" i="12"/>
  <c r="H50" i="12"/>
  <c r="I49" i="12"/>
  <c r="H49" i="12"/>
  <c r="I48" i="12"/>
  <c r="H48" i="12"/>
  <c r="I47" i="12"/>
  <c r="H47" i="12"/>
  <c r="I46" i="12"/>
  <c r="H46" i="12"/>
  <c r="I45" i="12"/>
  <c r="H45" i="12"/>
  <c r="I44" i="12"/>
  <c r="H44" i="12"/>
  <c r="I43" i="12"/>
  <c r="H43" i="12"/>
  <c r="I42" i="12"/>
  <c r="H42" i="12"/>
  <c r="I41" i="12"/>
  <c r="H41" i="12"/>
  <c r="I40" i="12"/>
  <c r="H40" i="12"/>
  <c r="I39" i="12"/>
  <c r="H39" i="12"/>
  <c r="I38" i="12"/>
  <c r="H38" i="12"/>
  <c r="I37" i="12"/>
  <c r="H37" i="12"/>
  <c r="I36" i="12"/>
  <c r="H36" i="12"/>
  <c r="I35" i="12"/>
  <c r="H35" i="12"/>
  <c r="I34" i="12"/>
  <c r="H34" i="12"/>
  <c r="I33" i="12"/>
  <c r="H33" i="12"/>
  <c r="I32" i="12"/>
  <c r="H32" i="12"/>
  <c r="I31" i="12"/>
  <c r="H31" i="12"/>
  <c r="I30" i="12"/>
  <c r="H30" i="12"/>
  <c r="I29" i="12"/>
  <c r="H29" i="12"/>
  <c r="I28" i="12"/>
  <c r="H28" i="12"/>
  <c r="I27" i="12"/>
  <c r="H27" i="12"/>
  <c r="I26" i="12"/>
  <c r="H26" i="12"/>
  <c r="I25" i="12"/>
  <c r="H25" i="12"/>
  <c r="I24" i="12"/>
  <c r="H24" i="12"/>
  <c r="I23" i="12"/>
  <c r="H23" i="12"/>
  <c r="I22" i="12"/>
  <c r="H22" i="12"/>
  <c r="I21" i="12"/>
  <c r="H21" i="12"/>
  <c r="I20" i="12"/>
  <c r="H20" i="12"/>
  <c r="I19" i="12"/>
  <c r="H19" i="12"/>
  <c r="I18" i="12"/>
  <c r="H18" i="12"/>
  <c r="H17" i="12"/>
  <c r="I16" i="12"/>
  <c r="H16" i="12"/>
  <c r="I15" i="12"/>
  <c r="I14" i="12"/>
  <c r="H14" i="12"/>
  <c r="I13" i="12"/>
  <c r="H13" i="12"/>
  <c r="I12" i="12"/>
  <c r="H12" i="12"/>
  <c r="I11" i="12"/>
  <c r="H11" i="12"/>
  <c r="I10" i="12"/>
  <c r="H10" i="12"/>
  <c r="I9" i="12"/>
  <c r="I8" i="12"/>
  <c r="H8" i="12"/>
  <c r="I7" i="12"/>
  <c r="I6" i="12"/>
  <c r="H6" i="12"/>
  <c r="I5" i="12"/>
  <c r="H5" i="12"/>
  <c r="I4" i="12"/>
  <c r="G27" i="11"/>
  <c r="G49" i="11"/>
  <c r="G57" i="11"/>
  <c r="G91" i="11"/>
  <c r="G114" i="11"/>
  <c r="G115" i="11"/>
  <c r="E24" i="11"/>
  <c r="E45" i="11"/>
  <c r="E59" i="11"/>
  <c r="E85" i="11"/>
  <c r="E100" i="11"/>
  <c r="E110" i="11"/>
  <c r="E131" i="11"/>
  <c r="C10" i="11"/>
  <c r="C20" i="11"/>
  <c r="C58" i="11"/>
  <c r="C68" i="11"/>
  <c r="C107" i="11"/>
  <c r="C117" i="11"/>
  <c r="G16" i="11"/>
  <c r="E5" i="11"/>
  <c r="B135" i="11"/>
  <c r="C34" i="11" s="1"/>
  <c r="H126" i="11"/>
  <c r="I108" i="11"/>
  <c r="H92" i="11"/>
  <c r="H85" i="11"/>
  <c r="H80" i="11"/>
  <c r="H79" i="11"/>
  <c r="I75" i="11"/>
  <c r="I74" i="11"/>
  <c r="I71" i="11"/>
  <c r="H70" i="11"/>
  <c r="H67" i="11"/>
  <c r="I66" i="11"/>
  <c r="H60" i="11"/>
  <c r="I59" i="11"/>
  <c r="H57" i="11"/>
  <c r="I56" i="11"/>
  <c r="H55" i="11"/>
  <c r="I52" i="11"/>
  <c r="I51" i="11"/>
  <c r="H48" i="11"/>
  <c r="H47" i="11"/>
  <c r="H46" i="11"/>
  <c r="H45" i="11"/>
  <c r="H44" i="11"/>
  <c r="I39" i="11"/>
  <c r="I37" i="11"/>
  <c r="H37" i="11"/>
  <c r="I36" i="11"/>
  <c r="H36" i="11"/>
  <c r="I35" i="11"/>
  <c r="H35" i="11"/>
  <c r="I34" i="11"/>
  <c r="H33" i="11"/>
  <c r="I32" i="11"/>
  <c r="I31" i="11"/>
  <c r="I30" i="11"/>
  <c r="H30" i="11"/>
  <c r="H29" i="11"/>
  <c r="I28" i="11"/>
  <c r="I27" i="11"/>
  <c r="H27" i="11"/>
  <c r="H26" i="11"/>
  <c r="I25" i="11"/>
  <c r="H25" i="11"/>
  <c r="I24" i="11"/>
  <c r="I22" i="11"/>
  <c r="H22" i="11"/>
  <c r="H20" i="11"/>
  <c r="I16" i="11"/>
  <c r="H15" i="11"/>
  <c r="I10" i="11"/>
  <c r="H10" i="11"/>
  <c r="I9" i="11"/>
  <c r="H9" i="11"/>
  <c r="I6" i="11"/>
  <c r="H6" i="11"/>
  <c r="I5" i="11"/>
  <c r="H5" i="11"/>
  <c r="C164" i="52"/>
  <c r="E3" i="9"/>
  <c r="E4" i="9"/>
  <c r="E5" i="9"/>
  <c r="E6" i="9"/>
  <c r="E7" i="9"/>
  <c r="E8" i="9"/>
  <c r="E9" i="9"/>
  <c r="E10" i="9"/>
  <c r="E11" i="9"/>
  <c r="E12" i="9"/>
  <c r="E13" i="9"/>
  <c r="E15" i="9"/>
  <c r="D3" i="9"/>
  <c r="D4" i="9"/>
  <c r="D5" i="9"/>
  <c r="D6" i="9"/>
  <c r="D7" i="9"/>
  <c r="D8" i="9"/>
  <c r="D9" i="9"/>
  <c r="D10" i="9"/>
  <c r="D11" i="9"/>
  <c r="D12" i="9"/>
  <c r="D13" i="9"/>
  <c r="D14" i="9"/>
  <c r="D15" i="9"/>
  <c r="G5" i="8"/>
  <c r="G6" i="8"/>
  <c r="G7" i="8"/>
  <c r="G8" i="8"/>
  <c r="G9" i="8"/>
  <c r="G10" i="8"/>
  <c r="G11" i="8"/>
  <c r="G12" i="8"/>
  <c r="F11" i="7"/>
  <c r="G4" i="7" s="1"/>
  <c r="D11" i="7"/>
  <c r="E4" i="7" s="1"/>
  <c r="B11" i="7"/>
  <c r="C5" i="7" s="1"/>
  <c r="G7" i="6"/>
  <c r="G8" i="6"/>
  <c r="G9" i="6"/>
  <c r="G10" i="6"/>
  <c r="E5" i="6"/>
  <c r="B12" i="6"/>
  <c r="C7" i="6" s="1"/>
  <c r="E7" i="55"/>
  <c r="E6" i="55"/>
  <c r="D6" i="55"/>
  <c r="E5" i="55"/>
  <c r="D5" i="55"/>
  <c r="E4" i="55"/>
  <c r="D4" i="55"/>
  <c r="E3" i="55"/>
  <c r="D3" i="55"/>
  <c r="E14" i="4"/>
  <c r="D14" i="4"/>
  <c r="E13" i="4"/>
  <c r="D13" i="4"/>
  <c r="E12" i="4"/>
  <c r="D12" i="4"/>
  <c r="E11" i="4"/>
  <c r="D11" i="4"/>
  <c r="E10" i="4"/>
  <c r="D10" i="4"/>
  <c r="E9" i="4"/>
  <c r="E8" i="4"/>
  <c r="D8" i="4"/>
  <c r="E7" i="4"/>
  <c r="D7" i="4"/>
  <c r="E6" i="4"/>
  <c r="D6" i="4"/>
  <c r="E5" i="4"/>
  <c r="D5" i="4"/>
  <c r="E4" i="4"/>
  <c r="D4" i="4"/>
  <c r="E3" i="4"/>
  <c r="D3" i="4"/>
  <c r="C5" i="2"/>
  <c r="B5" i="2"/>
  <c r="C4" i="2"/>
  <c r="B275" i="2"/>
  <c r="D5" i="2" l="1"/>
  <c r="C94" i="11"/>
  <c r="C46" i="11"/>
  <c r="C135" i="12"/>
  <c r="C7" i="11"/>
  <c r="E6" i="7"/>
  <c r="C93" i="11"/>
  <c r="C44" i="11"/>
  <c r="C7" i="12"/>
  <c r="C105" i="11"/>
  <c r="E5" i="7"/>
  <c r="C131" i="11"/>
  <c r="C83" i="11"/>
  <c r="E85" i="12"/>
  <c r="C259" i="14"/>
  <c r="I268" i="14"/>
  <c r="C8" i="11"/>
  <c r="I135" i="11"/>
  <c r="C130" i="11"/>
  <c r="C81" i="11"/>
  <c r="C31" i="11"/>
  <c r="E69" i="12"/>
  <c r="E258" i="14"/>
  <c r="H268" i="14"/>
  <c r="C6" i="2"/>
  <c r="C57" i="11"/>
  <c r="G10" i="12"/>
  <c r="G5" i="12"/>
  <c r="G4" i="12"/>
  <c r="C119" i="11"/>
  <c r="C70" i="11"/>
  <c r="C21" i="11"/>
  <c r="G12" i="6"/>
  <c r="C108" i="14"/>
  <c r="C110" i="14"/>
  <c r="C172" i="14"/>
  <c r="C174" i="14"/>
  <c r="C95" i="14"/>
  <c r="C8" i="14"/>
  <c r="C127" i="14"/>
  <c r="C129" i="14"/>
  <c r="C24" i="14"/>
  <c r="C162" i="14"/>
  <c r="C47" i="14"/>
  <c r="C195" i="14"/>
  <c r="C40" i="14"/>
  <c r="C91" i="14"/>
  <c r="E232" i="14"/>
  <c r="E242" i="14"/>
  <c r="E254" i="14"/>
  <c r="C16" i="14"/>
  <c r="C53" i="14"/>
  <c r="C55" i="14"/>
  <c r="C74" i="14"/>
  <c r="E229" i="14"/>
  <c r="E256" i="14"/>
  <c r="C264" i="13"/>
  <c r="L268" i="13"/>
  <c r="C59" i="13"/>
  <c r="C36" i="13"/>
  <c r="C56" i="13"/>
  <c r="C10" i="13"/>
  <c r="C6" i="13"/>
  <c r="C30" i="13"/>
  <c r="C27" i="13"/>
  <c r="C67" i="13"/>
  <c r="C9" i="13"/>
  <c r="C13" i="13"/>
  <c r="C19" i="13"/>
  <c r="C35" i="13"/>
  <c r="C51" i="13"/>
  <c r="C96" i="13"/>
  <c r="C47" i="13"/>
  <c r="C88" i="13"/>
  <c r="C126" i="13"/>
  <c r="C128" i="13"/>
  <c r="C133" i="13"/>
  <c r="C222" i="13"/>
  <c r="C28" i="13"/>
  <c r="C33" i="13"/>
  <c r="C43" i="13"/>
  <c r="C68" i="13"/>
  <c r="C70" i="13"/>
  <c r="C230" i="13"/>
  <c r="C8" i="13"/>
  <c r="C16" i="13"/>
  <c r="C18" i="13"/>
  <c r="C23" i="13"/>
  <c r="C25" i="13"/>
  <c r="C52" i="13"/>
  <c r="C62" i="13"/>
  <c r="C98" i="13"/>
  <c r="C138" i="13"/>
  <c r="C140" i="13"/>
  <c r="C15" i="13"/>
  <c r="C17" i="13"/>
  <c r="C20" i="13"/>
  <c r="C39" i="13"/>
  <c r="C54" i="13"/>
  <c r="C71" i="13"/>
  <c r="C75" i="13"/>
  <c r="C85" i="13"/>
  <c r="C95" i="13"/>
  <c r="C202" i="13"/>
  <c r="C210" i="13"/>
  <c r="C259" i="13"/>
  <c r="C5" i="13"/>
  <c r="C22" i="13"/>
  <c r="C24" i="13"/>
  <c r="C32" i="13"/>
  <c r="C50" i="13"/>
  <c r="C64" i="13"/>
  <c r="C66" i="13"/>
  <c r="C69" i="13"/>
  <c r="C73" i="13"/>
  <c r="C77" i="13"/>
  <c r="C83" i="13"/>
  <c r="C91" i="13"/>
  <c r="C115" i="13"/>
  <c r="C122" i="13"/>
  <c r="C146" i="13"/>
  <c r="C12" i="13"/>
  <c r="C14" i="13"/>
  <c r="C34" i="13"/>
  <c r="C42" i="13"/>
  <c r="C44" i="13"/>
  <c r="C61" i="13"/>
  <c r="C79" i="13"/>
  <c r="C97" i="13"/>
  <c r="C99" i="13"/>
  <c r="C156" i="13"/>
  <c r="C4" i="13"/>
  <c r="C7" i="13"/>
  <c r="C26" i="13"/>
  <c r="C29" i="13"/>
  <c r="C53" i="13"/>
  <c r="C58" i="13"/>
  <c r="C63" i="13"/>
  <c r="C74" i="13"/>
  <c r="C130" i="13"/>
  <c r="C141" i="13"/>
  <c r="C192" i="13"/>
  <c r="C123" i="13"/>
  <c r="C167" i="13"/>
  <c r="C132" i="13"/>
  <c r="C144" i="13"/>
  <c r="C186" i="13"/>
  <c r="C111" i="13"/>
  <c r="C124" i="13"/>
  <c r="C136" i="13"/>
  <c r="C162" i="13"/>
  <c r="C100" i="13"/>
  <c r="C105" i="13"/>
  <c r="C152" i="13"/>
  <c r="C154" i="13"/>
  <c r="C157" i="13"/>
  <c r="C237" i="13"/>
  <c r="C59" i="14"/>
  <c r="C61" i="14"/>
  <c r="C72" i="14"/>
  <c r="C79" i="14"/>
  <c r="C97" i="14"/>
  <c r="C102" i="14"/>
  <c r="C137" i="14"/>
  <c r="C182" i="14"/>
  <c r="C187" i="14"/>
  <c r="E251" i="14"/>
  <c r="C93" i="14"/>
  <c r="C135" i="14"/>
  <c r="C170" i="14"/>
  <c r="C185" i="14"/>
  <c r="C193" i="14"/>
  <c r="C216" i="14"/>
  <c r="E219" i="14"/>
  <c r="E222" i="14"/>
  <c r="E244" i="14"/>
  <c r="E253" i="14"/>
  <c r="E264" i="14"/>
  <c r="C7" i="14"/>
  <c r="C13" i="14"/>
  <c r="C15" i="14"/>
  <c r="C21" i="14"/>
  <c r="C23" i="14"/>
  <c r="C29" i="14"/>
  <c r="C31" i="14"/>
  <c r="C37" i="14"/>
  <c r="C39" i="14"/>
  <c r="C64" i="14"/>
  <c r="C85" i="14"/>
  <c r="C87" i="14"/>
  <c r="C118" i="14"/>
  <c r="C178" i="14"/>
  <c r="C183" i="14"/>
  <c r="C191" i="14"/>
  <c r="C203" i="14"/>
  <c r="C226" i="14"/>
  <c r="C51" i="14"/>
  <c r="C106" i="14"/>
  <c r="C148" i="14"/>
  <c r="C158" i="14"/>
  <c r="C220" i="14"/>
  <c r="C224" i="14"/>
  <c r="C5" i="14"/>
  <c r="C60" i="14"/>
  <c r="C83" i="14"/>
  <c r="C121" i="14"/>
  <c r="C156" i="14"/>
  <c r="C164" i="14"/>
  <c r="C199" i="14"/>
  <c r="C206" i="14"/>
  <c r="E220" i="14"/>
  <c r="E224" i="14"/>
  <c r="C248" i="14"/>
  <c r="C261" i="14"/>
  <c r="C214" i="14"/>
  <c r="C223" i="14"/>
  <c r="C10" i="14"/>
  <c r="C18" i="14"/>
  <c r="C26" i="14"/>
  <c r="C34" i="14"/>
  <c r="C42" i="14"/>
  <c r="C92" i="14"/>
  <c r="C114" i="14"/>
  <c r="C119" i="14"/>
  <c r="C154" i="14"/>
  <c r="C166" i="14"/>
  <c r="C204" i="14"/>
  <c r="E227" i="14"/>
  <c r="E234" i="14"/>
  <c r="E240" i="14"/>
  <c r="E243" i="14"/>
  <c r="E248" i="14"/>
  <c r="E261" i="14"/>
  <c r="B4" i="2"/>
  <c r="B6" i="2" s="1"/>
  <c r="C120" i="13"/>
  <c r="C165" i="13"/>
  <c r="C183" i="13"/>
  <c r="C224" i="13"/>
  <c r="C114" i="13"/>
  <c r="C116" i="13"/>
  <c r="C118" i="13"/>
  <c r="C129" i="13"/>
  <c r="C160" i="13"/>
  <c r="C188" i="13"/>
  <c r="C197" i="13"/>
  <c r="C212" i="13"/>
  <c r="C256" i="13"/>
  <c r="C142" i="13"/>
  <c r="C177" i="13"/>
  <c r="C101" i="11"/>
  <c r="C39" i="11"/>
  <c r="C6" i="7"/>
  <c r="C132" i="11"/>
  <c r="C121" i="11"/>
  <c r="C108" i="11"/>
  <c r="C95" i="11"/>
  <c r="C84" i="11"/>
  <c r="C71" i="11"/>
  <c r="C59" i="11"/>
  <c r="C47" i="11"/>
  <c r="C35" i="11"/>
  <c r="C22" i="11"/>
  <c r="C11" i="11"/>
  <c r="E111" i="11"/>
  <c r="E63" i="11"/>
  <c r="G123" i="11"/>
  <c r="G71" i="11"/>
  <c r="E109" i="12"/>
  <c r="C232" i="13"/>
  <c r="E244" i="13"/>
  <c r="G8" i="14"/>
  <c r="G17" i="14"/>
  <c r="G24" i="14"/>
  <c r="G33" i="14"/>
  <c r="G40" i="14"/>
  <c r="G73" i="14"/>
  <c r="G100" i="14"/>
  <c r="G149" i="14"/>
  <c r="G156" i="14"/>
  <c r="G167" i="14"/>
  <c r="G176" i="14"/>
  <c r="G178" i="14"/>
  <c r="G185" i="14"/>
  <c r="G196" i="14"/>
  <c r="G205" i="14"/>
  <c r="G207" i="14"/>
  <c r="G230" i="14"/>
  <c r="G236" i="14"/>
  <c r="C253" i="14"/>
  <c r="G258" i="14"/>
  <c r="C264" i="14"/>
  <c r="C129" i="11"/>
  <c r="C116" i="11"/>
  <c r="C103" i="11"/>
  <c r="C92" i="11"/>
  <c r="C79" i="11"/>
  <c r="C67" i="11"/>
  <c r="C55" i="11"/>
  <c r="C43" i="11"/>
  <c r="C30" i="11"/>
  <c r="C19" i="11"/>
  <c r="C6" i="11"/>
  <c r="E96" i="11"/>
  <c r="E44" i="11"/>
  <c r="G100" i="11"/>
  <c r="G47" i="11"/>
  <c r="C111" i="12"/>
  <c r="E45" i="12"/>
  <c r="G7" i="14"/>
  <c r="G23" i="14"/>
  <c r="G39" i="14"/>
  <c r="G45" i="14"/>
  <c r="G51" i="14"/>
  <c r="G78" i="14"/>
  <c r="G80" i="14"/>
  <c r="G103" i="14"/>
  <c r="G125" i="14"/>
  <c r="G132" i="14"/>
  <c r="G141" i="14"/>
  <c r="G159" i="14"/>
  <c r="G168" i="14"/>
  <c r="G170" i="14"/>
  <c r="G188" i="14"/>
  <c r="G197" i="14"/>
  <c r="G199" i="14"/>
  <c r="G226" i="14"/>
  <c r="G234" i="14"/>
  <c r="G237" i="14"/>
  <c r="G248" i="14"/>
  <c r="G210" i="14"/>
  <c r="G218" i="14"/>
  <c r="G220" i="14"/>
  <c r="G253" i="14"/>
  <c r="G264" i="14"/>
  <c r="C126" i="11"/>
  <c r="C114" i="11"/>
  <c r="C102" i="11"/>
  <c r="C90" i="11"/>
  <c r="C77" i="11"/>
  <c r="C66" i="11"/>
  <c r="C53" i="11"/>
  <c r="C41" i="11"/>
  <c r="C29" i="11"/>
  <c r="C17" i="11"/>
  <c r="E4" i="11"/>
  <c r="E95" i="11"/>
  <c r="E27" i="11"/>
  <c r="G95" i="11"/>
  <c r="G31" i="11"/>
  <c r="C95" i="12"/>
  <c r="E5" i="12"/>
  <c r="G9" i="14"/>
  <c r="G16" i="14"/>
  <c r="G25" i="14"/>
  <c r="G32" i="14"/>
  <c r="G41" i="14"/>
  <c r="G99" i="14"/>
  <c r="G101" i="14"/>
  <c r="G112" i="14"/>
  <c r="G114" i="14"/>
  <c r="G148" i="14"/>
  <c r="G157" i="14"/>
  <c r="G186" i="14"/>
  <c r="G224" i="14"/>
  <c r="G261" i="14"/>
  <c r="C4" i="7"/>
  <c r="C125" i="11"/>
  <c r="C89" i="11"/>
  <c r="C65" i="11"/>
  <c r="C15" i="11"/>
  <c r="G229" i="14"/>
  <c r="G250" i="14"/>
  <c r="G256" i="14"/>
  <c r="C9" i="7"/>
  <c r="C123" i="11"/>
  <c r="C111" i="11"/>
  <c r="C99" i="11"/>
  <c r="C86" i="11"/>
  <c r="C75" i="11"/>
  <c r="C62" i="11"/>
  <c r="C50" i="11"/>
  <c r="C38" i="11"/>
  <c r="C26" i="11"/>
  <c r="C13" i="11"/>
  <c r="E128" i="11"/>
  <c r="E78" i="11"/>
  <c r="E12" i="11"/>
  <c r="G79" i="11"/>
  <c r="G25" i="11"/>
  <c r="E149" i="12"/>
  <c r="G6" i="14"/>
  <c r="G13" i="14"/>
  <c r="G22" i="14"/>
  <c r="G29" i="14"/>
  <c r="G38" i="14"/>
  <c r="G50" i="14"/>
  <c r="G54" i="14"/>
  <c r="G56" i="14"/>
  <c r="G62" i="14"/>
  <c r="G64" i="14"/>
  <c r="G66" i="14"/>
  <c r="G81" i="14"/>
  <c r="G85" i="14"/>
  <c r="G91" i="14"/>
  <c r="G93" i="14"/>
  <c r="G108" i="14"/>
  <c r="G117" i="14"/>
  <c r="G119" i="14"/>
  <c r="G135" i="14"/>
  <c r="G151" i="14"/>
  <c r="G160" i="14"/>
  <c r="G162" i="14"/>
  <c r="G173" i="14"/>
  <c r="G180" i="14"/>
  <c r="G189" i="14"/>
  <c r="G191" i="14"/>
  <c r="G209" i="14"/>
  <c r="G214" i="14"/>
  <c r="G232" i="14"/>
  <c r="G245" i="14"/>
  <c r="C257" i="14"/>
  <c r="C113" i="11"/>
  <c r="C76" i="11"/>
  <c r="C52" i="11"/>
  <c r="C28" i="11"/>
  <c r="G238" i="14"/>
  <c r="C7" i="7"/>
  <c r="C122" i="11"/>
  <c r="C110" i="11"/>
  <c r="C98" i="11"/>
  <c r="C85" i="11"/>
  <c r="C74" i="11"/>
  <c r="C61" i="11"/>
  <c r="C49" i="11"/>
  <c r="C37" i="11"/>
  <c r="C25" i="11"/>
  <c r="C12" i="11"/>
  <c r="E118" i="11"/>
  <c r="E77" i="11"/>
  <c r="E11" i="11"/>
  <c r="G72" i="11"/>
  <c r="E133" i="12"/>
  <c r="E256" i="13"/>
  <c r="G15" i="14"/>
  <c r="G31" i="14"/>
  <c r="G46" i="14"/>
  <c r="G48" i="14"/>
  <c r="G77" i="14"/>
  <c r="G83" i="14"/>
  <c r="G104" i="14"/>
  <c r="G106" i="14"/>
  <c r="G124" i="14"/>
  <c r="G133" i="14"/>
  <c r="G140" i="14"/>
  <c r="G212" i="14"/>
  <c r="G222" i="14"/>
  <c r="G227" i="14"/>
  <c r="E236" i="14"/>
  <c r="C240" i="14"/>
  <c r="E246" i="14"/>
  <c r="G251" i="14"/>
  <c r="G263" i="14"/>
  <c r="E5" i="2"/>
  <c r="C6" i="6"/>
  <c r="E4" i="6"/>
  <c r="C8" i="7"/>
  <c r="G9" i="7"/>
  <c r="C127" i="11"/>
  <c r="C118" i="11"/>
  <c r="C109" i="11"/>
  <c r="C100" i="11"/>
  <c r="C91" i="11"/>
  <c r="C82" i="11"/>
  <c r="C73" i="11"/>
  <c r="C63" i="11"/>
  <c r="C54" i="11"/>
  <c r="C45" i="11"/>
  <c r="C36" i="11"/>
  <c r="C27" i="11"/>
  <c r="C18" i="11"/>
  <c r="C9" i="11"/>
  <c r="E127" i="11"/>
  <c r="E109" i="11"/>
  <c r="E91" i="11"/>
  <c r="E76" i="11"/>
  <c r="E56" i="11"/>
  <c r="E43" i="11"/>
  <c r="E23" i="11"/>
  <c r="G113" i="11"/>
  <c r="G89" i="11"/>
  <c r="G67" i="11"/>
  <c r="G44" i="11"/>
  <c r="G18" i="11"/>
  <c r="E10" i="6"/>
  <c r="E123" i="11"/>
  <c r="E108" i="11"/>
  <c r="E88" i="11"/>
  <c r="E75" i="11"/>
  <c r="E55" i="11"/>
  <c r="E37" i="11"/>
  <c r="E22" i="11"/>
  <c r="G131" i="11"/>
  <c r="G111" i="11"/>
  <c r="G88" i="11"/>
  <c r="G63" i="11"/>
  <c r="G41" i="11"/>
  <c r="G6" i="11"/>
  <c r="G10" i="11"/>
  <c r="G26" i="11"/>
  <c r="G40" i="11"/>
  <c r="G56" i="11"/>
  <c r="G68" i="11"/>
  <c r="G82" i="11"/>
  <c r="G98" i="11"/>
  <c r="G112" i="11"/>
  <c r="G124" i="11"/>
  <c r="G17" i="11"/>
  <c r="G34" i="11"/>
  <c r="G48" i="11"/>
  <c r="G60" i="11"/>
  <c r="G76" i="11"/>
  <c r="G90" i="11"/>
  <c r="G104" i="11"/>
  <c r="G120" i="11"/>
  <c r="G132" i="11"/>
  <c r="G24" i="11"/>
  <c r="G36" i="11"/>
  <c r="G50" i="11"/>
  <c r="G66" i="11"/>
  <c r="G80" i="11"/>
  <c r="G92" i="11"/>
  <c r="G108" i="11"/>
  <c r="E120" i="11"/>
  <c r="E107" i="11"/>
  <c r="E87" i="11"/>
  <c r="E69" i="11"/>
  <c r="E54" i="11"/>
  <c r="E36" i="11"/>
  <c r="E21" i="11"/>
  <c r="G130" i="11"/>
  <c r="G105" i="11"/>
  <c r="G83" i="11"/>
  <c r="G59" i="11"/>
  <c r="G39" i="11"/>
  <c r="G12" i="11"/>
  <c r="C5" i="6"/>
  <c r="C4" i="6"/>
  <c r="G8" i="7"/>
  <c r="C10" i="6"/>
  <c r="E9" i="6"/>
  <c r="G7" i="7"/>
  <c r="C9" i="6"/>
  <c r="E8" i="6"/>
  <c r="E9" i="7"/>
  <c r="G6" i="7"/>
  <c r="C4" i="11"/>
  <c r="C124" i="11"/>
  <c r="C115" i="11"/>
  <c r="C106" i="11"/>
  <c r="C97" i="11"/>
  <c r="C87" i="11"/>
  <c r="C78" i="11"/>
  <c r="C69" i="11"/>
  <c r="C60" i="11"/>
  <c r="C51" i="11"/>
  <c r="C42" i="11"/>
  <c r="C33" i="11"/>
  <c r="C23" i="11"/>
  <c r="C14" i="11"/>
  <c r="C5" i="11"/>
  <c r="E119" i="11"/>
  <c r="E101" i="11"/>
  <c r="E86" i="11"/>
  <c r="E68" i="11"/>
  <c r="E53" i="11"/>
  <c r="E35" i="11"/>
  <c r="E15" i="11"/>
  <c r="G127" i="11"/>
  <c r="G103" i="11"/>
  <c r="G81" i="11"/>
  <c r="G58" i="11"/>
  <c r="G35" i="11"/>
  <c r="G11" i="11"/>
  <c r="C8" i="6"/>
  <c r="E7" i="6"/>
  <c r="E8" i="7"/>
  <c r="G5" i="7"/>
  <c r="E67" i="11"/>
  <c r="E47" i="11"/>
  <c r="E32" i="11"/>
  <c r="E14" i="11"/>
  <c r="E6" i="6"/>
  <c r="E7" i="7"/>
  <c r="E132" i="11"/>
  <c r="E117" i="11"/>
  <c r="E99" i="11"/>
  <c r="E79" i="11"/>
  <c r="E64" i="11"/>
  <c r="E46" i="11"/>
  <c r="E31" i="11"/>
  <c r="E13" i="11"/>
  <c r="G121" i="11"/>
  <c r="G99" i="11"/>
  <c r="G73" i="11"/>
  <c r="G51" i="11"/>
  <c r="G28" i="11"/>
  <c r="C47" i="12"/>
  <c r="C166" i="13"/>
  <c r="C171" i="13"/>
  <c r="C182" i="13"/>
  <c r="C187" i="13"/>
  <c r="C189" i="13"/>
  <c r="C191" i="13"/>
  <c r="C201" i="13"/>
  <c r="C205" i="13"/>
  <c r="C209" i="13"/>
  <c r="C221" i="13"/>
  <c r="E223" i="13"/>
  <c r="E229" i="13"/>
  <c r="C231" i="13"/>
  <c r="E235" i="13"/>
  <c r="E242" i="13"/>
  <c r="E247" i="13"/>
  <c r="E249" i="13"/>
  <c r="E254" i="13"/>
  <c r="E257" i="13"/>
  <c r="E264" i="13"/>
  <c r="E100" i="15"/>
  <c r="C117" i="15"/>
  <c r="E119" i="15"/>
  <c r="E122" i="15"/>
  <c r="E133" i="15"/>
  <c r="E144" i="15"/>
  <c r="E154" i="15"/>
  <c r="E160" i="15"/>
  <c r="E166" i="15"/>
  <c r="E181" i="15"/>
  <c r="E185" i="15"/>
  <c r="E199" i="15"/>
  <c r="E202" i="15"/>
  <c r="E212" i="15"/>
  <c r="C212" i="14"/>
  <c r="C31" i="12"/>
  <c r="E21" i="12"/>
  <c r="C37" i="13"/>
  <c r="C41" i="13"/>
  <c r="C45" i="13"/>
  <c r="C65" i="13"/>
  <c r="C76" i="13"/>
  <c r="E98" i="13"/>
  <c r="E103" i="13"/>
  <c r="E115" i="13"/>
  <c r="C119" i="13"/>
  <c r="E123" i="13"/>
  <c r="C125" i="13"/>
  <c r="C127" i="13"/>
  <c r="E132" i="13"/>
  <c r="E139" i="13"/>
  <c r="C143" i="13"/>
  <c r="E145" i="13"/>
  <c r="C151" i="13"/>
  <c r="C161" i="13"/>
  <c r="E166" i="13"/>
  <c r="E171" i="13"/>
  <c r="C178" i="13"/>
  <c r="C180" i="13"/>
  <c r="E182" i="13"/>
  <c r="C184" i="13"/>
  <c r="E187" i="13"/>
  <c r="E189" i="13"/>
  <c r="E191" i="13"/>
  <c r="C196" i="13"/>
  <c r="E201" i="13"/>
  <c r="E203" i="13"/>
  <c r="E205" i="13"/>
  <c r="E209" i="13"/>
  <c r="E221" i="13"/>
  <c r="C227" i="13"/>
  <c r="E231" i="13"/>
  <c r="E233" i="13"/>
  <c r="E236" i="13"/>
  <c r="C239" i="13"/>
  <c r="C248" i="13"/>
  <c r="C255" i="13"/>
  <c r="C262" i="13"/>
  <c r="C6" i="15"/>
  <c r="E8" i="15"/>
  <c r="E13" i="15"/>
  <c r="E21" i="15"/>
  <c r="E29" i="15"/>
  <c r="E37" i="15"/>
  <c r="C46" i="15"/>
  <c r="C54" i="15"/>
  <c r="C59" i="15"/>
  <c r="E64" i="15"/>
  <c r="C77" i="15"/>
  <c r="C80" i="15"/>
  <c r="C88" i="15"/>
  <c r="E98" i="15"/>
  <c r="C103" i="15"/>
  <c r="C109" i="15"/>
  <c r="E112" i="15"/>
  <c r="E117" i="15"/>
  <c r="C125" i="15"/>
  <c r="C128" i="15"/>
  <c r="C131" i="15"/>
  <c r="C139" i="15"/>
  <c r="C149" i="15"/>
  <c r="C152" i="15"/>
  <c r="C164" i="15"/>
  <c r="E169" i="15"/>
  <c r="E172" i="15"/>
  <c r="E175" i="15"/>
  <c r="C192" i="15"/>
  <c r="C210" i="15"/>
  <c r="C217" i="15"/>
  <c r="C242" i="14"/>
  <c r="G255" i="14"/>
  <c r="C163" i="13"/>
  <c r="C174" i="13"/>
  <c r="C200" i="13"/>
  <c r="C220" i="13"/>
  <c r="C225" i="13"/>
  <c r="C245" i="13"/>
  <c r="E248" i="13"/>
  <c r="C250" i="13"/>
  <c r="E255" i="13"/>
  <c r="E262" i="13"/>
  <c r="E265" i="13"/>
  <c r="C115" i="15"/>
  <c r="C147" i="15"/>
  <c r="C158" i="15"/>
  <c r="C167" i="15"/>
  <c r="C179" i="15"/>
  <c r="E203" i="15"/>
  <c r="E207" i="15"/>
  <c r="E221" i="15"/>
  <c r="C159" i="12"/>
  <c r="C80" i="13"/>
  <c r="C86" i="13"/>
  <c r="C102" i="13"/>
  <c r="C104" i="13"/>
  <c r="C106" i="13"/>
  <c r="C108" i="13"/>
  <c r="C117" i="13"/>
  <c r="C148" i="13"/>
  <c r="E156" i="13"/>
  <c r="C158" i="13"/>
  <c r="E163" i="13"/>
  <c r="C168" i="13"/>
  <c r="E174" i="13"/>
  <c r="C176" i="13"/>
  <c r="E181" i="13"/>
  <c r="C190" i="13"/>
  <c r="C194" i="13"/>
  <c r="E198" i="13"/>
  <c r="E200" i="13"/>
  <c r="C206" i="13"/>
  <c r="C214" i="13"/>
  <c r="E218" i="13"/>
  <c r="E220" i="13"/>
  <c r="E225" i="13"/>
  <c r="E240" i="13"/>
  <c r="C243" i="13"/>
  <c r="E245" i="13"/>
  <c r="E250" i="13"/>
  <c r="C253" i="13"/>
  <c r="C258" i="13"/>
  <c r="C260" i="13"/>
  <c r="C44" i="15"/>
  <c r="C52" i="15"/>
  <c r="C67" i="15"/>
  <c r="C73" i="15"/>
  <c r="C86" i="15"/>
  <c r="E91" i="15"/>
  <c r="C94" i="15"/>
  <c r="C101" i="15"/>
  <c r="C107" i="15"/>
  <c r="E120" i="15"/>
  <c r="E123" i="15"/>
  <c r="E134" i="15"/>
  <c r="C137" i="15"/>
  <c r="C145" i="15"/>
  <c r="E147" i="15"/>
  <c r="E155" i="15"/>
  <c r="E158" i="15"/>
  <c r="E167" i="15"/>
  <c r="E170" i="15"/>
  <c r="E179" i="15"/>
  <c r="C186" i="15"/>
  <c r="C190" i="15"/>
  <c r="C197" i="15"/>
  <c r="E200" i="15"/>
  <c r="C214" i="15"/>
  <c r="C225" i="15"/>
  <c r="C175" i="13"/>
  <c r="C185" i="13"/>
  <c r="C207" i="13"/>
  <c r="C215" i="13"/>
  <c r="C219" i="13"/>
  <c r="C228" i="13"/>
  <c r="C241" i="13"/>
  <c r="C252" i="13"/>
  <c r="C261" i="13"/>
  <c r="C114" i="15"/>
  <c r="C121" i="15"/>
  <c r="C168" i="15"/>
  <c r="C171" i="15"/>
  <c r="C174" i="15"/>
  <c r="C194" i="15"/>
  <c r="C71" i="12"/>
  <c r="C89" i="13"/>
  <c r="C92" i="13"/>
  <c r="C101" i="13"/>
  <c r="C109" i="13"/>
  <c r="C113" i="13"/>
  <c r="C149" i="13"/>
  <c r="C159" i="13"/>
  <c r="C164" i="13"/>
  <c r="C173" i="13"/>
  <c r="E175" i="13"/>
  <c r="E185" i="13"/>
  <c r="E193" i="13"/>
  <c r="C199" i="13"/>
  <c r="E207" i="13"/>
  <c r="C211" i="13"/>
  <c r="E215" i="13"/>
  <c r="C217" i="13"/>
  <c r="E219" i="13"/>
  <c r="E228" i="13"/>
  <c r="C235" i="13"/>
  <c r="E241" i="13"/>
  <c r="C247" i="13"/>
  <c r="C249" i="13"/>
  <c r="E252" i="13"/>
  <c r="C254" i="13"/>
  <c r="C257" i="13"/>
  <c r="E261" i="13"/>
  <c r="C10" i="15"/>
  <c r="C42" i="15"/>
  <c r="C61" i="15"/>
  <c r="C69" i="15"/>
  <c r="C95" i="15"/>
  <c r="E114" i="15"/>
  <c r="C119" i="15"/>
  <c r="C141" i="15"/>
  <c r="E146" i="15"/>
  <c r="C160" i="15"/>
  <c r="E174" i="15"/>
  <c r="E178" i="15"/>
  <c r="C181" i="15"/>
  <c r="C188" i="15"/>
  <c r="E194" i="15"/>
  <c r="E209" i="15"/>
  <c r="C212" i="15"/>
  <c r="E216" i="15"/>
  <c r="G123" i="12"/>
  <c r="C119" i="12"/>
  <c r="C55" i="12"/>
  <c r="E157" i="12"/>
  <c r="E93" i="12"/>
  <c r="E29" i="12"/>
  <c r="G131" i="12"/>
  <c r="G67" i="12"/>
  <c r="G59" i="12"/>
  <c r="C127" i="12"/>
  <c r="C63" i="12"/>
  <c r="E165" i="12"/>
  <c r="E101" i="12"/>
  <c r="E37" i="12"/>
  <c r="G139" i="12"/>
  <c r="G75" i="12"/>
  <c r="G11" i="12"/>
  <c r="G147" i="12"/>
  <c r="G19" i="12"/>
  <c r="G83" i="12"/>
  <c r="C143" i="12"/>
  <c r="C79" i="12"/>
  <c r="C15" i="12"/>
  <c r="E117" i="12"/>
  <c r="E53" i="12"/>
  <c r="G155" i="12"/>
  <c r="G91" i="12"/>
  <c r="G27" i="12"/>
  <c r="C151" i="12"/>
  <c r="C87" i="12"/>
  <c r="C23" i="12"/>
  <c r="E125" i="12"/>
  <c r="E61" i="12"/>
  <c r="G163" i="12"/>
  <c r="G99" i="12"/>
  <c r="G35" i="12"/>
  <c r="G107" i="12"/>
  <c r="G43" i="12"/>
  <c r="C167" i="12"/>
  <c r="C103" i="12"/>
  <c r="C39" i="12"/>
  <c r="E141" i="12"/>
  <c r="E77" i="12"/>
  <c r="E13" i="12"/>
  <c r="G115" i="12"/>
  <c r="G51" i="12"/>
  <c r="C168" i="12"/>
  <c r="C160" i="12"/>
  <c r="C152" i="12"/>
  <c r="C144" i="12"/>
  <c r="C136" i="12"/>
  <c r="C128" i="12"/>
  <c r="C120" i="12"/>
  <c r="C112" i="12"/>
  <c r="C104" i="12"/>
  <c r="C96" i="12"/>
  <c r="C88" i="12"/>
  <c r="C80" i="12"/>
  <c r="C72" i="12"/>
  <c r="C64" i="12"/>
  <c r="C56" i="12"/>
  <c r="C48" i="12"/>
  <c r="C40" i="12"/>
  <c r="C32" i="12"/>
  <c r="C24" i="12"/>
  <c r="C16" i="12"/>
  <c r="C8" i="12"/>
  <c r="E166" i="12"/>
  <c r="E158" i="12"/>
  <c r="E150" i="12"/>
  <c r="E142" i="12"/>
  <c r="E134" i="12"/>
  <c r="E126" i="12"/>
  <c r="E118" i="12"/>
  <c r="E110" i="12"/>
  <c r="E102" i="12"/>
  <c r="E94" i="12"/>
  <c r="E86" i="12"/>
  <c r="E78" i="12"/>
  <c r="E70" i="12"/>
  <c r="E62" i="12"/>
  <c r="E54" i="12"/>
  <c r="E46" i="12"/>
  <c r="E38" i="12"/>
  <c r="E30" i="12"/>
  <c r="E22" i="12"/>
  <c r="E14" i="12"/>
  <c r="E6" i="12"/>
  <c r="G164" i="12"/>
  <c r="G156" i="12"/>
  <c r="G148" i="12"/>
  <c r="G140" i="12"/>
  <c r="G132" i="12"/>
  <c r="G124" i="12"/>
  <c r="G116" i="12"/>
  <c r="G108" i="12"/>
  <c r="G100" i="12"/>
  <c r="G92" i="12"/>
  <c r="G84" i="12"/>
  <c r="G76" i="12"/>
  <c r="G68" i="12"/>
  <c r="G60" i="12"/>
  <c r="G52" i="12"/>
  <c r="G44" i="12"/>
  <c r="G36" i="12"/>
  <c r="G28" i="12"/>
  <c r="G20" i="12"/>
  <c r="G12" i="12"/>
  <c r="C169" i="12"/>
  <c r="C161" i="12"/>
  <c r="C153" i="12"/>
  <c r="C145" i="12"/>
  <c r="C137" i="12"/>
  <c r="C129" i="12"/>
  <c r="C121" i="12"/>
  <c r="C113" i="12"/>
  <c r="C105" i="12"/>
  <c r="C97" i="12"/>
  <c r="C89" i="12"/>
  <c r="C81" i="12"/>
  <c r="C73" i="12"/>
  <c r="C65" i="12"/>
  <c r="C57" i="12"/>
  <c r="C49" i="12"/>
  <c r="C41" i="12"/>
  <c r="C33" i="12"/>
  <c r="C25" i="12"/>
  <c r="C17" i="12"/>
  <c r="C9" i="12"/>
  <c r="E167" i="12"/>
  <c r="E159" i="12"/>
  <c r="E151" i="12"/>
  <c r="E143" i="12"/>
  <c r="E135" i="12"/>
  <c r="E127" i="12"/>
  <c r="E119" i="12"/>
  <c r="E111" i="12"/>
  <c r="E103" i="12"/>
  <c r="E95" i="12"/>
  <c r="E87" i="12"/>
  <c r="E79" i="12"/>
  <c r="E71" i="12"/>
  <c r="E63" i="12"/>
  <c r="E55" i="12"/>
  <c r="E47" i="12"/>
  <c r="E39" i="12"/>
  <c r="E31" i="12"/>
  <c r="E23" i="12"/>
  <c r="E15" i="12"/>
  <c r="E7" i="12"/>
  <c r="G165" i="12"/>
  <c r="G157" i="12"/>
  <c r="G149" i="12"/>
  <c r="G141" i="12"/>
  <c r="G133" i="12"/>
  <c r="G125" i="12"/>
  <c r="G117" i="12"/>
  <c r="G109" i="12"/>
  <c r="G101" i="12"/>
  <c r="G93" i="12"/>
  <c r="G85" i="12"/>
  <c r="G77" i="12"/>
  <c r="G69" i="12"/>
  <c r="G61" i="12"/>
  <c r="G53" i="12"/>
  <c r="G45" i="12"/>
  <c r="G37" i="12"/>
  <c r="G29" i="12"/>
  <c r="G21" i="12"/>
  <c r="G13" i="12"/>
  <c r="C4" i="12"/>
  <c r="C162" i="12"/>
  <c r="C154" i="12"/>
  <c r="C146" i="12"/>
  <c r="C138" i="12"/>
  <c r="C130" i="12"/>
  <c r="C122" i="12"/>
  <c r="C114" i="12"/>
  <c r="C106" i="12"/>
  <c r="C98" i="12"/>
  <c r="C90" i="12"/>
  <c r="C82" i="12"/>
  <c r="C74" i="12"/>
  <c r="C66" i="12"/>
  <c r="C58" i="12"/>
  <c r="C50" i="12"/>
  <c r="C42" i="12"/>
  <c r="C34" i="12"/>
  <c r="C26" i="12"/>
  <c r="C18" i="12"/>
  <c r="C10" i="12"/>
  <c r="E168" i="12"/>
  <c r="E160" i="12"/>
  <c r="E152" i="12"/>
  <c r="E144" i="12"/>
  <c r="E136" i="12"/>
  <c r="E128" i="12"/>
  <c r="E120" i="12"/>
  <c r="E112" i="12"/>
  <c r="E104" i="12"/>
  <c r="E96" i="12"/>
  <c r="E88" i="12"/>
  <c r="E80" i="12"/>
  <c r="E72" i="12"/>
  <c r="E64" i="12"/>
  <c r="E56" i="12"/>
  <c r="E48" i="12"/>
  <c r="E40" i="12"/>
  <c r="E32" i="12"/>
  <c r="E24" i="12"/>
  <c r="E16" i="12"/>
  <c r="E8" i="12"/>
  <c r="G166" i="12"/>
  <c r="G158" i="12"/>
  <c r="G150" i="12"/>
  <c r="G142" i="12"/>
  <c r="G134" i="12"/>
  <c r="G126" i="12"/>
  <c r="G118" i="12"/>
  <c r="G110" i="12"/>
  <c r="G102" i="12"/>
  <c r="G94" i="12"/>
  <c r="G86" i="12"/>
  <c r="G78" i="12"/>
  <c r="G70" i="12"/>
  <c r="G62" i="12"/>
  <c r="G54" i="12"/>
  <c r="G46" i="12"/>
  <c r="G38" i="12"/>
  <c r="G30" i="12"/>
  <c r="G22" i="12"/>
  <c r="G14" i="12"/>
  <c r="G6" i="12"/>
  <c r="C163" i="12"/>
  <c r="C155" i="12"/>
  <c r="C147" i="12"/>
  <c r="C139" i="12"/>
  <c r="C131" i="12"/>
  <c r="C123" i="12"/>
  <c r="C115" i="12"/>
  <c r="C107" i="12"/>
  <c r="C99" i="12"/>
  <c r="C91" i="12"/>
  <c r="C83" i="12"/>
  <c r="C75" i="12"/>
  <c r="C67" i="12"/>
  <c r="C59" i="12"/>
  <c r="C51" i="12"/>
  <c r="C43" i="12"/>
  <c r="C35" i="12"/>
  <c r="C27" i="12"/>
  <c r="C19" i="12"/>
  <c r="C11" i="12"/>
  <c r="E169" i="12"/>
  <c r="E161" i="12"/>
  <c r="E153" i="12"/>
  <c r="E145" i="12"/>
  <c r="E137" i="12"/>
  <c r="E129" i="12"/>
  <c r="E121" i="12"/>
  <c r="E113" i="12"/>
  <c r="E105" i="12"/>
  <c r="E97" i="12"/>
  <c r="E89" i="12"/>
  <c r="E81" i="12"/>
  <c r="E73" i="12"/>
  <c r="E65" i="12"/>
  <c r="E57" i="12"/>
  <c r="E49" i="12"/>
  <c r="E41" i="12"/>
  <c r="E33" i="12"/>
  <c r="E25" i="12"/>
  <c r="E17" i="12"/>
  <c r="E9" i="12"/>
  <c r="G167" i="12"/>
  <c r="G159" i="12"/>
  <c r="G151" i="12"/>
  <c r="G143" i="12"/>
  <c r="G135" i="12"/>
  <c r="G127" i="12"/>
  <c r="G119" i="12"/>
  <c r="G111" i="12"/>
  <c r="G103" i="12"/>
  <c r="G95" i="12"/>
  <c r="G87" i="12"/>
  <c r="G79" i="12"/>
  <c r="G71" i="12"/>
  <c r="G63" i="12"/>
  <c r="G55" i="12"/>
  <c r="G47" i="12"/>
  <c r="G39" i="12"/>
  <c r="G31" i="12"/>
  <c r="G23" i="12"/>
  <c r="G15" i="12"/>
  <c r="G7" i="12"/>
  <c r="C164" i="12"/>
  <c r="C156" i="12"/>
  <c r="C148" i="12"/>
  <c r="C140" i="12"/>
  <c r="C132" i="12"/>
  <c r="C124" i="12"/>
  <c r="C116" i="12"/>
  <c r="C108" i="12"/>
  <c r="C100" i="12"/>
  <c r="C92" i="12"/>
  <c r="C84" i="12"/>
  <c r="C76" i="12"/>
  <c r="C68" i="12"/>
  <c r="C60" i="12"/>
  <c r="C52" i="12"/>
  <c r="C44" i="12"/>
  <c r="C36" i="12"/>
  <c r="C28" i="12"/>
  <c r="C20" i="12"/>
  <c r="C12" i="12"/>
  <c r="E4" i="12"/>
  <c r="E162" i="12"/>
  <c r="E154" i="12"/>
  <c r="E146" i="12"/>
  <c r="E138" i="12"/>
  <c r="E130" i="12"/>
  <c r="E122" i="12"/>
  <c r="E114" i="12"/>
  <c r="E106" i="12"/>
  <c r="E98" i="12"/>
  <c r="E90" i="12"/>
  <c r="E82" i="12"/>
  <c r="E74" i="12"/>
  <c r="E66" i="12"/>
  <c r="E58" i="12"/>
  <c r="E50" i="12"/>
  <c r="E42" i="12"/>
  <c r="E34" i="12"/>
  <c r="E26" i="12"/>
  <c r="E18" i="12"/>
  <c r="E10" i="12"/>
  <c r="G168" i="12"/>
  <c r="G160" i="12"/>
  <c r="G152" i="12"/>
  <c r="G144" i="12"/>
  <c r="G136" i="12"/>
  <c r="G128" i="12"/>
  <c r="G120" i="12"/>
  <c r="G112" i="12"/>
  <c r="G104" i="12"/>
  <c r="G96" i="12"/>
  <c r="G88" i="12"/>
  <c r="G80" i="12"/>
  <c r="G72" i="12"/>
  <c r="G64" i="12"/>
  <c r="G56" i="12"/>
  <c r="G48" i="12"/>
  <c r="G40" i="12"/>
  <c r="G32" i="12"/>
  <c r="G24" i="12"/>
  <c r="G16" i="12"/>
  <c r="G8" i="12"/>
  <c r="C165" i="12"/>
  <c r="C157" i="12"/>
  <c r="C149" i="12"/>
  <c r="C141" i="12"/>
  <c r="C133" i="12"/>
  <c r="C125" i="12"/>
  <c r="C117" i="12"/>
  <c r="C109" i="12"/>
  <c r="C101" i="12"/>
  <c r="C93" i="12"/>
  <c r="C85" i="12"/>
  <c r="C77" i="12"/>
  <c r="C69" i="12"/>
  <c r="C61" i="12"/>
  <c r="C53" i="12"/>
  <c r="C45" i="12"/>
  <c r="C37" i="12"/>
  <c r="C29" i="12"/>
  <c r="C21" i="12"/>
  <c r="C13" i="12"/>
  <c r="C5" i="12"/>
  <c r="E163" i="12"/>
  <c r="E155" i="12"/>
  <c r="E147" i="12"/>
  <c r="E139" i="12"/>
  <c r="E131" i="12"/>
  <c r="E123" i="12"/>
  <c r="E115" i="12"/>
  <c r="E107" i="12"/>
  <c r="E99" i="12"/>
  <c r="E91" i="12"/>
  <c r="E83" i="12"/>
  <c r="E75" i="12"/>
  <c r="E67" i="12"/>
  <c r="E59" i="12"/>
  <c r="E51" i="12"/>
  <c r="E43" i="12"/>
  <c r="E35" i="12"/>
  <c r="E27" i="12"/>
  <c r="E19" i="12"/>
  <c r="E11" i="12"/>
  <c r="G169" i="12"/>
  <c r="G161" i="12"/>
  <c r="G153" i="12"/>
  <c r="G145" i="12"/>
  <c r="G137" i="12"/>
  <c r="G129" i="12"/>
  <c r="G121" i="12"/>
  <c r="G113" i="12"/>
  <c r="G105" i="12"/>
  <c r="G97" i="12"/>
  <c r="G89" i="12"/>
  <c r="G81" i="12"/>
  <c r="G73" i="12"/>
  <c r="G65" i="12"/>
  <c r="G57" i="12"/>
  <c r="G49" i="12"/>
  <c r="G41" i="12"/>
  <c r="G33" i="12"/>
  <c r="G25" i="12"/>
  <c r="G17" i="12"/>
  <c r="G9" i="12"/>
  <c r="C166" i="12"/>
  <c r="C158" i="12"/>
  <c r="C150" i="12"/>
  <c r="C142" i="12"/>
  <c r="C134" i="12"/>
  <c r="C126" i="12"/>
  <c r="C118" i="12"/>
  <c r="C110" i="12"/>
  <c r="C102" i="12"/>
  <c r="C94" i="12"/>
  <c r="C86" i="12"/>
  <c r="C78" i="12"/>
  <c r="C70" i="12"/>
  <c r="C62" i="12"/>
  <c r="C54" i="12"/>
  <c r="C46" i="12"/>
  <c r="C38" i="12"/>
  <c r="C30" i="12"/>
  <c r="C22" i="12"/>
  <c r="C14" i="12"/>
  <c r="E164" i="12"/>
  <c r="E156" i="12"/>
  <c r="E148" i="12"/>
  <c r="E140" i="12"/>
  <c r="E132" i="12"/>
  <c r="E124" i="12"/>
  <c r="E116" i="12"/>
  <c r="E108" i="12"/>
  <c r="E100" i="12"/>
  <c r="E92" i="12"/>
  <c r="E84" i="12"/>
  <c r="E76" i="12"/>
  <c r="E68" i="12"/>
  <c r="E60" i="12"/>
  <c r="E52" i="12"/>
  <c r="E44" i="12"/>
  <c r="E36" i="12"/>
  <c r="E28" i="12"/>
  <c r="E20" i="12"/>
  <c r="G162" i="12"/>
  <c r="G154" i="12"/>
  <c r="G146" i="12"/>
  <c r="G138" i="12"/>
  <c r="G130" i="12"/>
  <c r="G122" i="12"/>
  <c r="G114" i="12"/>
  <c r="G106" i="12"/>
  <c r="G98" i="12"/>
  <c r="G90" i="12"/>
  <c r="G82" i="12"/>
  <c r="G74" i="12"/>
  <c r="G66" i="12"/>
  <c r="G58" i="12"/>
  <c r="G50" i="12"/>
  <c r="G42" i="12"/>
  <c r="G34" i="12"/>
  <c r="G26" i="12"/>
  <c r="G18" i="12"/>
  <c r="C228" i="14"/>
  <c r="C235" i="14"/>
  <c r="C249" i="14"/>
  <c r="C28" i="14"/>
  <c r="C80" i="14"/>
  <c r="C111" i="14"/>
  <c r="C140" i="14"/>
  <c r="C177" i="14"/>
  <c r="C219" i="14"/>
  <c r="C9" i="14"/>
  <c r="C17" i="14"/>
  <c r="C25" i="14"/>
  <c r="C33" i="14"/>
  <c r="C41" i="14"/>
  <c r="C67" i="14"/>
  <c r="C69" i="14"/>
  <c r="C105" i="14"/>
  <c r="C132" i="14"/>
  <c r="C138" i="14"/>
  <c r="C142" i="14"/>
  <c r="C167" i="14"/>
  <c r="C169" i="14"/>
  <c r="C188" i="14"/>
  <c r="C190" i="14"/>
  <c r="C233" i="14"/>
  <c r="C238" i="14"/>
  <c r="E255" i="14"/>
  <c r="E241" i="14"/>
  <c r="E237" i="14"/>
  <c r="E230" i="14"/>
  <c r="E218" i="14"/>
  <c r="E205" i="14"/>
  <c r="E197" i="14"/>
  <c r="E189" i="14"/>
  <c r="E176" i="14"/>
  <c r="E168" i="14"/>
  <c r="E160" i="14"/>
  <c r="E152" i="14"/>
  <c r="E144" i="14"/>
  <c r="E136" i="14"/>
  <c r="E128" i="14"/>
  <c r="E120" i="14"/>
  <c r="E112" i="14"/>
  <c r="E265" i="14"/>
  <c r="E260" i="14"/>
  <c r="E252" i="14"/>
  <c r="E247" i="14"/>
  <c r="E239" i="14"/>
  <c r="E225" i="14"/>
  <c r="E221" i="14"/>
  <c r="E213" i="14"/>
  <c r="E208" i="14"/>
  <c r="E200" i="14"/>
  <c r="E192" i="14"/>
  <c r="E184" i="14"/>
  <c r="E179" i="14"/>
  <c r="E171" i="14"/>
  <c r="E163" i="14"/>
  <c r="E155" i="14"/>
  <c r="E147" i="14"/>
  <c r="E139" i="14"/>
  <c r="E131" i="14"/>
  <c r="E123" i="14"/>
  <c r="E115" i="14"/>
  <c r="E107" i="14"/>
  <c r="E99" i="14"/>
  <c r="E89" i="14"/>
  <c r="E81" i="14"/>
  <c r="E73" i="14"/>
  <c r="E65" i="14"/>
  <c r="E57" i="14"/>
  <c r="E49" i="14"/>
  <c r="E257" i="14"/>
  <c r="E249" i="14"/>
  <c r="E235" i="14"/>
  <c r="E233" i="14"/>
  <c r="E228" i="14"/>
  <c r="E223" i="14"/>
  <c r="E216" i="14"/>
  <c r="E211" i="14"/>
  <c r="E203" i="14"/>
  <c r="E195" i="14"/>
  <c r="E187" i="14"/>
  <c r="E182" i="14"/>
  <c r="E174" i="14"/>
  <c r="E166" i="14"/>
  <c r="E158" i="14"/>
  <c r="E150" i="14"/>
  <c r="E142" i="14"/>
  <c r="E134" i="14"/>
  <c r="E126" i="14"/>
  <c r="E118" i="14"/>
  <c r="E110" i="14"/>
  <c r="E102" i="14"/>
  <c r="E92" i="14"/>
  <c r="E84" i="14"/>
  <c r="E76" i="14"/>
  <c r="E68" i="14"/>
  <c r="E60" i="14"/>
  <c r="E52" i="14"/>
  <c r="E44" i="14"/>
  <c r="E268" i="14" s="1"/>
  <c r="C263" i="14"/>
  <c r="C258" i="14"/>
  <c r="C250" i="14"/>
  <c r="C245" i="14"/>
  <c r="C243" i="14"/>
  <c r="C232" i="14"/>
  <c r="C227" i="14"/>
  <c r="C215" i="14"/>
  <c r="C210" i="14"/>
  <c r="C202" i="14"/>
  <c r="C194" i="14"/>
  <c r="C186" i="14"/>
  <c r="C181" i="14"/>
  <c r="C173" i="14"/>
  <c r="C165" i="14"/>
  <c r="C157" i="14"/>
  <c r="C149" i="14"/>
  <c r="C141" i="14"/>
  <c r="C133" i="14"/>
  <c r="C125" i="14"/>
  <c r="C117" i="14"/>
  <c r="C109" i="14"/>
  <c r="C255" i="14"/>
  <c r="C241" i="14"/>
  <c r="C237" i="14"/>
  <c r="C230" i="14"/>
  <c r="C218" i="14"/>
  <c r="C205" i="14"/>
  <c r="C197" i="14"/>
  <c r="C189" i="14"/>
  <c r="C176" i="14"/>
  <c r="C168" i="14"/>
  <c r="C160" i="14"/>
  <c r="C152" i="14"/>
  <c r="C144" i="14"/>
  <c r="C136" i="14"/>
  <c r="C128" i="14"/>
  <c r="C120" i="14"/>
  <c r="C112" i="14"/>
  <c r="C104" i="14"/>
  <c r="C96" i="14"/>
  <c r="C94" i="14"/>
  <c r="C86" i="14"/>
  <c r="C78" i="14"/>
  <c r="C70" i="14"/>
  <c r="C62" i="14"/>
  <c r="C54" i="14"/>
  <c r="C46" i="14"/>
  <c r="C265" i="14"/>
  <c r="C260" i="14"/>
  <c r="C252" i="14"/>
  <c r="C247" i="14"/>
  <c r="C239" i="14"/>
  <c r="C225" i="14"/>
  <c r="C221" i="14"/>
  <c r="C213" i="14"/>
  <c r="C208" i="14"/>
  <c r="C200" i="14"/>
  <c r="C192" i="14"/>
  <c r="C184" i="14"/>
  <c r="C179" i="14"/>
  <c r="C171" i="14"/>
  <c r="C163" i="14"/>
  <c r="C155" i="14"/>
  <c r="C147" i="14"/>
  <c r="C139" i="14"/>
  <c r="C131" i="14"/>
  <c r="C123" i="14"/>
  <c r="C115" i="14"/>
  <c r="C107" i="14"/>
  <c r="C99" i="14"/>
  <c r="C89" i="14"/>
  <c r="C81" i="14"/>
  <c r="C73" i="14"/>
  <c r="C65" i="14"/>
  <c r="C57" i="14"/>
  <c r="C49" i="14"/>
  <c r="C50" i="14"/>
  <c r="C76" i="14"/>
  <c r="C82" i="14"/>
  <c r="C101" i="14"/>
  <c r="C113" i="14"/>
  <c r="C146" i="14"/>
  <c r="C150" i="14"/>
  <c r="C175" i="14"/>
  <c r="C196" i="14"/>
  <c r="C198" i="14"/>
  <c r="C217" i="14"/>
  <c r="C246" i="14"/>
  <c r="C254" i="14"/>
  <c r="C6" i="14"/>
  <c r="C14" i="14"/>
  <c r="C22" i="14"/>
  <c r="C30" i="14"/>
  <c r="C38" i="14"/>
  <c r="C52" i="14"/>
  <c r="C56" i="14"/>
  <c r="C58" i="14"/>
  <c r="C71" i="14"/>
  <c r="C84" i="14"/>
  <c r="C88" i="14"/>
  <c r="C90" i="14"/>
  <c r="C124" i="14"/>
  <c r="C130" i="14"/>
  <c r="C134" i="14"/>
  <c r="C159" i="14"/>
  <c r="C161" i="14"/>
  <c r="C209" i="14"/>
  <c r="G215" i="14"/>
  <c r="G217" i="14"/>
  <c r="C222" i="14"/>
  <c r="C229" i="14"/>
  <c r="C231" i="14"/>
  <c r="C236" i="14"/>
  <c r="E238" i="14"/>
  <c r="G241" i="14"/>
  <c r="G246" i="14"/>
  <c r="C251" i="14"/>
  <c r="E259" i="14"/>
  <c r="E263" i="14"/>
  <c r="C262" i="14"/>
  <c r="C4" i="14"/>
  <c r="C12" i="14"/>
  <c r="C20" i="14"/>
  <c r="C36" i="14"/>
  <c r="C44" i="14"/>
  <c r="C48" i="14"/>
  <c r="C63" i="14"/>
  <c r="C103" i="14"/>
  <c r="C11" i="14"/>
  <c r="C19" i="14"/>
  <c r="C27" i="14"/>
  <c r="C35" i="14"/>
  <c r="C43" i="14"/>
  <c r="C45" i="14"/>
  <c r="C75" i="14"/>
  <c r="C77" i="14"/>
  <c r="C98" i="14"/>
  <c r="C100" i="14"/>
  <c r="C116" i="14"/>
  <c r="C122" i="14"/>
  <c r="C126" i="14"/>
  <c r="C151" i="14"/>
  <c r="C153" i="14"/>
  <c r="C180" i="14"/>
  <c r="C201" i="14"/>
  <c r="C207" i="14"/>
  <c r="C211" i="14"/>
  <c r="C234" i="14"/>
  <c r="C244" i="14"/>
  <c r="C256" i="14"/>
  <c r="G265" i="14"/>
  <c r="G260" i="14"/>
  <c r="G252" i="14"/>
  <c r="G247" i="14"/>
  <c r="G239" i="14"/>
  <c r="G225" i="14"/>
  <c r="G221" i="14"/>
  <c r="G213" i="14"/>
  <c r="G208" i="14"/>
  <c r="G200" i="14"/>
  <c r="G192" i="14"/>
  <c r="G184" i="14"/>
  <c r="G179" i="14"/>
  <c r="G171" i="14"/>
  <c r="G163" i="14"/>
  <c r="G155" i="14"/>
  <c r="G147" i="14"/>
  <c r="G139" i="14"/>
  <c r="G131" i="14"/>
  <c r="G123" i="14"/>
  <c r="G115" i="14"/>
  <c r="G107" i="14"/>
  <c r="G257" i="14"/>
  <c r="G249" i="14"/>
  <c r="G235" i="14"/>
  <c r="G233" i="14"/>
  <c r="G228" i="14"/>
  <c r="G223" i="14"/>
  <c r="G216" i="14"/>
  <c r="G211" i="14"/>
  <c r="G203" i="14"/>
  <c r="G195" i="14"/>
  <c r="G187" i="14"/>
  <c r="G182" i="14"/>
  <c r="G174" i="14"/>
  <c r="G166" i="14"/>
  <c r="G158" i="14"/>
  <c r="G150" i="14"/>
  <c r="G142" i="14"/>
  <c r="G134" i="14"/>
  <c r="G126" i="14"/>
  <c r="G118" i="14"/>
  <c r="G110" i="14"/>
  <c r="G102" i="14"/>
  <c r="G92" i="14"/>
  <c r="G84" i="14"/>
  <c r="G76" i="14"/>
  <c r="G68" i="14"/>
  <c r="G60" i="14"/>
  <c r="G52" i="14"/>
  <c r="G44" i="14"/>
  <c r="G262" i="14"/>
  <c r="G254" i="14"/>
  <c r="G244" i="14"/>
  <c r="G242" i="14"/>
  <c r="G231" i="14"/>
  <c r="G219" i="14"/>
  <c r="G206" i="14"/>
  <c r="G198" i="14"/>
  <c r="G190" i="14"/>
  <c r="G177" i="14"/>
  <c r="G169" i="14"/>
  <c r="G161" i="14"/>
  <c r="G153" i="14"/>
  <c r="G145" i="14"/>
  <c r="G137" i="14"/>
  <c r="G129" i="14"/>
  <c r="G121" i="14"/>
  <c r="G113" i="14"/>
  <c r="G105" i="14"/>
  <c r="G97" i="14"/>
  <c r="G87" i="14"/>
  <c r="G79" i="14"/>
  <c r="G71" i="14"/>
  <c r="G63" i="14"/>
  <c r="G55" i="14"/>
  <c r="G47" i="14"/>
  <c r="C206" i="15"/>
  <c r="C224" i="15"/>
  <c r="C14" i="15"/>
  <c r="C18" i="15"/>
  <c r="C37" i="15"/>
  <c r="C60" i="15"/>
  <c r="C79" i="15"/>
  <c r="C83" i="15"/>
  <c r="C110" i="15"/>
  <c r="C130" i="15"/>
  <c r="C134" i="15"/>
  <c r="C153" i="15"/>
  <c r="C155" i="15"/>
  <c r="C159" i="15"/>
  <c r="C193" i="15"/>
  <c r="C215" i="15"/>
  <c r="C7" i="15"/>
  <c r="C20" i="15"/>
  <c r="C41" i="15"/>
  <c r="C45" i="15"/>
  <c r="C47" i="15"/>
  <c r="C49" i="15"/>
  <c r="C62" i="15"/>
  <c r="C70" i="15"/>
  <c r="C85" i="15"/>
  <c r="C102" i="15"/>
  <c r="C106" i="15"/>
  <c r="C136" i="15"/>
  <c r="C142" i="15"/>
  <c r="C157" i="15"/>
  <c r="C161" i="15"/>
  <c r="C176" i="15"/>
  <c r="C178" i="15"/>
  <c r="C180" i="15"/>
  <c r="C195" i="15"/>
  <c r="C198" i="15"/>
  <c r="C200" i="15"/>
  <c r="C202" i="15"/>
  <c r="C218" i="15"/>
  <c r="E219" i="15"/>
  <c r="E210" i="15"/>
  <c r="E201" i="15"/>
  <c r="E195" i="15"/>
  <c r="E190" i="15"/>
  <c r="E188" i="15"/>
  <c r="E186" i="15"/>
  <c r="E177" i="15"/>
  <c r="E173" i="15"/>
  <c r="E168" i="15"/>
  <c r="E163" i="15"/>
  <c r="E161" i="15"/>
  <c r="E151" i="15"/>
  <c r="E143" i="15"/>
  <c r="E138" i="15"/>
  <c r="E130" i="15"/>
  <c r="E125" i="15"/>
  <c r="E115" i="15"/>
  <c r="E110" i="15"/>
  <c r="E108" i="15"/>
  <c r="E103" i="15"/>
  <c r="E95" i="15"/>
  <c r="E87" i="15"/>
  <c r="E79" i="15"/>
  <c r="E71" i="15"/>
  <c r="E61" i="15"/>
  <c r="E53" i="15"/>
  <c r="E45" i="15"/>
  <c r="E35" i="15"/>
  <c r="E22" i="15"/>
  <c r="E14" i="15"/>
  <c r="E226" i="15"/>
  <c r="E224" i="15"/>
  <c r="E217" i="15"/>
  <c r="E215" i="15"/>
  <c r="E213" i="15"/>
  <c r="E206" i="15"/>
  <c r="E204" i="15"/>
  <c r="E197" i="15"/>
  <c r="E193" i="15"/>
  <c r="E184" i="15"/>
  <c r="E180" i="15"/>
  <c r="E171" i="15"/>
  <c r="E159" i="15"/>
  <c r="E157" i="15"/>
  <c r="E149" i="15"/>
  <c r="E141" i="15"/>
  <c r="E136" i="15"/>
  <c r="E128" i="15"/>
  <c r="E121" i="15"/>
  <c r="E106" i="15"/>
  <c r="E101" i="15"/>
  <c r="E93" i="15"/>
  <c r="E85" i="15"/>
  <c r="E77" i="15"/>
  <c r="E69" i="15"/>
  <c r="E67" i="15"/>
  <c r="E59" i="15"/>
  <c r="E51" i="15"/>
  <c r="E43" i="15"/>
  <c r="E41" i="15"/>
  <c r="E33" i="15"/>
  <c r="E28" i="15"/>
  <c r="E20" i="15"/>
  <c r="E12" i="15"/>
  <c r="C223" i="15"/>
  <c r="C221" i="15"/>
  <c r="C203" i="15"/>
  <c r="C175" i="15"/>
  <c r="C170" i="15"/>
  <c r="C156" i="15"/>
  <c r="C148" i="15"/>
  <c r="C140" i="15"/>
  <c r="C135" i="15"/>
  <c r="C127" i="15"/>
  <c r="C120" i="15"/>
  <c r="C105" i="15"/>
  <c r="C100" i="15"/>
  <c r="C92" i="15"/>
  <c r="C84" i="15"/>
  <c r="C76" i="15"/>
  <c r="C66" i="15"/>
  <c r="C58" i="15"/>
  <c r="C50" i="15"/>
  <c r="C40" i="15"/>
  <c r="C32" i="15"/>
  <c r="C27" i="15"/>
  <c r="C19" i="15"/>
  <c r="C11" i="15"/>
  <c r="C219" i="15"/>
  <c r="C208" i="15"/>
  <c r="C199" i="15"/>
  <c r="C182" i="15"/>
  <c r="C166" i="15"/>
  <c r="C154" i="15"/>
  <c r="C146" i="15"/>
  <c r="C133" i="15"/>
  <c r="C123" i="15"/>
  <c r="C118" i="15"/>
  <c r="C113" i="15"/>
  <c r="C98" i="15"/>
  <c r="C90" i="15"/>
  <c r="C82" i="15"/>
  <c r="C74" i="15"/>
  <c r="C64" i="15"/>
  <c r="C56" i="15"/>
  <c r="C48" i="15"/>
  <c r="C38" i="15"/>
  <c r="C30" i="15"/>
  <c r="C25" i="15"/>
  <c r="C17" i="15"/>
  <c r="C9" i="15"/>
  <c r="C16" i="15"/>
  <c r="C35" i="15"/>
  <c r="C39" i="15"/>
  <c r="C43" i="15"/>
  <c r="C81" i="15"/>
  <c r="C96" i="15"/>
  <c r="C112" i="15"/>
  <c r="C116" i="15"/>
  <c r="C122" i="15"/>
  <c r="C126" i="15"/>
  <c r="C132" i="15"/>
  <c r="C151" i="15"/>
  <c r="C163" i="15"/>
  <c r="C165" i="15"/>
  <c r="C169" i="15"/>
  <c r="C173" i="15"/>
  <c r="C191" i="15"/>
  <c r="C204" i="15"/>
  <c r="C220" i="15"/>
  <c r="C4" i="15"/>
  <c r="C22" i="15"/>
  <c r="C24" i="15"/>
  <c r="C26" i="15"/>
  <c r="C51" i="15"/>
  <c r="C68" i="15"/>
  <c r="C72" i="15"/>
  <c r="C87" i="15"/>
  <c r="C89" i="15"/>
  <c r="C91" i="15"/>
  <c r="C104" i="15"/>
  <c r="C108" i="15"/>
  <c r="C138" i="15"/>
  <c r="C144" i="15"/>
  <c r="C185" i="15"/>
  <c r="C187" i="15"/>
  <c r="C189" i="15"/>
  <c r="C209" i="15"/>
  <c r="C211" i="15"/>
  <c r="C213" i="15"/>
  <c r="C216" i="15"/>
  <c r="E218" i="15"/>
  <c r="E225" i="15"/>
  <c r="C222" i="15"/>
  <c r="C13" i="15"/>
  <c r="C28" i="15"/>
  <c r="C34" i="15"/>
  <c r="C53" i="15"/>
  <c r="C55" i="15"/>
  <c r="C57" i="15"/>
  <c r="C78" i="15"/>
  <c r="C93" i="15"/>
  <c r="C129" i="15"/>
  <c r="C150" i="15"/>
  <c r="C172" i="15"/>
  <c r="C183" i="15"/>
  <c r="C196" i="15"/>
  <c r="C205" i="15"/>
  <c r="C207" i="15"/>
  <c r="I256" i="13"/>
  <c r="I258" i="13"/>
  <c r="I266" i="13"/>
  <c r="I13" i="13"/>
  <c r="I23" i="13"/>
  <c r="I44" i="13"/>
  <c r="I47" i="13"/>
  <c r="I54" i="13"/>
  <c r="I78" i="13"/>
  <c r="I92" i="13"/>
  <c r="I101" i="13"/>
  <c r="I106" i="13"/>
  <c r="I144" i="13"/>
  <c r="I154" i="13"/>
  <c r="I156" i="13"/>
  <c r="I176" i="13"/>
  <c r="I183" i="13"/>
  <c r="I6" i="13"/>
  <c r="I268" i="13" s="1"/>
  <c r="I9" i="13"/>
  <c r="I16" i="13"/>
  <c r="I19" i="13"/>
  <c r="I41" i="13"/>
  <c r="I49" i="13"/>
  <c r="I68" i="13"/>
  <c r="I80" i="13"/>
  <c r="I83" i="13"/>
  <c r="I117" i="13"/>
  <c r="I119" i="13"/>
  <c r="I122" i="13"/>
  <c r="I129" i="13"/>
  <c r="I135" i="13"/>
  <c r="I151" i="13"/>
  <c r="I168" i="13"/>
  <c r="I171" i="13"/>
  <c r="I186" i="13"/>
  <c r="I194" i="13"/>
  <c r="I196" i="13"/>
  <c r="I206" i="13"/>
  <c r="I209" i="13"/>
  <c r="I245" i="13"/>
  <c r="I249" i="13"/>
  <c r="I251" i="13"/>
  <c r="I260" i="13"/>
  <c r="C265" i="13"/>
  <c r="C263" i="13"/>
  <c r="C251" i="13"/>
  <c r="C244" i="13"/>
  <c r="C233" i="13"/>
  <c r="C216" i="13"/>
  <c r="C204" i="13"/>
  <c r="C195" i="13"/>
  <c r="C172" i="13"/>
  <c r="C169" i="13"/>
  <c r="C147" i="13"/>
  <c r="C145" i="13"/>
  <c r="C139" i="13"/>
  <c r="C135" i="13"/>
  <c r="C110" i="13"/>
  <c r="C107" i="13"/>
  <c r="C94" i="13"/>
  <c r="C84" i="13"/>
  <c r="C81" i="13"/>
  <c r="C78" i="13"/>
  <c r="C49" i="13"/>
  <c r="C46" i="13"/>
  <c r="C40" i="13"/>
  <c r="I261" i="13"/>
  <c r="I254" i="13"/>
  <c r="I236" i="13"/>
  <c r="I222" i="13"/>
  <c r="I205" i="13"/>
  <c r="I199" i="13"/>
  <c r="I193" i="13"/>
  <c r="I190" i="13"/>
  <c r="I173" i="13"/>
  <c r="I170" i="13"/>
  <c r="I148" i="13"/>
  <c r="I140" i="13"/>
  <c r="I136" i="13"/>
  <c r="I132" i="13"/>
  <c r="I118" i="13"/>
  <c r="I108" i="13"/>
  <c r="I95" i="13"/>
  <c r="I85" i="13"/>
  <c r="I82" i="13"/>
  <c r="I79" i="13"/>
  <c r="I75" i="13"/>
  <c r="I57" i="13"/>
  <c r="I43" i="13"/>
  <c r="I30" i="13"/>
  <c r="I26" i="13"/>
  <c r="I36" i="13"/>
  <c r="I39" i="13"/>
  <c r="I58" i="13"/>
  <c r="I73" i="13"/>
  <c r="I114" i="13"/>
  <c r="I146" i="13"/>
  <c r="I162" i="13"/>
  <c r="I180" i="13"/>
  <c r="I189" i="13"/>
  <c r="I192" i="13"/>
  <c r="I204" i="13"/>
  <c r="I212" i="13"/>
  <c r="I219" i="13"/>
  <c r="I225" i="13"/>
  <c r="I228" i="13"/>
  <c r="I235" i="13"/>
  <c r="I237" i="13"/>
  <c r="I239" i="13"/>
  <c r="I241" i="13"/>
  <c r="I243" i="13"/>
  <c r="I247" i="13"/>
  <c r="I29" i="13"/>
  <c r="I51" i="13"/>
  <c r="I94" i="13"/>
  <c r="I97" i="13"/>
  <c r="I165" i="13"/>
  <c r="C11" i="13"/>
  <c r="I12" i="13"/>
  <c r="C21" i="13"/>
  <c r="I22" i="13"/>
  <c r="I25" i="13"/>
  <c r="C31" i="13"/>
  <c r="I32" i="13"/>
  <c r="I35" i="13"/>
  <c r="C38" i="13"/>
  <c r="C48" i="13"/>
  <c r="I53" i="13"/>
  <c r="C55" i="13"/>
  <c r="C57" i="13"/>
  <c r="C60" i="13"/>
  <c r="I61" i="13"/>
  <c r="I70" i="13"/>
  <c r="C72" i="13"/>
  <c r="C82" i="13"/>
  <c r="C87" i="13"/>
  <c r="I88" i="13"/>
  <c r="C90" i="13"/>
  <c r="I91" i="13"/>
  <c r="C93" i="13"/>
  <c r="I100" i="13"/>
  <c r="C103" i="13"/>
  <c r="I110" i="13"/>
  <c r="C112" i="13"/>
  <c r="I113" i="13"/>
  <c r="C121" i="13"/>
  <c r="I126" i="13"/>
  <c r="C131" i="13"/>
  <c r="C134" i="13"/>
  <c r="C137" i="13"/>
  <c r="I138" i="13"/>
  <c r="I141" i="13"/>
  <c r="C150" i="13"/>
  <c r="C153" i="13"/>
  <c r="C155" i="13"/>
  <c r="I161" i="13"/>
  <c r="C170" i="13"/>
  <c r="I175" i="13"/>
  <c r="C179" i="13"/>
  <c r="C181" i="13"/>
  <c r="I182" i="13"/>
  <c r="I191" i="13"/>
  <c r="C193" i="13"/>
  <c r="C198" i="13"/>
  <c r="C203" i="13"/>
  <c r="C208" i="13"/>
  <c r="C213" i="13"/>
  <c r="I214" i="13"/>
  <c r="C218" i="13"/>
  <c r="C223" i="13"/>
  <c r="I224" i="13"/>
  <c r="C226" i="13"/>
  <c r="I227" i="13"/>
  <c r="C229" i="13"/>
  <c r="I230" i="13"/>
  <c r="I232" i="13"/>
  <c r="C234" i="13"/>
  <c r="C236" i="13"/>
  <c r="C238" i="13"/>
  <c r="C240" i="13"/>
  <c r="C242" i="13"/>
  <c r="C246" i="13"/>
  <c r="I253" i="13"/>
  <c r="I255" i="13"/>
  <c r="I264" i="13"/>
  <c r="I174" i="12"/>
  <c r="H174" i="12"/>
  <c r="E9" i="11"/>
  <c r="E17" i="11"/>
  <c r="E25" i="11"/>
  <c r="E33" i="11"/>
  <c r="E41" i="11"/>
  <c r="E49" i="11"/>
  <c r="E57" i="11"/>
  <c r="E65" i="11"/>
  <c r="E73" i="11"/>
  <c r="E81" i="11"/>
  <c r="E89" i="11"/>
  <c r="E97" i="11"/>
  <c r="E105" i="11"/>
  <c r="E113" i="11"/>
  <c r="E121" i="11"/>
  <c r="E129" i="11"/>
  <c r="E10" i="11"/>
  <c r="E18" i="11"/>
  <c r="E26" i="11"/>
  <c r="E34" i="11"/>
  <c r="E42" i="11"/>
  <c r="E50" i="11"/>
  <c r="E58" i="11"/>
  <c r="E66" i="11"/>
  <c r="E74" i="11"/>
  <c r="E82" i="11"/>
  <c r="E90" i="11"/>
  <c r="E98" i="11"/>
  <c r="E106" i="11"/>
  <c r="E114" i="11"/>
  <c r="E122" i="11"/>
  <c r="E130" i="11"/>
  <c r="E126" i="11"/>
  <c r="E116" i="11"/>
  <c r="E104" i="11"/>
  <c r="E94" i="11"/>
  <c r="E84" i="11"/>
  <c r="E72" i="11"/>
  <c r="E62" i="11"/>
  <c r="E52" i="11"/>
  <c r="E40" i="11"/>
  <c r="E30" i="11"/>
  <c r="E20" i="11"/>
  <c r="E8" i="11"/>
  <c r="G13" i="11"/>
  <c r="G21" i="11"/>
  <c r="G29" i="11"/>
  <c r="G37" i="11"/>
  <c r="G45" i="11"/>
  <c r="G53" i="11"/>
  <c r="G61" i="11"/>
  <c r="G69" i="11"/>
  <c r="G77" i="11"/>
  <c r="G85" i="11"/>
  <c r="G93" i="11"/>
  <c r="G101" i="11"/>
  <c r="G109" i="11"/>
  <c r="G117" i="11"/>
  <c r="G125" i="11"/>
  <c r="G133" i="11"/>
  <c r="G14" i="11"/>
  <c r="G22" i="11"/>
  <c r="G30" i="11"/>
  <c r="G38" i="11"/>
  <c r="G46" i="11"/>
  <c r="G54" i="11"/>
  <c r="G62" i="11"/>
  <c r="G70" i="11"/>
  <c r="G78" i="11"/>
  <c r="G86" i="11"/>
  <c r="G94" i="11"/>
  <c r="G102" i="11"/>
  <c r="G110" i="11"/>
  <c r="G118" i="11"/>
  <c r="G126" i="11"/>
  <c r="G134" i="11"/>
  <c r="G7" i="11"/>
  <c r="G15" i="11"/>
  <c r="G23" i="11"/>
  <c r="E125" i="11"/>
  <c r="E115" i="11"/>
  <c r="E103" i="11"/>
  <c r="E93" i="11"/>
  <c r="E83" i="11"/>
  <c r="E71" i="11"/>
  <c r="E61" i="11"/>
  <c r="E51" i="11"/>
  <c r="E39" i="11"/>
  <c r="E29" i="11"/>
  <c r="E19" i="11"/>
  <c r="E7" i="11"/>
  <c r="G129" i="11"/>
  <c r="G119" i="11"/>
  <c r="G107" i="11"/>
  <c r="G97" i="11"/>
  <c r="G87" i="11"/>
  <c r="G75" i="11"/>
  <c r="G65" i="11"/>
  <c r="G55" i="11"/>
  <c r="G43" i="11"/>
  <c r="G33" i="11"/>
  <c r="G20" i="11"/>
  <c r="G9" i="11"/>
  <c r="E124" i="11"/>
  <c r="E112" i="11"/>
  <c r="E102" i="11"/>
  <c r="E92" i="11"/>
  <c r="E80" i="11"/>
  <c r="E70" i="11"/>
  <c r="E60" i="11"/>
  <c r="E48" i="11"/>
  <c r="E38" i="11"/>
  <c r="E28" i="11"/>
  <c r="E16" i="11"/>
  <c r="E6" i="11"/>
  <c r="G128" i="11"/>
  <c r="G116" i="11"/>
  <c r="G106" i="11"/>
  <c r="G96" i="11"/>
  <c r="G84" i="11"/>
  <c r="G74" i="11"/>
  <c r="G64" i="11"/>
  <c r="G52" i="11"/>
  <c r="G42" i="11"/>
  <c r="G32" i="11"/>
  <c r="G19" i="11"/>
  <c r="G8" i="11"/>
  <c r="C128" i="11"/>
  <c r="C120" i="11"/>
  <c r="C112" i="11"/>
  <c r="C104" i="11"/>
  <c r="C96" i="11"/>
  <c r="C88" i="11"/>
  <c r="C80" i="11"/>
  <c r="C72" i="11"/>
  <c r="C64" i="11"/>
  <c r="C56" i="11"/>
  <c r="C48" i="11"/>
  <c r="C40" i="11"/>
  <c r="C32" i="11"/>
  <c r="C24" i="11"/>
  <c r="C16" i="11"/>
  <c r="G174" i="12" l="1"/>
  <c r="E135" i="11"/>
  <c r="C268" i="14"/>
  <c r="D6" i="2"/>
  <c r="C135" i="11"/>
  <c r="C174" i="12"/>
  <c r="G268" i="14"/>
  <c r="D4" i="2"/>
  <c r="E174" i="12"/>
  <c r="C11" i="7"/>
  <c r="G135" i="11"/>
  <c r="E4" i="2"/>
  <c r="G11" i="7"/>
  <c r="E268" i="13"/>
  <c r="E11" i="7"/>
  <c r="E227" i="15"/>
  <c r="E12" i="6"/>
  <c r="C227" i="15"/>
  <c r="C268" i="13"/>
  <c r="C12" i="6"/>
  <c r="H5" i="26"/>
  <c r="H4" i="27"/>
  <c r="D11" i="27"/>
  <c r="E5" i="27" s="1"/>
  <c r="B11" i="27"/>
  <c r="C6" i="27" s="1"/>
  <c r="H10" i="27"/>
  <c r="I8" i="27"/>
  <c r="H8" i="27"/>
  <c r="I7" i="27"/>
  <c r="I6" i="27"/>
  <c r="H6" i="27"/>
  <c r="I5" i="27"/>
  <c r="H5" i="27"/>
  <c r="I4" i="27"/>
  <c r="D9" i="26"/>
  <c r="E7" i="26" s="1"/>
  <c r="B9" i="26"/>
  <c r="C7" i="26" s="1"/>
  <c r="I6" i="26"/>
  <c r="H6" i="26"/>
  <c r="I5" i="26"/>
  <c r="I4" i="26"/>
  <c r="G5" i="25"/>
  <c r="G6" i="25"/>
  <c r="G8" i="25"/>
  <c r="G9" i="25"/>
  <c r="G10" i="25"/>
  <c r="G11" i="25"/>
  <c r="E5" i="25"/>
  <c r="E6" i="25"/>
  <c r="E7" i="25"/>
  <c r="E8" i="25"/>
  <c r="E9" i="25"/>
  <c r="E10" i="25"/>
  <c r="E11" i="25"/>
  <c r="E4" i="25"/>
  <c r="C5" i="25"/>
  <c r="C6" i="25"/>
  <c r="C7" i="25"/>
  <c r="C8" i="25"/>
  <c r="C9" i="25"/>
  <c r="C10" i="25"/>
  <c r="C11" i="25"/>
  <c r="C4" i="25"/>
  <c r="I12" i="25"/>
  <c r="I11" i="25"/>
  <c r="H11" i="25"/>
  <c r="I10" i="25"/>
  <c r="H10" i="25"/>
  <c r="I9" i="25"/>
  <c r="H9" i="25"/>
  <c r="I8" i="25"/>
  <c r="H8" i="25"/>
  <c r="I7" i="25"/>
  <c r="H7" i="25"/>
  <c r="I6" i="25"/>
  <c r="H6" i="25"/>
  <c r="I5" i="25"/>
  <c r="H5" i="25"/>
  <c r="I4" i="25"/>
  <c r="H4" i="25"/>
  <c r="H12" i="24"/>
  <c r="I12" i="24"/>
  <c r="H5" i="24"/>
  <c r="H6" i="24"/>
  <c r="H7" i="24"/>
  <c r="H8" i="24"/>
  <c r="H9" i="24"/>
  <c r="H10" i="24"/>
  <c r="H11" i="24"/>
  <c r="H4" i="24"/>
  <c r="I4" i="24"/>
  <c r="G11" i="24"/>
  <c r="E11" i="24"/>
  <c r="C11" i="24"/>
  <c r="G10" i="24"/>
  <c r="E10" i="24"/>
  <c r="C10" i="24"/>
  <c r="G9" i="24"/>
  <c r="E9" i="24"/>
  <c r="C9" i="24"/>
  <c r="G8" i="24"/>
  <c r="E8" i="24"/>
  <c r="C8" i="24"/>
  <c r="G7" i="24"/>
  <c r="E7" i="24"/>
  <c r="C7" i="24"/>
  <c r="G6" i="24"/>
  <c r="E6" i="24"/>
  <c r="C6" i="24"/>
  <c r="G5" i="24"/>
  <c r="E5" i="24"/>
  <c r="C5" i="24"/>
  <c r="E4" i="24"/>
  <c r="C4" i="24"/>
  <c r="B45" i="29"/>
  <c r="C27" i="29" s="1"/>
  <c r="D45" i="29"/>
  <c r="E24" i="29" s="1"/>
  <c r="D16" i="29"/>
  <c r="D15" i="29"/>
  <c r="D14" i="29"/>
  <c r="D13" i="29"/>
  <c r="D12" i="29"/>
  <c r="D11" i="29"/>
  <c r="D10" i="29"/>
  <c r="D9" i="29"/>
  <c r="D8" i="29"/>
  <c r="D7" i="29"/>
  <c r="D6" i="29"/>
  <c r="D18" i="29" l="1"/>
  <c r="E6" i="2"/>
  <c r="C11" i="27"/>
  <c r="C4" i="27"/>
  <c r="C5" i="27"/>
  <c r="C4" i="26"/>
  <c r="G7" i="27"/>
  <c r="G5" i="27"/>
  <c r="G4" i="27"/>
  <c r="C6" i="26"/>
  <c r="C7" i="27"/>
  <c r="C10" i="27"/>
  <c r="E10" i="27"/>
  <c r="G10" i="27"/>
  <c r="E11" i="27"/>
  <c r="G11" i="27"/>
  <c r="C9" i="27"/>
  <c r="E9" i="27"/>
  <c r="G9" i="27"/>
  <c r="E4" i="27"/>
  <c r="C8" i="27"/>
  <c r="E8" i="27"/>
  <c r="G8" i="27"/>
  <c r="E7" i="27"/>
  <c r="C8" i="26"/>
  <c r="E6" i="27"/>
  <c r="G6" i="27"/>
  <c r="E34" i="29"/>
  <c r="E31" i="29"/>
  <c r="E23" i="29"/>
  <c r="E42" i="29"/>
  <c r="E39" i="29"/>
  <c r="E26" i="29"/>
  <c r="E29" i="29"/>
  <c r="E37" i="29"/>
  <c r="I11" i="27"/>
  <c r="H11" i="27"/>
  <c r="E6" i="26"/>
  <c r="E5" i="26"/>
  <c r="C5" i="26"/>
  <c r="E8" i="26"/>
  <c r="E4" i="26"/>
  <c r="C40" i="29"/>
  <c r="C24" i="29"/>
  <c r="E44" i="29"/>
  <c r="C39" i="29"/>
  <c r="E36" i="29"/>
  <c r="C31" i="29"/>
  <c r="E28" i="29"/>
  <c r="C23" i="29"/>
  <c r="C32" i="29"/>
  <c r="C37" i="29"/>
  <c r="C29" i="29"/>
  <c r="C44" i="29"/>
  <c r="E41" i="29"/>
  <c r="C36" i="29"/>
  <c r="E33" i="29"/>
  <c r="C28" i="29"/>
  <c r="E25" i="29"/>
  <c r="C26" i="29"/>
  <c r="C41" i="29"/>
  <c r="E38" i="29"/>
  <c r="C33" i="29"/>
  <c r="E30" i="29"/>
  <c r="C25" i="29"/>
  <c r="E22" i="29"/>
  <c r="E43" i="29"/>
  <c r="C38" i="29"/>
  <c r="E35" i="29"/>
  <c r="C30" i="29"/>
  <c r="E27" i="29"/>
  <c r="C22" i="29"/>
  <c r="C42" i="29"/>
  <c r="C34" i="29"/>
  <c r="C43" i="29"/>
  <c r="E40" i="29"/>
  <c r="C35" i="29"/>
  <c r="E32" i="29"/>
  <c r="C45" i="29" l="1"/>
  <c r="E45" i="29"/>
  <c r="F12" i="29" l="1"/>
  <c r="I11" i="24" l="1"/>
  <c r="I10" i="24"/>
  <c r="I9" i="24"/>
  <c r="I8" i="24"/>
  <c r="I7" i="24"/>
  <c r="I6" i="24"/>
  <c r="I5" i="24"/>
  <c r="D14" i="8"/>
  <c r="B14" i="8"/>
  <c r="C12" i="8" l="1"/>
  <c r="C5" i="8"/>
  <c r="C4" i="8"/>
  <c r="C6" i="8"/>
  <c r="C8" i="8"/>
  <c r="C10" i="8"/>
  <c r="C11" i="8"/>
  <c r="C7" i="8"/>
  <c r="C9" i="8"/>
  <c r="E14" i="8"/>
  <c r="E5" i="8"/>
  <c r="E4" i="8"/>
  <c r="E6" i="8"/>
  <c r="E7" i="8"/>
  <c r="E8" i="8"/>
  <c r="E9" i="8"/>
  <c r="E11" i="8"/>
  <c r="E12" i="8"/>
  <c r="E10" i="8"/>
  <c r="G14" i="8"/>
  <c r="C14" i="8"/>
  <c r="F17" i="29"/>
  <c r="F16" i="29"/>
  <c r="F14" i="29"/>
  <c r="F13" i="29"/>
  <c r="F11" i="29"/>
  <c r="F10" i="29"/>
  <c r="F9" i="29"/>
  <c r="F8" i="29"/>
  <c r="F7" i="29"/>
  <c r="G4" i="26" l="1"/>
  <c r="H9" i="26"/>
  <c r="G6" i="26"/>
  <c r="I9" i="26"/>
  <c r="G7" i="26"/>
</calcChain>
</file>

<file path=xl/sharedStrings.xml><?xml version="1.0" encoding="utf-8"?>
<sst xmlns="http://schemas.openxmlformats.org/spreadsheetml/2006/main" count="5151" uniqueCount="667">
  <si>
    <t>001:Live animals other than animals of division 03</t>
  </si>
  <si>
    <t>011:Meat of bovine animals, fresh, chilled or frozen</t>
  </si>
  <si>
    <t>012:Other meat and edible meat offal, fresh, chilled or frozen (except meat and meat offal unfit or unsuitable for human consumption)</t>
  </si>
  <si>
    <t>016:Meat and edible meat offal, salted, in brine, dried or smoked; edible flours and meals of meat or meat offal</t>
  </si>
  <si>
    <t>017:Meat and edible meat offal, prepared or preserved, n.e.s.</t>
  </si>
  <si>
    <t>022:Milk and cream and milk products other than butter or cheese</t>
  </si>
  <si>
    <t>023:Butter and other fats and oils derived from milk</t>
  </si>
  <si>
    <t>024:Cheese and curd</t>
  </si>
  <si>
    <t>025:Eggs, birds', and egg yolks, fresh, dried or otherwise preserved, sweetened or not; egg albumin</t>
  </si>
  <si>
    <t>034:Fish, fresh (live or dead), chilled or frozen</t>
  </si>
  <si>
    <t>035:Fish, dried, salted or in brine; smoked fish (whether or not cooked before or during the smoking process); flours, meals and pellets of fish, fit for human consumption</t>
  </si>
  <si>
    <t xml:space="preserve">036:Crustaceans, molluscs and aquatic invertebrates, whether in shell or not, fresh (live or dead), </t>
  </si>
  <si>
    <t>037:Fish, crustaceans, molluscs and other aquatic invertebrates, prepared or preserved, n.e.s.</t>
  </si>
  <si>
    <t>041:Wheat (including spelt) and meslin, unmilled</t>
  </si>
  <si>
    <t>042:Rice</t>
  </si>
  <si>
    <t>043:Barley, unmilled</t>
  </si>
  <si>
    <t>044:Maize (not including sweet corn), unmilled</t>
  </si>
  <si>
    <t>045:Cereals, unmilled (other than wheat, rice, barley and maize)</t>
  </si>
  <si>
    <t>046:Meal and flour of wheat and flour of meslin</t>
  </si>
  <si>
    <t>047:Other cereal meals and flours</t>
  </si>
  <si>
    <t>048:Cereal preparations and preparations of flour or starch of fruits or vegetables</t>
  </si>
  <si>
    <t xml:space="preserve">054:Vegetables, fresh, chilled, frozen or simply preserved (including dried leguminous vegetables); </t>
  </si>
  <si>
    <t>056:Vegetables, roots and tubers, prepared or preserved, n.e.s.</t>
  </si>
  <si>
    <t>057:Fruit and nuts (not including oil nuts), fresh or dried</t>
  </si>
  <si>
    <t>058:Fruit, preserved, and fruit preparations (excluding fruit juices)</t>
  </si>
  <si>
    <t xml:space="preserve">059:Fruit juices (including grape must) and vegetable juices, unfermented and not containing added spirit, </t>
  </si>
  <si>
    <t>061:Sugars, molasses and honey</t>
  </si>
  <si>
    <t>062:Sugar confectionery</t>
  </si>
  <si>
    <t>071:Coffee and coffee substitutes</t>
  </si>
  <si>
    <t>072:Cocoa</t>
  </si>
  <si>
    <t>073:Chocolate and other food preparations containing cocoa, n.e.s.</t>
  </si>
  <si>
    <t>074:Tea and maté</t>
  </si>
  <si>
    <t>075:Spices</t>
  </si>
  <si>
    <t>081:Feeding stuff for animals (not including unmilled cereals)</t>
  </si>
  <si>
    <t>091:Margarine and shortening</t>
  </si>
  <si>
    <t>098:Edible products and preparations, n.e.s.</t>
  </si>
  <si>
    <t>111:Non-alcoholic beverages, n.e.s.</t>
  </si>
  <si>
    <t>112:Alcoholic beverages</t>
  </si>
  <si>
    <t>121:Tobacco, unmanufactured; tobacco refuse</t>
  </si>
  <si>
    <t>122:Tobacco, manufactured (whether or not containing tobacco substitutes)</t>
  </si>
  <si>
    <t>211:Hides and skins (except furskins), raw</t>
  </si>
  <si>
    <t>212:Furskins, raw (including heads, tails, paws and other pieces or  cuttings, suitable for furriers’ use), other than hides and skins of group 211</t>
  </si>
  <si>
    <t>222:Oil-seeds and oleaginous fruits of a kind used for the extraction of “soft” fixed vegetable oils (excluding flours and meals)</t>
  </si>
  <si>
    <t>223:Oil-seeds and oleaginous fruits, whole or broken, of a kind used for the extraction of other fixed vegetable oils (including flours and meals of oil-seeds or oleaginous fruit, n.e.s.)</t>
  </si>
  <si>
    <t>231:Natural rubber, balata, gutta-percha, guayule, chicle and similar natural gums, in primary forms (including latex) or in plates, sheets or strip</t>
  </si>
  <si>
    <t>232:Synthetic rubber; reclaimed rubber; waste, parings and scrap of unhardened rubber</t>
  </si>
  <si>
    <t>244:Cork, natural, raw and waste (including natural cork in blocks or sheets)</t>
  </si>
  <si>
    <t>245:Fuel wood (excluding wood waste) and wood charcoal</t>
  </si>
  <si>
    <t>246:Wood in chips or particles and wood waste</t>
  </si>
  <si>
    <t>247:Wood in the rough, whether or not stripped of bark or sapwood, or roughly squared</t>
  </si>
  <si>
    <t>248:Wood, simply worked, and railway sleepers of wood</t>
  </si>
  <si>
    <t>251:Pulp and waste paper</t>
  </si>
  <si>
    <t>261:Silk</t>
  </si>
  <si>
    <t>263:Cotton</t>
  </si>
  <si>
    <t>264:Jute and other textile bast fibres, n.e.s., raw or processed but not spun; tow and waste of these fibres (including yarn waste and garnetted stock)</t>
  </si>
  <si>
    <t>265:Vegetable textile fibres (other than cotton and jute), raw or processed but not spun; waste of these fibres</t>
  </si>
  <si>
    <t>266:Synthetic fibres suitable for spinning</t>
  </si>
  <si>
    <t>267:Other man-made fibres suitable for spinning; waste of man-made fibres</t>
  </si>
  <si>
    <t>268:Wool and other animal hair (including wool tops)</t>
  </si>
  <si>
    <t>269:Worn clothing and other worn textile articles; rags</t>
  </si>
  <si>
    <t>272:Fertilizers, crude, other than those of division 56</t>
  </si>
  <si>
    <t>273:Stone, sand and gravel</t>
  </si>
  <si>
    <t>274:Sulphur and unroasted iron pyrites</t>
  </si>
  <si>
    <t>277:Natural abrasives, n.e.s. (including industrial diamonds)</t>
  </si>
  <si>
    <t>278:Other crude minerals</t>
  </si>
  <si>
    <t>281:Iron ore and concentrates</t>
  </si>
  <si>
    <t>282:Ferrous waste and scrap; remelting scrap ingots of iron or steel</t>
  </si>
  <si>
    <t>283:Copper ores and concentrates; copper mattes; cement copper</t>
  </si>
  <si>
    <t>284:Nickel ores and concentrates; nickel mattes, nickel oxide sinters and other intermediate products of nickel metallurgy</t>
  </si>
  <si>
    <t>285:Aluminium ores and concentrates (including alumina)</t>
  </si>
  <si>
    <t>286:Uranium or thorium ores and concentrates</t>
  </si>
  <si>
    <t>287:Ores and concentrates of base metals, n.e.s.</t>
  </si>
  <si>
    <t>288:Non-ferrous base metal waste and scrap, n.e.s.</t>
  </si>
  <si>
    <t>289:Ores and concentrates of precious metals; waste, scrap and sweepings of precious metals (other than of gold)</t>
  </si>
  <si>
    <t>291:Crude animal materials, n.e.s.</t>
  </si>
  <si>
    <t>292:Crude vegetable materials, n.e.s.</t>
  </si>
  <si>
    <t>321:Coal, whether or not pulverized, but not agglomerated</t>
  </si>
  <si>
    <t>322:Briquettes, lignite and peat</t>
  </si>
  <si>
    <t>325:Coke and semi-coke (including char) of coal, of lignite or of peat, whether or not agglomerated; retort carbon</t>
  </si>
  <si>
    <t>333:Petroleum oils and oils obtained from bituminous minerals, crude</t>
  </si>
  <si>
    <t xml:space="preserve">334:Petroleum oils and oils obtained from bituminous minerals (other than crude); preparations, n.e.s., </t>
  </si>
  <si>
    <t>335:Residual petroleum products, n.e.s., and related materials</t>
  </si>
  <si>
    <t>342:Liquefied propane and butane</t>
  </si>
  <si>
    <t>343:Natural gas, whether or not liquefied</t>
  </si>
  <si>
    <t>344:Petroleum gases and other gaseous hydrocarbons, n.e.s.</t>
  </si>
  <si>
    <t>345:Coal gas, water gas, producer gas and similar gases, other than petroleum gases and other gaseous hydrocarbons</t>
  </si>
  <si>
    <t>351:Electric current</t>
  </si>
  <si>
    <t>411:Animal oils and fats</t>
  </si>
  <si>
    <t>421:Fixed vegetable fats and oils, 'soft', crude, refined or fractionated</t>
  </si>
  <si>
    <t>422:Fixed vegetable fats and oils, crude, refined or fractionated, other than “soft”</t>
  </si>
  <si>
    <t>431:Animal or vegetable fats and oils, processed; waxes; inedible mixtures or preparations of animal or vegetable fats or oils, n.e.s.</t>
  </si>
  <si>
    <t>511:Hydrocarbons, n.e.s., and their halogenated, sulphonated, nitrated or nitrosated derivatives</t>
  </si>
  <si>
    <t>512:Alcohols, phenols, phenol-alcohols, and their halogenated, sulphonated, nitrated or nitrosated derivatives</t>
  </si>
  <si>
    <t>513:Carboxylic acids and their anhydrides, halides, peroxides and peroxyacids; their halogenated, sulphonated, nitrated or nitrosated derivatives</t>
  </si>
  <si>
    <t>514:Nitrogen-function compounds</t>
  </si>
  <si>
    <t>515:Organo-inorganic compounds, heterocyclic compounds, nucleic acids and their salts, and sulphonamides</t>
  </si>
  <si>
    <t>516:Other organic chemicals</t>
  </si>
  <si>
    <t>522:Inorganic chemical elements, oxides and halogen salts</t>
  </si>
  <si>
    <t>523:Salts and peroxysalts, of inorganic acids and metals</t>
  </si>
  <si>
    <t>524:Other inorganic chemicals; organic and inorganic compounds of precious metals</t>
  </si>
  <si>
    <t>525:Radioactive and associated materials</t>
  </si>
  <si>
    <t>531:Synthetic organic colouring matter and colour lakes, and preparations based thereon</t>
  </si>
  <si>
    <t>532:Dyeing and tanning extracts, and synthetic tanning materials</t>
  </si>
  <si>
    <t>533:Pigments, paints, varnishes and related materials</t>
  </si>
  <si>
    <t>541:Medicinal and pharmaceutical products, other than medicaments of group 542</t>
  </si>
  <si>
    <t>542:Medicaments (including veterinary medicaments)</t>
  </si>
  <si>
    <t>551:Essential oils, perfume and flavour materials</t>
  </si>
  <si>
    <t>553:Perfumery, cosmetic or toilet preparations (excluding soaps)</t>
  </si>
  <si>
    <t>554:Soap, cleansing and polishing preparations</t>
  </si>
  <si>
    <t>562:Fertilizers (other than those of group 272)</t>
  </si>
  <si>
    <t>571:Polymers of ethylene, in primary forms</t>
  </si>
  <si>
    <t>572:Polymers of styrene, in primary forms</t>
  </si>
  <si>
    <t>573:Polymers of vinyl chloride or of other halogenated olefins, in primary forms</t>
  </si>
  <si>
    <t>574:Polyacetals, other polyethers and epoxide resins, in primary forms; polycarbonates, alkyd resins, polyallyl esters and other polyesters, in primary forms</t>
  </si>
  <si>
    <t>575:Other plastics, in primary forms</t>
  </si>
  <si>
    <t>579:Waste, parings and scrap, of plastics</t>
  </si>
  <si>
    <t>581:Tubes, pipes and hoses, and fittings therefor, of plastics</t>
  </si>
  <si>
    <t>582:Plates, sheets, film, foil and strip, of plastics</t>
  </si>
  <si>
    <t>583:Monofilament of which any cross-sectional dimension exceeds 1 mm, rods, sticks and profile shapes, whether or not surface-worked but not otherwise worked, of plastics</t>
  </si>
  <si>
    <t xml:space="preserve">591:Insecticides, rodenticides, fungicides, herbicides, anti-sprouting products and plant-growth regulators, disinfectants ad similar products, </t>
  </si>
  <si>
    <t>592:Starches, inulin and wheat gluten; albuminoidal substances; glues</t>
  </si>
  <si>
    <t>593:Explosives and pyrotechnic products</t>
  </si>
  <si>
    <t>597:Prepared additives for mineral oils and the like; prepared liquids for hydraulic transmission; anti-freezing preparations and prepared de-icing fluids; lubricating preparations</t>
  </si>
  <si>
    <t>598:Miscellaneous chemical products, n.e.s.</t>
  </si>
  <si>
    <t>599:Residual products of the chemical or allied industries, n.e.s.; municipal waste; sewage sludge; other wastes</t>
  </si>
  <si>
    <t>611:Leather</t>
  </si>
  <si>
    <t>612:Manufactures of leather or of composition leather, n.e.s.; saddlery and harness</t>
  </si>
  <si>
    <t>613:Furskins, tanned or dressed (including heads, tails, paws and other pieces or cuttings), unassembled, or assembled</t>
  </si>
  <si>
    <t>621:Materials of rubber (e.g., pastes, plates, sheets, rods, thread, tubes, of rubber)</t>
  </si>
  <si>
    <t>625:Rubber tyres, interchangeable tyre treads, tyre flaps and inner tubes for wheels of all kinds</t>
  </si>
  <si>
    <t>629:Articles of rubber, n.e.s.</t>
  </si>
  <si>
    <t>633:Cork manufactures</t>
  </si>
  <si>
    <t>634:Veneers, plywood, particle board, and other wood, worked, n.e.s.</t>
  </si>
  <si>
    <t>635:Wood manufactures, n.e.s.</t>
  </si>
  <si>
    <t>641:Paper and paperboard</t>
  </si>
  <si>
    <t>642:Paper and paperboard, cut to size or shape, and articles of paper or paperboard</t>
  </si>
  <si>
    <t>651:Textile yarn</t>
  </si>
  <si>
    <t>652:Cotton fabrics, woven (not including narrow or special fabrics)</t>
  </si>
  <si>
    <t>653:Fabrics, woven, of man-made textile materials (not including narrow or special fabrics)</t>
  </si>
  <si>
    <t>654:Other textile fabrics, woven</t>
  </si>
  <si>
    <t>655:Knitted or crocheted fabrics (including tubular knit fabrics, n.e.s., pile fabrics and openwork fabrics), n.e.s.</t>
  </si>
  <si>
    <t>656:Tulles, lace, embroidery, ribbons, trimmings and other smallwares</t>
  </si>
  <si>
    <t>657:Special yarns, special textile fabrics and related products</t>
  </si>
  <si>
    <t>658:Made-up articles, wholly or chiefly of textile materials, n.e.s.</t>
  </si>
  <si>
    <t>659:Floor coverings, etc.</t>
  </si>
  <si>
    <t>661:Lime, cement, and fabricated construction materials (except glass and clay materials)</t>
  </si>
  <si>
    <t>662:Clay construction materials and refractory construction materials</t>
  </si>
  <si>
    <t>663:Mineral manufactures, n.e.s.</t>
  </si>
  <si>
    <t>664:Glass</t>
  </si>
  <si>
    <t>665:Glassware</t>
  </si>
  <si>
    <t>666:Pottery</t>
  </si>
  <si>
    <t>667:Pearls and precious or semiprecious stones, unworked or worked</t>
  </si>
  <si>
    <t>671:Pig-iron, spiegeleisen, sponge iron, iron or steel granules and powders and ferro-alloys</t>
  </si>
  <si>
    <t>672:Ingots and other primary forms, of iron or steel; semi-finished products of iron or steel</t>
  </si>
  <si>
    <t>673:Flat-rolled products of iron or non-alloy steel, not clad, plated or coated</t>
  </si>
  <si>
    <t>674:Flat-rolled products of iron or non-alloy steel, clad, plated or coated</t>
  </si>
  <si>
    <t>675:Flat-rolled products of alloy steel</t>
  </si>
  <si>
    <t>676:Iron and steel bars, rods, angles, shapes and sections (including sheet piling)</t>
  </si>
  <si>
    <t>677:Rails or railway track construction material, of iron or steel</t>
  </si>
  <si>
    <t>678:Wire of iron or steel</t>
  </si>
  <si>
    <t>679:Tubes, pipes and hollow profiles, and tube or pipe fittings, of iron or steel</t>
  </si>
  <si>
    <t>681:Silver, platinum and other metals of the platinum group</t>
  </si>
  <si>
    <t>683:Nickel</t>
  </si>
  <si>
    <t>684:Aluminium</t>
  </si>
  <si>
    <t>685:Lead</t>
  </si>
  <si>
    <t>686:Zinc</t>
  </si>
  <si>
    <t>687:Tin</t>
  </si>
  <si>
    <t>689:Miscellaneous non-ferrous base metals employed in metallurgy, and cermets</t>
  </si>
  <si>
    <t>691:Structures and parts of structures, n.e.s., of iron, steel or aluminium</t>
  </si>
  <si>
    <t>692:Metal containers for storage or transport</t>
  </si>
  <si>
    <t>693:Wire products (excluding insulated electrical wiring) and fencing grills</t>
  </si>
  <si>
    <t>694:Nails, screws, nuts, bolts, rivets and the like, of iron, steel, copper or aluminium</t>
  </si>
  <si>
    <t>695:Tools for use in the hand or in machines</t>
  </si>
  <si>
    <t>696:Cutlery</t>
  </si>
  <si>
    <t>697:Household equipment of base metal, n.e.s.</t>
  </si>
  <si>
    <t>699:Manufactures of base metal, n.e.s.</t>
  </si>
  <si>
    <t>711:Steam or other vapour-generating boilers, superheated water boilers, and auxiliary plant for use therewith; parts thereof</t>
  </si>
  <si>
    <t>712:Steam turbines and other vapour turbines and parts thereof, n.e.s.</t>
  </si>
  <si>
    <t>713:Internal combustion piston engines and parts thereof, n.e.s.</t>
  </si>
  <si>
    <t>714:Engines and motors, non-electric (other than those of groups 712, 713 and 718); parts, n.e.s., of these engines and motors</t>
  </si>
  <si>
    <t>716:Rotating electric plant and parts thereof, n.e.s.</t>
  </si>
  <si>
    <t>718:Power-generating machinery and parts thereof, n.e.s.</t>
  </si>
  <si>
    <t>721:Agricultural machinery (excluding tractors) and parts thereof</t>
  </si>
  <si>
    <t>722:Tractors (other than those of headings 744.14 and 744.15)</t>
  </si>
  <si>
    <t>723:Civil engineering and contractors' plant and equipment; parts thereof</t>
  </si>
  <si>
    <t>724:Textile and leather machinery and parts thereof, n.e.s.</t>
  </si>
  <si>
    <t>725:Paper mill and pulp mill machinery, paper-cutting machines and other machinery for the manufacture of paper articles; parts thereof</t>
  </si>
  <si>
    <t>726:Printing and bookbinding machinery and parts thereof</t>
  </si>
  <si>
    <t>727:Food-processing machines (excluding domestic); parts thereof</t>
  </si>
  <si>
    <t>728:Other machinery and equipment specialized for particular industries; parts thereof, n.e.s.</t>
  </si>
  <si>
    <t>731:Machine tools working by removing metal or other material</t>
  </si>
  <si>
    <t>733:Machine tools for working metal, sintered metal carbides or cermets, without removing material</t>
  </si>
  <si>
    <t xml:space="preserve">735:Parts, n.e.s., and accessories suitable for use solely or principally with the machines falling within groups 731 and 733 </t>
  </si>
  <si>
    <t>737:Metalworking machinery (other than machine tools) and parts thereof, n.e.s.</t>
  </si>
  <si>
    <t>741:Heating and cooling equipment and parts thereof, n.e.s.</t>
  </si>
  <si>
    <t>742:Pumps for liquids, whether or not fitted with a measuring device; liquid elevators; parts for such pumps and liquid elevators</t>
  </si>
  <si>
    <t>743:Pumps (other than pumps for liquids), air or other gas compressors and fans; ventilating or recycling hoods incorporating a fan, whether or not fitted with filters; centrifuges; filtering or purifying apparatus; parts thereof</t>
  </si>
  <si>
    <t>744:Mechanical handling equipment and parts thereof, n.e.s.</t>
  </si>
  <si>
    <t>745:Non-electrical machinery, tools and mechanical apparatus and parts thereof, n.e.s.</t>
  </si>
  <si>
    <t>746:Ball- or roller bearings</t>
  </si>
  <si>
    <t>747:Taps, cocks, valves and similar appliances for pipes, boiler shells, tanks, vats or the like, including pressure-reducing valves and thermostatically controlled valves</t>
  </si>
  <si>
    <t xml:space="preserve">748:Transmission shafts (including camshafts and crankshafts) and cranks; bearing housings and plain shaft bearings; gears and gearing; </t>
  </si>
  <si>
    <t>749:Non-electric parts and accessories of machinery, n.e.s.</t>
  </si>
  <si>
    <t>751:Office machines</t>
  </si>
  <si>
    <t>752:Automatic data-processing machines and units thereof; magnetic or optical readers, machines for transcribing data onto data media in coded form and machines for processing such data, n.e.s.</t>
  </si>
  <si>
    <t>759:Parts and accessories (other than covers, carrying cases and the like) suitable for use solely or principally with machines falling withing groups 751 and 752</t>
  </si>
  <si>
    <t xml:space="preserve">761:Monitors and projectors, not incorporating television reception apparatus; reception apparatus for television, </t>
  </si>
  <si>
    <t>762:Reception apparatus for radio-broadcasting, whether or not combined, in the same housing, with sound recording or reproducing apparatus or a clock</t>
  </si>
  <si>
    <t>763:Sound recording or reproducing apparatus; video recording or reproducing apparatus; whether or not incorporating a video tuner</t>
  </si>
  <si>
    <t>764:Telecommunications equipment, n.e.s., and parts, n.e.s., and accessories of apparatus falling within division 76</t>
  </si>
  <si>
    <t>771:Electric power machinery (other than rotating electric plant of group 716) and parts thereof</t>
  </si>
  <si>
    <t xml:space="preserve">772:Electrical apparatus for switching or protecting electrical circuits or for making connections to or in electrical circuits </t>
  </si>
  <si>
    <t>773:Equipment for distributing electricity, n.e.s.</t>
  </si>
  <si>
    <t>774:Electrodiagnostic apparatus for medical, surgical, dental or veterinary purposes, and radiological apparatus</t>
  </si>
  <si>
    <t>775:Household-type electrical and non-electrical equipment, n.e.s.</t>
  </si>
  <si>
    <t xml:space="preserve">776:Thermionic, cold cathode or photo-cathode valves and tubes (e.g., vacuum or vapour or gas-filled valves and tubes, mercury arc rectifying valves and tubes, </t>
  </si>
  <si>
    <t>778:Electrical machinery and apparatus, n.e.s.</t>
  </si>
  <si>
    <t>781:Motor cars and other motor vehicles principally designed for the transport of persons (other than motor vehicles for the transport of ten or more persons, including the driver), including station-wagons and racing cars</t>
  </si>
  <si>
    <t>782:Motor vehicles for the transport of goods and special-purpose motor vehicles</t>
  </si>
  <si>
    <t>783:Road motor vehicles, n.e.s.</t>
  </si>
  <si>
    <t>784:Parts and accessories of the motor vehicles of groups 722, 781, 782 and 783</t>
  </si>
  <si>
    <t>785:Motor cycles (including mopeds) and cycles, motorized and non-motirized; invalid carriages</t>
  </si>
  <si>
    <t>786:Trailers and semi-trailers; other vehicles, not mechanically-propelled; specially designed and equipped transport containers</t>
  </si>
  <si>
    <t>791:Railway vehicles (including hovertrains) and associated equipment</t>
  </si>
  <si>
    <t>792:Aircraft and associated equipment; spacecraft (including satellites) and spacecraft launch vehicles; parts thereof</t>
  </si>
  <si>
    <t>793:Ships, boats (including hovercraft) and floating structures</t>
  </si>
  <si>
    <t>811:Prefabricated buildings</t>
  </si>
  <si>
    <t>812:Sanitary, plumbing and heating fixtures and fittings, n.e.s.</t>
  </si>
  <si>
    <t>813:Lighting fixtures and fittings, n.e.s.</t>
  </si>
  <si>
    <t>821:Furniture and parts thereof; bedding, mattresses, mattress supports, cushions and similar stuffed furnishings</t>
  </si>
  <si>
    <t xml:space="preserve">831:Trunks, suitcases, vanity cases, executive cases, briefcases, school satches, spectacle cases, binocular cases, camera cases, </t>
  </si>
  <si>
    <t>841:Men's or boys' coats, capes, jackets, suits, blazers, trousers, shorts, shirts, underwear, nightwear and similar articles of textile fabrics,</t>
  </si>
  <si>
    <t xml:space="preserve">842:Women's or girls' coats, capes, jackets, suits, trousers, shorts, shirts, dresses and skirts, underwear, nightwear and similar articles of textile fabrics, </t>
  </si>
  <si>
    <t>843:Men's or boys' coats, capes, jackets, suits, blazers, trousers, shorts, shirts, underwear, nightwear and similar articles of textile fabrics,</t>
  </si>
  <si>
    <t xml:space="preserve">844:Women's or girls' coats, capes, jackets, suits, trousers, shorts, shirts, dresses and skirts, underwear, nightwear and similar articles of textile fabrics, </t>
  </si>
  <si>
    <t>845:Articles of apparel, of textile fabrics, whether or not knitted or crocheted, n.e.s.</t>
  </si>
  <si>
    <t>846:Clothing accessories, of textile fabrics, whether or not knitted or crocheted (other than those for babies)</t>
  </si>
  <si>
    <t>848:Articles of apparel and clothing accessories of other than textile fabrics; headgear of all materials</t>
  </si>
  <si>
    <t>851:Footwear</t>
  </si>
  <si>
    <t>871:Optical instruments and apparatus, n.e.s.</t>
  </si>
  <si>
    <t>872:Instruments and appliances, n.e.s., for medical, surgical, dental or veterinary purposes</t>
  </si>
  <si>
    <t>873:Meters and counters, n.e.s.</t>
  </si>
  <si>
    <t>874:Measuring, checking, analysing and controlling instruments and apparatus, n.e.s.</t>
  </si>
  <si>
    <t>881:Photographic apparatus and equipment, n.e.s.</t>
  </si>
  <si>
    <t>882:Photographic and cinematographic supplies</t>
  </si>
  <si>
    <t>883:Cinematographic film, exposed and developed, whether or not incorporating soundtrack or consisting only of soundtrack</t>
  </si>
  <si>
    <t>884:Optical goods, n.e.s.</t>
  </si>
  <si>
    <t>885:Watches and clocks</t>
  </si>
  <si>
    <t>891:Arms and ammunition</t>
  </si>
  <si>
    <t>892:Printed matter</t>
  </si>
  <si>
    <t>893:Articles, n.e.s., of plastics</t>
  </si>
  <si>
    <t>894:Baby carriages, toys, games and sporting goods</t>
  </si>
  <si>
    <t>895:Office and stationery supplies, n.e.s.</t>
  </si>
  <si>
    <t>896:Works of art, collectors' pieces and antiques</t>
  </si>
  <si>
    <t>897:Jewellery, goldsmiths' and silversmiths' wares, and other articles of precious or semiprecious materials, n.e.s.</t>
  </si>
  <si>
    <t>898:Musical instruments and parts and accessories thereof; records, tapes and other sound or similar recordings (excluding goods of groups 763 and 883)</t>
  </si>
  <si>
    <t>899:Miscellaneous manufactured articles, n.e.s.</t>
  </si>
  <si>
    <t>911:Postal packages not classified according to kind</t>
  </si>
  <si>
    <t>931:Special transactions and commodities not classified according to kind</t>
  </si>
  <si>
    <t>961:Coin (other than gold coin), not being legal tender</t>
  </si>
  <si>
    <t>971:Gold, non-monetary (excluding gold ores and concentrates)</t>
  </si>
  <si>
    <t>III:Gold coin and current coin</t>
  </si>
  <si>
    <t>Total</t>
  </si>
  <si>
    <t>Flow</t>
  </si>
  <si>
    <t>Difference  (N$ m)</t>
  </si>
  <si>
    <t xml:space="preserve">Difference in % </t>
  </si>
  <si>
    <t>Total Imports</t>
  </si>
  <si>
    <t>Trade balance</t>
  </si>
  <si>
    <t>Period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</si>
  <si>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</si>
  <si>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</si>
  <si>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</si>
  <si>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</si>
  <si>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</si>
  <si>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</si>
  <si>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</si>
  <si>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</si>
  <si>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</si>
  <si>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</si>
  <si>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</si>
  <si>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</si>
  <si>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ISIC</t>
  </si>
  <si>
    <t>%share</t>
  </si>
  <si>
    <t>% share</t>
  </si>
  <si>
    <t>Manufacturing</t>
  </si>
  <si>
    <t>Mining and quarrying</t>
  </si>
  <si>
    <t>Agriculture, forestry and fishing</t>
  </si>
  <si>
    <t>Transportation and storage</t>
  </si>
  <si>
    <t>Water supply; sewerage, waste management and remediation activities</t>
  </si>
  <si>
    <t>Arts, entertainment and recreation</t>
  </si>
  <si>
    <t>Information and communication</t>
  </si>
  <si>
    <t>Trade bal</t>
  </si>
  <si>
    <t>Partner</t>
  </si>
  <si>
    <t>%∆m/m</t>
  </si>
  <si>
    <t>Value (N$ m)</t>
  </si>
  <si>
    <t>%Share</t>
  </si>
  <si>
    <t>South Africa</t>
  </si>
  <si>
    <t>High Sea</t>
  </si>
  <si>
    <t>Korea</t>
  </si>
  <si>
    <t>Cayman Island</t>
  </si>
  <si>
    <t>Cote D'Ivoire</t>
  </si>
  <si>
    <t>Viet-Nam</t>
  </si>
  <si>
    <t>Aland Islands</t>
  </si>
  <si>
    <t>Congo - Brazaville</t>
  </si>
  <si>
    <t>Czech Republic</t>
  </si>
  <si>
    <t>Falkland Islands (Malvinas)</t>
  </si>
  <si>
    <t>Crotia</t>
  </si>
  <si>
    <t>Madagascar</t>
  </si>
  <si>
    <t>Macedonia</t>
  </si>
  <si>
    <t>Oman</t>
  </si>
  <si>
    <t>Slovakia</t>
  </si>
  <si>
    <t>Turks &amp; Caicos Islands</t>
  </si>
  <si>
    <t>Vanuatu</t>
  </si>
  <si>
    <t>Table of Content</t>
  </si>
  <si>
    <t>-</t>
  </si>
  <si>
    <t>EFTA</t>
  </si>
  <si>
    <t>COMESA</t>
  </si>
  <si>
    <t>EU</t>
  </si>
  <si>
    <t>BRIC</t>
  </si>
  <si>
    <t>SACU</t>
  </si>
  <si>
    <t>SITC \ Partner</t>
  </si>
  <si>
    <t>Regional Grouping</t>
  </si>
  <si>
    <t>Mode of Transport</t>
  </si>
  <si>
    <t>∆y/y</t>
  </si>
  <si>
    <t>∆m/m</t>
  </si>
  <si>
    <t>average</t>
  </si>
  <si>
    <t>Months</t>
  </si>
  <si>
    <t>TABLE OF CONTENT</t>
  </si>
  <si>
    <t>2015</t>
  </si>
  <si>
    <t>2016</t>
  </si>
  <si>
    <t>2017</t>
  </si>
  <si>
    <t>2018</t>
  </si>
  <si>
    <t>2019</t>
  </si>
  <si>
    <t>2020</t>
  </si>
  <si>
    <t>2021</t>
  </si>
  <si>
    <t>2022</t>
  </si>
  <si>
    <t>Total Exports</t>
  </si>
  <si>
    <t>% Share</t>
  </si>
  <si>
    <t>Partner \ SITC</t>
  </si>
  <si>
    <t>SEA</t>
  </si>
  <si>
    <t>ROAD</t>
  </si>
  <si>
    <t>AIR</t>
  </si>
  <si>
    <t>Year</t>
  </si>
  <si>
    <t>SITC \ FLOW</t>
  </si>
  <si>
    <t>Partner \ FLOW</t>
  </si>
  <si>
    <t>Eros Airport</t>
  </si>
  <si>
    <t>Trans Kalahari</t>
  </si>
  <si>
    <t>Chief Hosea Kutako Intl Airport</t>
  </si>
  <si>
    <t>Botswana</t>
  </si>
  <si>
    <t>China</t>
  </si>
  <si>
    <t>Zambia</t>
  </si>
  <si>
    <t>Netherlands</t>
  </si>
  <si>
    <t>Democratic Republic Of Congo</t>
  </si>
  <si>
    <t>Finland</t>
  </si>
  <si>
    <t>Spain</t>
  </si>
  <si>
    <t>Hong Kong</t>
  </si>
  <si>
    <t>United Arab Emirates</t>
  </si>
  <si>
    <t>Belgium</t>
  </si>
  <si>
    <t>Israel</t>
  </si>
  <si>
    <t>United States Of America</t>
  </si>
  <si>
    <t>Zimbabwe</t>
  </si>
  <si>
    <t>Angola</t>
  </si>
  <si>
    <t>United Kingdom</t>
  </si>
  <si>
    <t>Italy</t>
  </si>
  <si>
    <t>France</t>
  </si>
  <si>
    <t>Germany</t>
  </si>
  <si>
    <t>Mozambique</t>
  </si>
  <si>
    <t>Portugal</t>
  </si>
  <si>
    <t>Japan</t>
  </si>
  <si>
    <t>Thailand</t>
  </si>
  <si>
    <t>Poland</t>
  </si>
  <si>
    <t>Greece</t>
  </si>
  <si>
    <t>Singapore</t>
  </si>
  <si>
    <t>Australia</t>
  </si>
  <si>
    <t>Luxembourg</t>
  </si>
  <si>
    <t>Ireland</t>
  </si>
  <si>
    <t>Norway</t>
  </si>
  <si>
    <t>Saudi Arabia</t>
  </si>
  <si>
    <t>Tanzania</t>
  </si>
  <si>
    <t>Canada</t>
  </si>
  <si>
    <t>Turkey</t>
  </si>
  <si>
    <t>Taiwan</t>
  </si>
  <si>
    <t>Malawi</t>
  </si>
  <si>
    <t>India</t>
  </si>
  <si>
    <t>Russian Federation</t>
  </si>
  <si>
    <t>Ghana</t>
  </si>
  <si>
    <t>Cyprus</t>
  </si>
  <si>
    <t>Pakistan</t>
  </si>
  <si>
    <t>Eswatini</t>
  </si>
  <si>
    <t>Sweden</t>
  </si>
  <si>
    <t>Kuwait</t>
  </si>
  <si>
    <t>Lesotho</t>
  </si>
  <si>
    <t>Kenya</t>
  </si>
  <si>
    <t>Austria</t>
  </si>
  <si>
    <t>Mauritius</t>
  </si>
  <si>
    <t>Indonesia</t>
  </si>
  <si>
    <t>Hungary</t>
  </si>
  <si>
    <t>Togo</t>
  </si>
  <si>
    <t>Switzerland</t>
  </si>
  <si>
    <t>Mexico</t>
  </si>
  <si>
    <t>Denmark</t>
  </si>
  <si>
    <t>Seychelles</t>
  </si>
  <si>
    <t>Bosnia And Herzegovina</t>
  </si>
  <si>
    <t>Panama</t>
  </si>
  <si>
    <t>Senegal</t>
  </si>
  <si>
    <t>Cuba</t>
  </si>
  <si>
    <t>Nigeria</t>
  </si>
  <si>
    <t>Egypt</t>
  </si>
  <si>
    <t>Cameroon</t>
  </si>
  <si>
    <t>Mali</t>
  </si>
  <si>
    <t>Malta</t>
  </si>
  <si>
    <t>Bahrain</t>
  </si>
  <si>
    <t>Slovenia</t>
  </si>
  <si>
    <t>Uganda</t>
  </si>
  <si>
    <t>Uruguay</t>
  </si>
  <si>
    <t>New Zealand</t>
  </si>
  <si>
    <t>Qatar</t>
  </si>
  <si>
    <t>Bulgaria</t>
  </si>
  <si>
    <t>Lithuania</t>
  </si>
  <si>
    <t>Colombia</t>
  </si>
  <si>
    <t>Tunisia</t>
  </si>
  <si>
    <t>Andorra</t>
  </si>
  <si>
    <t>Antigua And Barbuda</t>
  </si>
  <si>
    <t>Argentina</t>
  </si>
  <si>
    <t>Bangladesh</t>
  </si>
  <si>
    <t>Brazil</t>
  </si>
  <si>
    <t>Chile</t>
  </si>
  <si>
    <t>Ethiopia</t>
  </si>
  <si>
    <t>Gabon</t>
  </si>
  <si>
    <t>Georgia</t>
  </si>
  <si>
    <t>Iceland</t>
  </si>
  <si>
    <t>Jamaica</t>
  </si>
  <si>
    <t>Democratic Peoples Republic Ofkorea</t>
  </si>
  <si>
    <t>Lebanon</t>
  </si>
  <si>
    <t>Latvia</t>
  </si>
  <si>
    <t>Myanmar</t>
  </si>
  <si>
    <t>Mauritania</t>
  </si>
  <si>
    <t>Malaysia</t>
  </si>
  <si>
    <t>Peru</t>
  </si>
  <si>
    <t>Philippines</t>
  </si>
  <si>
    <t>Romania</t>
  </si>
  <si>
    <t>Rwanda</t>
  </si>
  <si>
    <t>Ukraine</t>
  </si>
  <si>
    <t>Morocco</t>
  </si>
  <si>
    <t>Sierra Leone</t>
  </si>
  <si>
    <t>Moldova</t>
  </si>
  <si>
    <t>Jordan</t>
  </si>
  <si>
    <t>Cambodia</t>
  </si>
  <si>
    <t>Serbia</t>
  </si>
  <si>
    <t>Sri Lanka</t>
  </si>
  <si>
    <t>Holy See(Vatican City State)</t>
  </si>
  <si>
    <t>Dominican Republic</t>
  </si>
  <si>
    <t>Iran</t>
  </si>
  <si>
    <t>Estonia</t>
  </si>
  <si>
    <t>Tokelau</t>
  </si>
  <si>
    <t>Macau</t>
  </si>
  <si>
    <t>Regional Office For Asia/Pacific</t>
  </si>
  <si>
    <t>Dominica</t>
  </si>
  <si>
    <t>Puerto Rico</t>
  </si>
  <si>
    <t>Nepal</t>
  </si>
  <si>
    <t>Honduras</t>
  </si>
  <si>
    <t>Afghanistan</t>
  </si>
  <si>
    <t>Costa Rica</t>
  </si>
  <si>
    <t>Ecuador</t>
  </si>
  <si>
    <t>Lao Peoples Democratic Republic</t>
  </si>
  <si>
    <t>Niger</t>
  </si>
  <si>
    <t>Suriname</t>
  </si>
  <si>
    <t>FLOW \ Year</t>
  </si>
  <si>
    <t>971:Non-monetary gold</t>
  </si>
  <si>
    <t>Imports</t>
  </si>
  <si>
    <t>Exports</t>
  </si>
  <si>
    <t xml:space="preserve"> </t>
  </si>
  <si>
    <t>Katwitwi</t>
  </si>
  <si>
    <t>Oshakati</t>
  </si>
  <si>
    <t>Table 14: Imports by Products</t>
  </si>
  <si>
    <t>Table 13: Re-exports by Product</t>
  </si>
  <si>
    <t>Table 12: Exports by Product</t>
  </si>
  <si>
    <t>Table 6: Imports by International Standard Industrial Classification -ISIC by Value (N$ m) &amp; percentage share</t>
  </si>
  <si>
    <t>Table 5: Re-exports by International Standard Industrial Classification -ISIC by Value (N$ m) &amp; percentage share</t>
  </si>
  <si>
    <t>Table 4: Exports by International Standard Industrial Classification -ISIC by Value (N$ m) &amp; percentage share</t>
  </si>
  <si>
    <t>Table 4: Export by ISIC</t>
  </si>
  <si>
    <t>Table 5: Re-export by ISIC</t>
  </si>
  <si>
    <t>Table 6: Import by ISIC</t>
  </si>
  <si>
    <t xml:space="preserve">Table 7: Trade balance </t>
  </si>
  <si>
    <t>Table 8: Trade balance by partner</t>
  </si>
  <si>
    <t>Table 10: Exports by Partner</t>
  </si>
  <si>
    <t>Table 12: Export by Product</t>
  </si>
  <si>
    <t>Table 13: Re-export by Product</t>
  </si>
  <si>
    <t>Table 14: Imports by products</t>
  </si>
  <si>
    <t>Table 18: Exports by Economic regions</t>
  </si>
  <si>
    <t>Table 19: Export by economic region and products</t>
  </si>
  <si>
    <t>Table 20: Imports by economic regions</t>
  </si>
  <si>
    <t>Table 21: Import by Economic region and products</t>
  </si>
  <si>
    <t>Table 22: Export by mode of transport</t>
  </si>
  <si>
    <t>Table 24: Import by mode of transport</t>
  </si>
  <si>
    <t>Table 26: Export by NetWeight</t>
  </si>
  <si>
    <t>Table 27: Import by Netweight</t>
  </si>
  <si>
    <t>Table 9: Trade balance by products</t>
  </si>
  <si>
    <t>Table 11: Imports by Partner</t>
  </si>
  <si>
    <t>Table 15: Top 5 Exported products by partner</t>
  </si>
  <si>
    <t>Table 17: Top 5 Imported products by partner</t>
  </si>
  <si>
    <t>Table 16: Top 5 Re-exported products by partner</t>
  </si>
  <si>
    <t>Table 25: Imported commodity by mode of transport</t>
  </si>
  <si>
    <t>Table 23: Exported commodity by mode of transport</t>
  </si>
  <si>
    <t>Bermuda</t>
  </si>
  <si>
    <t>Reunion</t>
  </si>
  <si>
    <t>Marshall Islands</t>
  </si>
  <si>
    <t>Bahamas</t>
  </si>
  <si>
    <t>Liberia</t>
  </si>
  <si>
    <t>St.Vincent And The Grenadines</t>
  </si>
  <si>
    <t>Guinea</t>
  </si>
  <si>
    <t>SITC/COMMODITY DESCRIPTION</t>
  </si>
  <si>
    <t xml:space="preserve">334:Petroleum oils </t>
  </si>
  <si>
    <t>Nicaragua</t>
  </si>
  <si>
    <t>Imports (-)</t>
  </si>
  <si>
    <t>Table 11: Imports by partner</t>
  </si>
  <si>
    <t>Table 21: Imports by economic region and product value (N$ m)</t>
  </si>
  <si>
    <t>Table 19: Exports by economic regions and product value (N$ m)</t>
  </si>
  <si>
    <t>Table 26: Exports by Mode of Transport (NetWeight (t))</t>
  </si>
  <si>
    <t>Table 27: Imports by mode of Transport (NetWeight (t))</t>
  </si>
  <si>
    <t>Table 28: Trade by Borderpost</t>
  </si>
  <si>
    <t>Table 29: AfCFTA</t>
  </si>
  <si>
    <t>Brunei Darassalam</t>
  </si>
  <si>
    <t>Algeria</t>
  </si>
  <si>
    <t>El Salvador</t>
  </si>
  <si>
    <t>Guyana</t>
  </si>
  <si>
    <t xml:space="preserve">286:Uranium </t>
  </si>
  <si>
    <t>667:Precious stones (diamonds)</t>
  </si>
  <si>
    <t>Kazakhstan</t>
  </si>
  <si>
    <t>Belize</t>
  </si>
  <si>
    <t>Table 2: Cumulative Trade Value(N$ m) - 2022</t>
  </si>
  <si>
    <t>Cook Island</t>
  </si>
  <si>
    <t>Christmas Island</t>
  </si>
  <si>
    <t>Albania</t>
  </si>
  <si>
    <t>Bhutan</t>
  </si>
  <si>
    <t>Monaco</t>
  </si>
  <si>
    <t>Somalia</t>
  </si>
  <si>
    <t>EXPORTS</t>
  </si>
  <si>
    <t>IMPORTS</t>
  </si>
  <si>
    <t>Guatemala</t>
  </si>
  <si>
    <t>Palau</t>
  </si>
  <si>
    <t>Gambia</t>
  </si>
  <si>
    <t>Nauru</t>
  </si>
  <si>
    <t xml:space="preserve">Partner </t>
  </si>
  <si>
    <t>Electricity, gas, steam and air conditioning supply</t>
  </si>
  <si>
    <t>Benin</t>
  </si>
  <si>
    <t>Liechtenstein</t>
  </si>
  <si>
    <t>SITC</t>
  </si>
  <si>
    <t>Walvis Bay</t>
  </si>
  <si>
    <t>Ariamsvlei</t>
  </si>
  <si>
    <t>Noordoewer</t>
  </si>
  <si>
    <t>Oranjemund</t>
  </si>
  <si>
    <t>Wenela</t>
  </si>
  <si>
    <t>Ngoma</t>
  </si>
  <si>
    <t>Oshikango</t>
  </si>
  <si>
    <t>Luderitz</t>
  </si>
  <si>
    <t>Mohembo</t>
  </si>
  <si>
    <t>International Airport-Walvis Bay</t>
  </si>
  <si>
    <t>Impalila Island</t>
  </si>
  <si>
    <t>Omahenene</t>
  </si>
  <si>
    <t>Katima Mulilo</t>
  </si>
  <si>
    <t>Other Windhoek Offices</t>
  </si>
  <si>
    <t>Table 2 Cumulative Trade Value - 2022</t>
  </si>
  <si>
    <t>Table 3: Cumulative Trade value - 2023</t>
  </si>
  <si>
    <t>2023</t>
  </si>
  <si>
    <t>Africa</t>
  </si>
  <si>
    <t xml:space="preserve">Table 10: Exports by partner </t>
  </si>
  <si>
    <t>Table 15:  Top five export products by Partner (N$ m)</t>
  </si>
  <si>
    <t>Table 16: Top five re-export products by Partner (N$ m)</t>
  </si>
  <si>
    <t>Table 17: Top five import products by Partner (N$ m)</t>
  </si>
  <si>
    <t>Value(N$ m)</t>
  </si>
  <si>
    <t>Table 23: Exported commodities by mode of transport (N$ m)</t>
  </si>
  <si>
    <t>Table 25: Imported commodities by mode of transport (N$ m)</t>
  </si>
  <si>
    <t>Imports(N$ m)</t>
  </si>
  <si>
    <t>St.Helena</t>
  </si>
  <si>
    <t>Barbados</t>
  </si>
  <si>
    <t>Djibouti</t>
  </si>
  <si>
    <t>Equatorial Guinea</t>
  </si>
  <si>
    <t>Trinadad &amp; Tobago</t>
  </si>
  <si>
    <t>Central African Republic</t>
  </si>
  <si>
    <t>Bolivia</t>
  </si>
  <si>
    <t>Cape Verde</t>
  </si>
  <si>
    <t>Sea</t>
  </si>
  <si>
    <t>Rundu</t>
  </si>
  <si>
    <t>Office</t>
  </si>
  <si>
    <t>Air</t>
  </si>
  <si>
    <t>Multimodal</t>
  </si>
  <si>
    <t>Road</t>
  </si>
  <si>
    <t>Rail</t>
  </si>
  <si>
    <t>Postal</t>
  </si>
  <si>
    <t>Cumulative imports 2022</t>
  </si>
  <si>
    <t>Cumulative exports 2022</t>
  </si>
  <si>
    <t>Cumulative exports 2023</t>
  </si>
  <si>
    <t>Cumulative imports 2023</t>
  </si>
  <si>
    <t>Re-exports</t>
  </si>
  <si>
    <t>Re-export % Share</t>
  </si>
  <si>
    <t>Domestic exports %Share</t>
  </si>
  <si>
    <t>Re-exports(N$ m)</t>
  </si>
  <si>
    <t>Domestic exports(N$ m)</t>
  </si>
  <si>
    <t>% Δ-IM</t>
  </si>
  <si>
    <t>Domestic Exports(N$ m)</t>
  </si>
  <si>
    <t>Exports(N$ m)</t>
  </si>
  <si>
    <t>Imports(N$)</t>
  </si>
  <si>
    <t>682:Copper and articles of copper</t>
  </si>
  <si>
    <t xml:space="preserve">Table 20: Imports by economic regions, Percent  </t>
  </si>
  <si>
    <t>Table 3: Cumulative Trade Value (N$ m) - 2023</t>
  </si>
  <si>
    <t>Table 18: Export by economic regions, Percent</t>
  </si>
  <si>
    <t>sul:</t>
  </si>
  <si>
    <t>Human health and social work activities</t>
  </si>
  <si>
    <t>Professional, scientific and technical activities</t>
  </si>
  <si>
    <t>Norfolk Island</t>
  </si>
  <si>
    <t>Guinea-Bissau</t>
  </si>
  <si>
    <t>Libyan Arab Jamahiriya</t>
  </si>
  <si>
    <t>Saint Kitts And Nevis</t>
  </si>
  <si>
    <t>Syrian Arab Republic</t>
  </si>
  <si>
    <t>Solomon Islands</t>
  </si>
  <si>
    <t>Paraguay</t>
  </si>
  <si>
    <t>MERCOSUR</t>
  </si>
  <si>
    <t xml:space="preserve">Inland waterways </t>
  </si>
  <si>
    <t>Kashamane Border Post</t>
  </si>
  <si>
    <t>Sarusungu Border Post</t>
  </si>
  <si>
    <t>Table 28: Trade by border post/office (N$ m), June 2023</t>
  </si>
  <si>
    <t>June</t>
  </si>
  <si>
    <t>Mongolia</t>
  </si>
  <si>
    <t>Table 1: Revisions</t>
  </si>
  <si>
    <t>As reported in June_2023 Bulletin (N$ m)</t>
  </si>
  <si>
    <t>As reported in July_2023  (N$ m)</t>
  </si>
  <si>
    <t>July</t>
  </si>
  <si>
    <t>Table 8: Trade balance by Partner (N$ m), July 2023</t>
  </si>
  <si>
    <t>Table 9: Trade balance by Product (N$ m), July 2023</t>
  </si>
  <si>
    <t>Table 22: Exports by Mode of Transport (July 2023), Perecent</t>
  </si>
  <si>
    <t>Table 24: Imports by mode of Transport (July 2023), Percent</t>
  </si>
  <si>
    <t>Keetmanshoop</t>
  </si>
  <si>
    <t>Time series- Trans Kalahari (N$ m), July 2023</t>
  </si>
  <si>
    <t>Trade in Thermionic valves and tubes  (July 2022 - July 2023)</t>
  </si>
  <si>
    <t>SADC-excl-SACU</t>
  </si>
  <si>
    <t>COMESA-excl-SADC</t>
  </si>
  <si>
    <t>TOTAl</t>
  </si>
  <si>
    <t>MERCOSOR</t>
  </si>
  <si>
    <t>Table 30: Commodity of the month - Thermionic valves and tubes</t>
  </si>
  <si>
    <t>Comoros</t>
  </si>
  <si>
    <t>Burkinafaso</t>
  </si>
  <si>
    <t>Cocos Island</t>
  </si>
  <si>
    <t>American Samoa</t>
  </si>
  <si>
    <t>Belarus</t>
  </si>
  <si>
    <t>San Marino</t>
  </si>
  <si>
    <t>Guadeloupe</t>
  </si>
  <si>
    <t>New Caledonia</t>
  </si>
  <si>
    <t>Uzberkistan</t>
  </si>
  <si>
    <t>Petroleum oils</t>
  </si>
  <si>
    <t>June 2023 Revisions</t>
  </si>
  <si>
    <t>Table 30: Commodity of the Month-Thermionic valves and tubes</t>
  </si>
  <si>
    <t>Various Countries</t>
  </si>
  <si>
    <t>Fish</t>
  </si>
  <si>
    <t>723:Civil engineering and contractors' equipment</t>
  </si>
  <si>
    <t>625:Rubber tyres</t>
  </si>
  <si>
    <t>598:Miscellaneous chemical products</t>
  </si>
  <si>
    <t>283:Copper ores and concentrates</t>
  </si>
  <si>
    <t>782:Motor vehicles for the transport of goods</t>
  </si>
  <si>
    <t xml:space="preserve">781:Motor cars transport of persons </t>
  </si>
  <si>
    <r>
      <t>Table 7: Import</t>
    </r>
    <r>
      <rPr>
        <sz val="9"/>
        <color theme="1"/>
        <rFont val="Arial"/>
        <family val="2"/>
      </rPr>
      <t>s</t>
    </r>
    <r>
      <rPr>
        <b/>
        <sz val="9"/>
        <color theme="1"/>
        <rFont val="Arial"/>
        <family val="2"/>
      </rPr>
      <t>/Exports/Trade bal (N$ m) July 2022 to July 2023</t>
    </r>
  </si>
  <si>
    <r>
      <t>%</t>
    </r>
    <r>
      <rPr>
        <b/>
        <sz val="9"/>
        <color indexed="8"/>
        <rFont val="Arial"/>
        <family val="2"/>
      </rPr>
      <t>∆y/y</t>
    </r>
  </si>
  <si>
    <r>
      <t xml:space="preserve">Country of Destination and Origin for Thermionic valves and tubes </t>
    </r>
    <r>
      <rPr>
        <b/>
        <sz val="9"/>
        <rFont val="Arial"/>
        <family val="2"/>
      </rPr>
      <t xml:space="preserve"> - July 2023</t>
    </r>
  </si>
  <si>
    <t>Total Exports(N$ m)</t>
  </si>
  <si>
    <t>Exports(N$)</t>
  </si>
  <si>
    <t xml:space="preserve">Table 29: Africa Continental Free Trade Area (N$ m) - Mauritius </t>
  </si>
  <si>
    <t>Commodity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</si>
</sst>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3">
    <numFmt numFmtId="43" formatCode="_-* #,##0.00_-;\-* #,##0.00_-;_-* &quot;-&quot;??_-;_-@_-"/>
    <numFmt numFmtId="164" formatCode="_-&quot;$&quot;* #,##0.00_-;\-&quot;$&quot;* #,##0.00_-;_-&quot;$&quot;* &quot;-&quot;??_-;_-@_-"/>
    <numFmt numFmtId="165" formatCode="_(* #,##0.00_);_(* \(#,##0.00\);_(* &quot;-&quot;??_);_(@_)"/>
    <numFmt numFmtId="166" formatCode="_-* #,##0_-;\-* #,##0_-;_-* &quot;-&quot;??_-;_-@_-"/>
    <numFmt numFmtId="167" formatCode="_(* #,##0_);_(* \(#,##0\);_(* &quot;-&quot;??_);_(@_)"/>
    <numFmt numFmtId="168" formatCode="0.0%"/>
    <numFmt numFmtId="169" formatCode="#,##0.0"/>
    <numFmt numFmtId="170" formatCode="_-* #,##0.0_-;\-* #,##0.0_-;_-* &quot;-&quot;??_-;_-@_-"/>
    <numFmt numFmtId="171" formatCode="_(* #,##0.0_);_(* \(#,##0.0\);_(* &quot;-&quot;??_);_(@_)"/>
    <numFmt numFmtId="172" formatCode="[$-409]mmm\-yy;@"/>
    <numFmt numFmtId="173" formatCode="0.00000000000000%"/>
    <numFmt numFmtId="174" formatCode="[$-409]mmmm\-yy;@"/>
    <numFmt numFmtId="175" formatCode="0.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12"/>
      <color theme="1"/>
      <name val="Arial"/>
      <family val="2"/>
    </font>
    <font>
      <u/>
      <sz val="12"/>
      <color theme="10"/>
      <name val="Arial"/>
      <family val="2"/>
    </font>
    <font>
      <u/>
      <sz val="11"/>
      <color theme="10"/>
      <name val="Arial"/>
      <family val="2"/>
    </font>
    <font>
      <b/>
      <sz val="12"/>
      <name val="Arial"/>
      <family val="2"/>
    </font>
    <font>
      <b/>
      <sz val="12"/>
      <color theme="0"/>
      <name val="Arial"/>
      <family val="2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u/>
      <sz val="9"/>
      <color theme="10"/>
      <name val="Arial"/>
      <family val="2"/>
    </font>
    <font>
      <sz val="9"/>
      <name val="Arial"/>
      <family val="2"/>
    </font>
    <font>
      <sz val="9"/>
      <color rgb="FF000000"/>
      <name val="Arial"/>
      <family val="2"/>
    </font>
    <font>
      <b/>
      <sz val="9"/>
      <name val="Arial"/>
      <family val="2"/>
    </font>
    <font>
      <b/>
      <u/>
      <sz val="9"/>
      <color theme="10"/>
      <name val="Arial"/>
      <family val="2"/>
    </font>
    <font>
      <b/>
      <sz val="9"/>
      <color rgb="FFFF0000"/>
      <name val="Arial"/>
      <family val="2"/>
    </font>
    <font>
      <sz val="9"/>
      <color rgb="FFFF0000"/>
      <name val="Arial"/>
      <family val="2"/>
    </font>
    <font>
      <b/>
      <sz val="9"/>
      <color indexed="8"/>
      <name val="Arial"/>
      <family val="2"/>
    </font>
    <font>
      <b/>
      <u/>
      <sz val="9"/>
      <color theme="1"/>
      <name val="Arial"/>
      <family val="2"/>
    </font>
    <font>
      <b/>
      <sz val="9"/>
      <color rgb="FF92D050"/>
      <name val="Arial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/>
      <right style="thin">
        <color indexed="64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indexed="64"/>
      </right>
      <top style="thin">
        <color theme="4" tint="0.39997558519241921"/>
      </top>
      <bottom style="thin">
        <color indexed="64"/>
      </bottom>
      <diagonal/>
    </border>
    <border>
      <left/>
      <right style="thin">
        <color indexed="64"/>
      </right>
      <top style="thin">
        <color theme="4" tint="0.39997558519241921"/>
      </top>
      <bottom/>
      <diagonal/>
    </border>
    <border>
      <left style="thin">
        <color indexed="64"/>
      </left>
      <right style="thin">
        <color indexed="64"/>
      </right>
      <top style="thin">
        <color theme="4" tint="0.39997558519241921"/>
      </top>
      <bottom/>
      <diagonal/>
    </border>
    <border>
      <left style="thin">
        <color indexed="64"/>
      </left>
      <right/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indexed="64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indexed="64"/>
      </bottom>
      <diagonal/>
    </border>
  </borders>
  <cellStyleXfs count="2786">
    <xf numFmtId="0" fontId="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366">
    <xf numFmtId="0" fontId="0" fillId="0" borderId="0" xfId="0"/>
    <xf numFmtId="0" fontId="8" fillId="3" borderId="0" xfId="0" applyFont="1" applyFill="1"/>
    <xf numFmtId="0" fontId="9" fillId="3" borderId="0" xfId="0" applyFont="1" applyFill="1"/>
    <xf numFmtId="0" fontId="5" fillId="3" borderId="0" xfId="0" applyFont="1" applyFill="1"/>
    <xf numFmtId="0" fontId="6" fillId="3" borderId="0" xfId="282" applyFont="1" applyFill="1"/>
    <xf numFmtId="0" fontId="7" fillId="3" borderId="0" xfId="282" applyFont="1" applyFill="1"/>
    <xf numFmtId="0" fontId="6" fillId="3" borderId="0" xfId="282" quotePrefix="1" applyFont="1" applyFill="1"/>
    <xf numFmtId="0" fontId="11" fillId="0" borderId="0" xfId="0" applyFont="1"/>
    <xf numFmtId="0" fontId="13" fillId="7" borderId="23" xfId="0" applyFont="1" applyFill="1" applyBorder="1"/>
    <xf numFmtId="0" fontId="11" fillId="7" borderId="23" xfId="0" applyFont="1" applyFill="1" applyBorder="1"/>
    <xf numFmtId="166" fontId="11" fillId="7" borderId="20" xfId="2778" applyNumberFormat="1" applyFont="1" applyFill="1" applyBorder="1"/>
    <xf numFmtId="166" fontId="11" fillId="7" borderId="20" xfId="0" applyNumberFormat="1" applyFont="1" applyFill="1" applyBorder="1"/>
    <xf numFmtId="166" fontId="11" fillId="7" borderId="25" xfId="0" applyNumberFormat="1" applyFont="1" applyFill="1" applyBorder="1"/>
    <xf numFmtId="167" fontId="14" fillId="0" borderId="0" xfId="0" applyNumberFormat="1" applyFont="1"/>
    <xf numFmtId="0" fontId="11" fillId="0" borderId="24" xfId="0" applyFont="1" applyBorder="1"/>
    <xf numFmtId="166" fontId="11" fillId="0" borderId="21" xfId="2778" applyNumberFormat="1" applyFont="1" applyBorder="1"/>
    <xf numFmtId="166" fontId="11" fillId="0" borderId="21" xfId="0" applyNumberFormat="1" applyFont="1" applyBorder="1"/>
    <xf numFmtId="166" fontId="11" fillId="0" borderId="26" xfId="0" applyNumberFormat="1" applyFont="1" applyBorder="1"/>
    <xf numFmtId="0" fontId="11" fillId="7" borderId="24" xfId="0" applyFont="1" applyFill="1" applyBorder="1"/>
    <xf numFmtId="166" fontId="11" fillId="7" borderId="21" xfId="2778" applyNumberFormat="1" applyFont="1" applyFill="1" applyBorder="1"/>
    <xf numFmtId="166" fontId="11" fillId="7" borderId="21" xfId="0" applyNumberFormat="1" applyFont="1" applyFill="1" applyBorder="1"/>
    <xf numFmtId="166" fontId="11" fillId="7" borderId="26" xfId="0" applyNumberFormat="1" applyFont="1" applyFill="1" applyBorder="1"/>
    <xf numFmtId="168" fontId="11" fillId="0" borderId="0" xfId="280" applyNumberFormat="1" applyFont="1"/>
    <xf numFmtId="167" fontId="11" fillId="0" borderId="0" xfId="0" applyNumberFormat="1" applyFont="1"/>
    <xf numFmtId="0" fontId="11" fillId="0" borderId="28" xfId="0" applyFont="1" applyBorder="1"/>
    <xf numFmtId="166" fontId="11" fillId="0" borderId="29" xfId="2778" applyNumberFormat="1" applyFont="1" applyBorder="1"/>
    <xf numFmtId="166" fontId="11" fillId="0" borderId="29" xfId="0" applyNumberFormat="1" applyFont="1" applyBorder="1"/>
    <xf numFmtId="166" fontId="11" fillId="0" borderId="30" xfId="0" applyNumberFormat="1" applyFont="1" applyBorder="1"/>
    <xf numFmtId="0" fontId="10" fillId="0" borderId="0" xfId="0" applyFont="1"/>
    <xf numFmtId="166" fontId="11" fillId="0" borderId="0" xfId="0" applyNumberFormat="1" applyFont="1"/>
    <xf numFmtId="0" fontId="12" fillId="0" borderId="0" xfId="282" applyFont="1"/>
    <xf numFmtId="0" fontId="13" fillId="7" borderId="6" xfId="0" applyFont="1" applyFill="1" applyBorder="1"/>
    <xf numFmtId="166" fontId="11" fillId="7" borderId="23" xfId="2778" applyNumberFormat="1" applyFont="1" applyFill="1" applyBorder="1"/>
    <xf numFmtId="166" fontId="11" fillId="0" borderId="24" xfId="2778" applyNumberFormat="1" applyFont="1" applyBorder="1"/>
    <xf numFmtId="166" fontId="11" fillId="7" borderId="24" xfId="2778" applyNumberFormat="1" applyFont="1" applyFill="1" applyBorder="1"/>
    <xf numFmtId="166" fontId="11" fillId="0" borderId="24" xfId="2778" applyNumberFormat="1" applyFont="1" applyFill="1" applyBorder="1"/>
    <xf numFmtId="166" fontId="11" fillId="0" borderId="21" xfId="2778" applyNumberFormat="1" applyFont="1" applyFill="1" applyBorder="1"/>
    <xf numFmtId="0" fontId="11" fillId="7" borderId="3" xfId="0" applyFont="1" applyFill="1" applyBorder="1"/>
    <xf numFmtId="166" fontId="11" fillId="0" borderId="27" xfId="2775" applyNumberFormat="1" applyFont="1" applyFill="1" applyBorder="1"/>
    <xf numFmtId="166" fontId="11" fillId="0" borderId="22" xfId="2775" applyNumberFormat="1" applyFont="1" applyFill="1" applyBorder="1"/>
    <xf numFmtId="166" fontId="11" fillId="0" borderId="22" xfId="0" applyNumberFormat="1" applyFont="1" applyBorder="1"/>
    <xf numFmtId="166" fontId="11" fillId="0" borderId="0" xfId="2754" applyNumberFormat="1" applyFont="1" applyBorder="1"/>
    <xf numFmtId="1" fontId="11" fillId="0" borderId="0" xfId="280" applyNumberFormat="1" applyFont="1"/>
    <xf numFmtId="165" fontId="11" fillId="0" borderId="0" xfId="0" applyNumberFormat="1" applyFont="1"/>
    <xf numFmtId="10" fontId="11" fillId="0" borderId="0" xfId="280" applyNumberFormat="1" applyFont="1"/>
    <xf numFmtId="173" fontId="11" fillId="0" borderId="0" xfId="280" applyNumberFormat="1" applyFont="1"/>
    <xf numFmtId="0" fontId="10" fillId="2" borderId="0" xfId="0" applyFont="1" applyFill="1" applyAlignment="1">
      <alignment horizontal="left"/>
    </xf>
    <xf numFmtId="166" fontId="11" fillId="0" borderId="1" xfId="0" applyNumberFormat="1" applyFont="1" applyBorder="1"/>
    <xf numFmtId="3" fontId="11" fillId="0" borderId="1" xfId="0" applyNumberFormat="1" applyFont="1" applyBorder="1"/>
    <xf numFmtId="168" fontId="11" fillId="0" borderId="1" xfId="280" applyNumberFormat="1" applyFont="1" applyBorder="1"/>
    <xf numFmtId="170" fontId="11" fillId="0" borderId="0" xfId="0" applyNumberFormat="1" applyFont="1"/>
    <xf numFmtId="3" fontId="10" fillId="5" borderId="1" xfId="0" applyNumberFormat="1" applyFont="1" applyFill="1" applyBorder="1"/>
    <xf numFmtId="168" fontId="10" fillId="5" borderId="1" xfId="280" applyNumberFormat="1" applyFont="1" applyFill="1" applyBorder="1"/>
    <xf numFmtId="3" fontId="10" fillId="0" borderId="0" xfId="0" applyNumberFormat="1" applyFont="1"/>
    <xf numFmtId="4" fontId="10" fillId="0" borderId="0" xfId="0" applyNumberFormat="1" applyFont="1"/>
    <xf numFmtId="9" fontId="10" fillId="0" borderId="0" xfId="280" applyFont="1" applyFill="1" applyBorder="1"/>
    <xf numFmtId="3" fontId="17" fillId="0" borderId="0" xfId="0" applyNumberFormat="1" applyFont="1"/>
    <xf numFmtId="166" fontId="11" fillId="7" borderId="4" xfId="2782" applyNumberFormat="1" applyFont="1" applyFill="1" applyBorder="1"/>
    <xf numFmtId="9" fontId="17" fillId="0" borderId="0" xfId="280" applyFont="1" applyFill="1" applyBorder="1"/>
    <xf numFmtId="0" fontId="18" fillId="0" borderId="0" xfId="0" applyFont="1"/>
    <xf numFmtId="0" fontId="11" fillId="0" borderId="2" xfId="0" applyFont="1" applyBorder="1"/>
    <xf numFmtId="166" fontId="11" fillId="0" borderId="2" xfId="2775" applyNumberFormat="1" applyFont="1" applyBorder="1"/>
    <xf numFmtId="166" fontId="11" fillId="0" borderId="2" xfId="2782" applyNumberFormat="1" applyFont="1" applyBorder="1"/>
    <xf numFmtId="166" fontId="11" fillId="0" borderId="2" xfId="0" applyNumberFormat="1" applyFont="1" applyBorder="1"/>
    <xf numFmtId="0" fontId="11" fillId="7" borderId="4" xfId="0" applyFont="1" applyFill="1" applyBorder="1"/>
    <xf numFmtId="166" fontId="11" fillId="7" borderId="4" xfId="2775" applyNumberFormat="1" applyFont="1" applyFill="1" applyBorder="1"/>
    <xf numFmtId="0" fontId="11" fillId="0" borderId="4" xfId="0" applyFont="1" applyBorder="1"/>
    <xf numFmtId="166" fontId="11" fillId="0" borderId="4" xfId="2775" applyNumberFormat="1" applyFont="1" applyBorder="1"/>
    <xf numFmtId="166" fontId="11" fillId="0" borderId="4" xfId="2782" applyNumberFormat="1" applyFont="1" applyBorder="1"/>
    <xf numFmtId="166" fontId="11" fillId="0" borderId="4" xfId="0" applyNumberFormat="1" applyFont="1" applyBorder="1"/>
    <xf numFmtId="166" fontId="10" fillId="0" borderId="0" xfId="0" applyNumberFormat="1" applyFont="1"/>
    <xf numFmtId="166" fontId="11" fillId="7" borderId="3" xfId="2775" applyNumberFormat="1" applyFont="1" applyFill="1" applyBorder="1"/>
    <xf numFmtId="166" fontId="11" fillId="7" borderId="3" xfId="2782" applyNumberFormat="1" applyFont="1" applyFill="1" applyBorder="1"/>
    <xf numFmtId="0" fontId="10" fillId="4" borderId="2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0" fillId="4" borderId="1" xfId="0" applyFont="1" applyFill="1" applyBorder="1"/>
    <xf numFmtId="0" fontId="10" fillId="4" borderId="1" xfId="0" applyFont="1" applyFill="1" applyBorder="1" applyAlignment="1">
      <alignment vertical="center"/>
    </xf>
    <xf numFmtId="49" fontId="10" fillId="4" borderId="1" xfId="0" applyNumberFormat="1" applyFont="1" applyFill="1" applyBorder="1"/>
    <xf numFmtId="0" fontId="10" fillId="0" borderId="0" xfId="0" applyFont="1" applyAlignment="1">
      <alignment horizontal="center" vertical="center"/>
    </xf>
    <xf numFmtId="0" fontId="11" fillId="0" borderId="17" xfId="0" applyFont="1" applyBorder="1"/>
    <xf numFmtId="170" fontId="11" fillId="0" borderId="4" xfId="1" applyNumberFormat="1" applyFont="1" applyFill="1" applyBorder="1"/>
    <xf numFmtId="166" fontId="11" fillId="0" borderId="0" xfId="1" applyNumberFormat="1" applyFont="1" applyBorder="1" applyAlignment="1">
      <alignment horizontal="right"/>
    </xf>
    <xf numFmtId="166" fontId="10" fillId="0" borderId="0" xfId="1" applyNumberFormat="1" applyFont="1" applyBorder="1"/>
    <xf numFmtId="166" fontId="10" fillId="0" borderId="4" xfId="1" applyNumberFormat="1" applyFont="1" applyBorder="1"/>
    <xf numFmtId="166" fontId="10" fillId="0" borderId="4" xfId="1" applyNumberFormat="1" applyFont="1" applyFill="1" applyBorder="1"/>
    <xf numFmtId="166" fontId="10" fillId="0" borderId="0" xfId="1" applyNumberFormat="1" applyFont="1" applyBorder="1" applyAlignment="1">
      <alignment horizontal="right"/>
    </xf>
    <xf numFmtId="2" fontId="11" fillId="0" borderId="0" xfId="280" applyNumberFormat="1" applyFont="1"/>
    <xf numFmtId="0" fontId="10" fillId="4" borderId="1" xfId="0" applyFont="1" applyFill="1" applyBorder="1" applyAlignment="1">
      <alignment horizontal="center" vertical="center"/>
    </xf>
    <xf numFmtId="0" fontId="10" fillId="4" borderId="2" xfId="0" applyFont="1" applyFill="1" applyBorder="1"/>
    <xf numFmtId="0" fontId="10" fillId="4" borderId="2" xfId="0" applyFont="1" applyFill="1" applyBorder="1" applyAlignment="1">
      <alignment vertical="center"/>
    </xf>
    <xf numFmtId="49" fontId="10" fillId="4" borderId="2" xfId="0" applyNumberFormat="1" applyFont="1" applyFill="1" applyBorder="1"/>
    <xf numFmtId="170" fontId="11" fillId="0" borderId="4" xfId="1" applyNumberFormat="1" applyFont="1" applyBorder="1"/>
    <xf numFmtId="170" fontId="11" fillId="0" borderId="15" xfId="1" applyNumberFormat="1" applyFont="1" applyBorder="1"/>
    <xf numFmtId="0" fontId="10" fillId="0" borderId="17" xfId="0" applyFont="1" applyBorder="1"/>
    <xf numFmtId="166" fontId="10" fillId="0" borderId="4" xfId="0" applyNumberFormat="1" applyFont="1" applyBorder="1"/>
    <xf numFmtId="166" fontId="10" fillId="0" borderId="15" xfId="1" applyNumberFormat="1" applyFont="1" applyBorder="1"/>
    <xf numFmtId="167" fontId="10" fillId="0" borderId="0" xfId="0" applyNumberFormat="1" applyFont="1"/>
    <xf numFmtId="166" fontId="11" fillId="0" borderId="0" xfId="1" applyNumberFormat="1" applyFont="1"/>
    <xf numFmtId="167" fontId="10" fillId="0" borderId="4" xfId="0" applyNumberFormat="1" applyFont="1" applyBorder="1"/>
    <xf numFmtId="0" fontId="12" fillId="0" borderId="0" xfId="282" applyFont="1" applyFill="1" applyAlignment="1"/>
    <xf numFmtId="0" fontId="15" fillId="4" borderId="0" xfId="0" applyFont="1" applyFill="1"/>
    <xf numFmtId="0" fontId="15" fillId="0" borderId="0" xfId="0" applyFont="1"/>
    <xf numFmtId="166" fontId="11" fillId="0" borderId="0" xfId="2778" applyNumberFormat="1" applyFont="1"/>
    <xf numFmtId="3" fontId="11" fillId="0" borderId="0" xfId="1" applyNumberFormat="1" applyFont="1" applyBorder="1"/>
    <xf numFmtId="3" fontId="11" fillId="0" borderId="0" xfId="0" applyNumberFormat="1" applyFont="1"/>
    <xf numFmtId="17" fontId="11" fillId="0" borderId="0" xfId="0" applyNumberFormat="1" applyFont="1"/>
    <xf numFmtId="168" fontId="11" fillId="0" borderId="0" xfId="280" applyNumberFormat="1" applyFont="1" applyBorder="1"/>
    <xf numFmtId="0" fontId="10" fillId="0" borderId="8" xfId="0" applyFont="1" applyBorder="1"/>
    <xf numFmtId="166" fontId="10" fillId="0" borderId="19" xfId="1" applyNumberFormat="1" applyFont="1" applyBorder="1"/>
    <xf numFmtId="166" fontId="10" fillId="0" borderId="3" xfId="1" applyNumberFormat="1" applyFont="1" applyBorder="1"/>
    <xf numFmtId="166" fontId="10" fillId="0" borderId="8" xfId="0" applyNumberFormat="1" applyFont="1" applyBorder="1"/>
    <xf numFmtId="166" fontId="11" fillId="0" borderId="9" xfId="2782" applyNumberFormat="1" applyFont="1" applyBorder="1"/>
    <xf numFmtId="166" fontId="11" fillId="0" borderId="2" xfId="1" applyNumberFormat="1" applyFont="1" applyBorder="1"/>
    <xf numFmtId="166" fontId="11" fillId="0" borderId="15" xfId="2782" applyNumberFormat="1" applyFont="1" applyBorder="1"/>
    <xf numFmtId="166" fontId="11" fillId="0" borderId="4" xfId="1" applyNumberFormat="1" applyFont="1" applyBorder="1"/>
    <xf numFmtId="167" fontId="10" fillId="0" borderId="3" xfId="0" applyNumberFormat="1" applyFont="1" applyBorder="1"/>
    <xf numFmtId="166" fontId="10" fillId="0" borderId="8" xfId="1" applyNumberFormat="1" applyFont="1" applyBorder="1"/>
    <xf numFmtId="0" fontId="10" fillId="0" borderId="0" xfId="0" applyFont="1" applyAlignment="1">
      <alignment vertical="top"/>
    </xf>
    <xf numFmtId="167" fontId="11" fillId="0" borderId="0" xfId="1" applyNumberFormat="1" applyFont="1"/>
    <xf numFmtId="0" fontId="12" fillId="0" borderId="0" xfId="282" applyFont="1" applyFill="1" applyBorder="1" applyAlignment="1"/>
    <xf numFmtId="166" fontId="10" fillId="4" borderId="2" xfId="1" applyNumberFormat="1" applyFont="1" applyFill="1" applyBorder="1"/>
    <xf numFmtId="170" fontId="10" fillId="4" borderId="2" xfId="1" applyNumberFormat="1" applyFont="1" applyFill="1" applyBorder="1"/>
    <xf numFmtId="166" fontId="11" fillId="0" borderId="4" xfId="2782" applyNumberFormat="1" applyFont="1" applyBorder="1" applyAlignment="1">
      <alignment horizontal="right"/>
    </xf>
    <xf numFmtId="170" fontId="11" fillId="0" borderId="4" xfId="1" applyNumberFormat="1" applyFont="1" applyBorder="1" applyAlignment="1">
      <alignment horizontal="right"/>
    </xf>
    <xf numFmtId="170" fontId="11" fillId="0" borderId="4" xfId="1" applyNumberFormat="1" applyFont="1" applyFill="1" applyBorder="1" applyAlignment="1">
      <alignment horizontal="right"/>
    </xf>
    <xf numFmtId="170" fontId="11" fillId="0" borderId="15" xfId="1" applyNumberFormat="1" applyFont="1" applyBorder="1" applyAlignment="1">
      <alignment horizontal="right"/>
    </xf>
    <xf numFmtId="168" fontId="11" fillId="0" borderId="0" xfId="0" applyNumberFormat="1" applyFont="1"/>
    <xf numFmtId="0" fontId="10" fillId="0" borderId="4" xfId="0" applyFont="1" applyBorder="1" applyAlignment="1">
      <alignment horizontal="right"/>
    </xf>
    <xf numFmtId="0" fontId="10" fillId="0" borderId="15" xfId="0" applyFont="1" applyBorder="1" applyAlignment="1">
      <alignment horizontal="right"/>
    </xf>
    <xf numFmtId="170" fontId="10" fillId="0" borderId="0" xfId="1" applyNumberFormat="1" applyFont="1"/>
    <xf numFmtId="0" fontId="11" fillId="0" borderId="4" xfId="0" applyFont="1" applyBorder="1" applyAlignment="1">
      <alignment horizontal="right"/>
    </xf>
    <xf numFmtId="0" fontId="11" fillId="0" borderId="15" xfId="0" applyFont="1" applyBorder="1" applyAlignment="1">
      <alignment horizontal="right"/>
    </xf>
    <xf numFmtId="166" fontId="10" fillId="0" borderId="4" xfId="0" applyNumberFormat="1" applyFont="1" applyBorder="1" applyAlignment="1">
      <alignment horizontal="right"/>
    </xf>
    <xf numFmtId="166" fontId="10" fillId="0" borderId="4" xfId="1" applyNumberFormat="1" applyFont="1" applyBorder="1" applyAlignment="1">
      <alignment horizontal="right"/>
    </xf>
    <xf numFmtId="166" fontId="10" fillId="0" borderId="4" xfId="1" applyNumberFormat="1" applyFont="1" applyFill="1" applyBorder="1" applyAlignment="1">
      <alignment horizontal="right"/>
    </xf>
    <xf numFmtId="170" fontId="10" fillId="0" borderId="4" xfId="1" applyNumberFormat="1" applyFont="1" applyBorder="1" applyAlignment="1">
      <alignment horizontal="right"/>
    </xf>
    <xf numFmtId="170" fontId="10" fillId="0" borderId="15" xfId="1" applyNumberFormat="1" applyFont="1" applyBorder="1" applyAlignment="1">
      <alignment horizontal="right"/>
    </xf>
    <xf numFmtId="166" fontId="11" fillId="0" borderId="4" xfId="1" applyNumberFormat="1" applyFont="1" applyBorder="1" applyAlignment="1">
      <alignment horizontal="right"/>
    </xf>
    <xf numFmtId="166" fontId="11" fillId="0" borderId="15" xfId="1" applyNumberFormat="1" applyFont="1" applyBorder="1" applyAlignment="1">
      <alignment horizontal="right"/>
    </xf>
    <xf numFmtId="43" fontId="11" fillId="0" borderId="0" xfId="0" applyNumberFormat="1" applyFont="1"/>
    <xf numFmtId="168" fontId="11" fillId="0" borderId="4" xfId="280" applyNumberFormat="1" applyFont="1" applyBorder="1" applyAlignment="1">
      <alignment horizontal="right"/>
    </xf>
    <xf numFmtId="174" fontId="10" fillId="4" borderId="11" xfId="1" applyNumberFormat="1" applyFont="1" applyFill="1" applyBorder="1" applyAlignment="1">
      <alignment horizontal="center"/>
    </xf>
    <xf numFmtId="174" fontId="10" fillId="4" borderId="7" xfId="1" applyNumberFormat="1" applyFont="1" applyFill="1" applyBorder="1" applyAlignment="1">
      <alignment horizontal="center"/>
    </xf>
    <xf numFmtId="166" fontId="10" fillId="4" borderId="6" xfId="1" applyNumberFormat="1" applyFont="1" applyFill="1" applyBorder="1" applyAlignment="1"/>
    <xf numFmtId="170" fontId="10" fillId="4" borderId="2" xfId="1" applyNumberFormat="1" applyFont="1" applyFill="1" applyBorder="1" applyAlignment="1"/>
    <xf numFmtId="166" fontId="10" fillId="4" borderId="2" xfId="1" applyNumberFormat="1" applyFont="1" applyFill="1" applyBorder="1" applyAlignment="1"/>
    <xf numFmtId="167" fontId="11" fillId="0" borderId="15" xfId="0" applyNumberFormat="1" applyFont="1" applyBorder="1"/>
    <xf numFmtId="170" fontId="11" fillId="0" borderId="2" xfId="1" applyNumberFormat="1" applyFont="1" applyFill="1" applyBorder="1" applyAlignment="1">
      <alignment horizontal="right"/>
    </xf>
    <xf numFmtId="170" fontId="11" fillId="0" borderId="9" xfId="1" applyNumberFormat="1" applyFont="1" applyFill="1" applyBorder="1" applyAlignment="1">
      <alignment horizontal="right"/>
    </xf>
    <xf numFmtId="170" fontId="11" fillId="0" borderId="0" xfId="1" applyNumberFormat="1" applyFont="1"/>
    <xf numFmtId="170" fontId="11" fillId="0" borderId="15" xfId="1" applyNumberFormat="1" applyFont="1" applyFill="1" applyBorder="1" applyAlignment="1">
      <alignment horizontal="right"/>
    </xf>
    <xf numFmtId="168" fontId="10" fillId="0" borderId="0" xfId="280" applyNumberFormat="1" applyFont="1" applyFill="1" applyBorder="1" applyAlignment="1">
      <alignment horizontal="right"/>
    </xf>
    <xf numFmtId="166" fontId="10" fillId="7" borderId="31" xfId="1" applyNumberFormat="1" applyFont="1" applyFill="1" applyBorder="1"/>
    <xf numFmtId="166" fontId="10" fillId="7" borderId="22" xfId="2776" applyNumberFormat="1" applyFont="1" applyFill="1" applyBorder="1"/>
    <xf numFmtId="166" fontId="10" fillId="7" borderId="22" xfId="1" applyNumberFormat="1" applyFont="1" applyFill="1" applyBorder="1"/>
    <xf numFmtId="170" fontId="10" fillId="7" borderId="22" xfId="1" applyNumberFormat="1" applyFont="1" applyFill="1" applyBorder="1"/>
    <xf numFmtId="170" fontId="10" fillId="7" borderId="22" xfId="1" applyNumberFormat="1" applyFont="1" applyFill="1" applyBorder="1" applyAlignment="1">
      <alignment horizontal="right"/>
    </xf>
    <xf numFmtId="170" fontId="10" fillId="7" borderId="32" xfId="1" applyNumberFormat="1" applyFont="1" applyFill="1" applyBorder="1" applyAlignment="1">
      <alignment horizontal="right"/>
    </xf>
    <xf numFmtId="166" fontId="10" fillId="4" borderId="1" xfId="1" applyNumberFormat="1" applyFont="1" applyFill="1" applyBorder="1" applyAlignment="1"/>
    <xf numFmtId="166" fontId="10" fillId="4" borderId="4" xfId="1" applyNumberFormat="1" applyFont="1" applyFill="1" applyBorder="1"/>
    <xf numFmtId="0" fontId="10" fillId="4" borderId="4" xfId="0" applyFont="1" applyFill="1" applyBorder="1"/>
    <xf numFmtId="0" fontId="11" fillId="0" borderId="15" xfId="0" applyFont="1" applyBorder="1"/>
    <xf numFmtId="0" fontId="10" fillId="0" borderId="10" xfId="0" applyFont="1" applyBorder="1"/>
    <xf numFmtId="170" fontId="10" fillId="0" borderId="3" xfId="0" applyNumberFormat="1" applyFont="1" applyBorder="1"/>
    <xf numFmtId="166" fontId="10" fillId="0" borderId="3" xfId="0" applyNumberFormat="1" applyFont="1" applyBorder="1"/>
    <xf numFmtId="170" fontId="10" fillId="0" borderId="3" xfId="1" applyNumberFormat="1" applyFont="1" applyBorder="1" applyAlignment="1">
      <alignment horizontal="right"/>
    </xf>
    <xf numFmtId="168" fontId="11" fillId="0" borderId="0" xfId="280" applyNumberFormat="1" applyFont="1" applyBorder="1" applyAlignment="1">
      <alignment horizontal="right"/>
    </xf>
    <xf numFmtId="9" fontId="11" fillId="0" borderId="0" xfId="280" applyFont="1"/>
    <xf numFmtId="49" fontId="11" fillId="0" borderId="0" xfId="280" applyNumberFormat="1" applyFont="1"/>
    <xf numFmtId="166" fontId="10" fillId="7" borderId="17" xfId="2776" applyNumberFormat="1" applyFont="1" applyFill="1" applyBorder="1"/>
    <xf numFmtId="166" fontId="10" fillId="7" borderId="4" xfId="2776" applyNumberFormat="1" applyFont="1" applyFill="1" applyBorder="1"/>
    <xf numFmtId="166" fontId="10" fillId="7" borderId="4" xfId="1" applyNumberFormat="1" applyFont="1" applyFill="1" applyBorder="1" applyAlignment="1"/>
    <xf numFmtId="170" fontId="10" fillId="7" borderId="4" xfId="1" applyNumberFormat="1" applyFont="1" applyFill="1" applyBorder="1"/>
    <xf numFmtId="170" fontId="10" fillId="7" borderId="15" xfId="1" applyNumberFormat="1" applyFont="1" applyFill="1" applyBorder="1"/>
    <xf numFmtId="0" fontId="11" fillId="0" borderId="0" xfId="0" applyFont="1" applyAlignment="1">
      <alignment vertical="center"/>
    </xf>
    <xf numFmtId="166" fontId="11" fillId="0" borderId="4" xfId="2783" applyNumberFormat="1" applyFont="1" applyBorder="1"/>
    <xf numFmtId="166" fontId="11" fillId="0" borderId="15" xfId="2783" applyNumberFormat="1" applyFont="1" applyBorder="1"/>
    <xf numFmtId="0" fontId="11" fillId="0" borderId="0" xfId="285" applyFont="1"/>
    <xf numFmtId="0" fontId="11" fillId="0" borderId="0" xfId="0" applyFont="1" applyAlignment="1">
      <alignment wrapText="1"/>
    </xf>
    <xf numFmtId="166" fontId="11" fillId="0" borderId="15" xfId="1" applyNumberFormat="1" applyFont="1" applyBorder="1"/>
    <xf numFmtId="0" fontId="10" fillId="7" borderId="1" xfId="0" applyFont="1" applyFill="1" applyBorder="1" applyAlignment="1">
      <alignment horizontal="left"/>
    </xf>
    <xf numFmtId="0" fontId="10" fillId="7" borderId="1" xfId="0" applyFont="1" applyFill="1" applyBorder="1"/>
    <xf numFmtId="0" fontId="10" fillId="0" borderId="0" xfId="286" applyFont="1" applyAlignment="1">
      <alignment wrapText="1"/>
    </xf>
    <xf numFmtId="0" fontId="10" fillId="0" borderId="0" xfId="0" applyFont="1" applyAlignment="1">
      <alignment wrapText="1"/>
    </xf>
    <xf numFmtId="0" fontId="11" fillId="0" borderId="17" xfId="0" applyFont="1" applyBorder="1" applyAlignment="1">
      <alignment horizontal="left"/>
    </xf>
    <xf numFmtId="3" fontId="11" fillId="0" borderId="0" xfId="286" applyNumberFormat="1" applyFont="1"/>
    <xf numFmtId="0" fontId="11" fillId="0" borderId="4" xfId="0" applyFont="1" applyBorder="1" applyAlignment="1">
      <alignment horizontal="left"/>
    </xf>
    <xf numFmtId="0" fontId="11" fillId="0" borderId="3" xfId="0" applyFont="1" applyBorder="1" applyAlignment="1">
      <alignment horizontal="left"/>
    </xf>
    <xf numFmtId="166" fontId="11" fillId="0" borderId="3" xfId="2782" applyNumberFormat="1" applyFont="1" applyBorder="1"/>
    <xf numFmtId="0" fontId="11" fillId="0" borderId="0" xfId="0" applyFont="1" applyAlignment="1">
      <alignment horizontal="left"/>
    </xf>
    <xf numFmtId="166" fontId="10" fillId="0" borderId="0" xfId="1" applyNumberFormat="1" applyFont="1"/>
    <xf numFmtId="166" fontId="11" fillId="0" borderId="0" xfId="2779" applyNumberFormat="1" applyFont="1"/>
    <xf numFmtId="166" fontId="11" fillId="0" borderId="4" xfId="2779" applyNumberFormat="1" applyFont="1" applyBorder="1"/>
    <xf numFmtId="170" fontId="11" fillId="0" borderId="2" xfId="1" applyNumberFormat="1" applyFont="1" applyBorder="1"/>
    <xf numFmtId="166" fontId="11" fillId="0" borderId="3" xfId="2779" applyNumberFormat="1" applyFont="1" applyBorder="1"/>
    <xf numFmtId="166" fontId="10" fillId="0" borderId="1" xfId="1" applyNumberFormat="1" applyFont="1" applyBorder="1"/>
    <xf numFmtId="170" fontId="10" fillId="0" borderId="2" xfId="1" applyNumberFormat="1" applyFont="1" applyBorder="1"/>
    <xf numFmtId="170" fontId="10" fillId="0" borderId="9" xfId="1" applyNumberFormat="1" applyFont="1" applyBorder="1"/>
    <xf numFmtId="166" fontId="14" fillId="0" borderId="0" xfId="1" applyNumberFormat="1" applyFont="1"/>
    <xf numFmtId="167" fontId="11" fillId="0" borderId="0" xfId="284" applyNumberFormat="1" applyFont="1"/>
    <xf numFmtId="166" fontId="21" fillId="0" borderId="0" xfId="1" applyNumberFormat="1" applyFont="1"/>
    <xf numFmtId="0" fontId="10" fillId="0" borderId="0" xfId="10" applyFont="1"/>
    <xf numFmtId="166" fontId="11" fillId="0" borderId="2" xfId="2779" applyNumberFormat="1" applyFont="1" applyBorder="1"/>
    <xf numFmtId="167" fontId="11" fillId="0" borderId="0" xfId="284" applyNumberFormat="1" applyFont="1" applyBorder="1"/>
    <xf numFmtId="166" fontId="11" fillId="0" borderId="4" xfId="2779" applyNumberFormat="1" applyFont="1" applyBorder="1" applyAlignment="1">
      <alignment horizontal="right"/>
    </xf>
    <xf numFmtId="0" fontId="10" fillId="4" borderId="6" xfId="0" applyFont="1" applyFill="1" applyBorder="1"/>
    <xf numFmtId="170" fontId="11" fillId="0" borderId="17" xfId="1" applyNumberFormat="1" applyFont="1" applyBorder="1"/>
    <xf numFmtId="166" fontId="10" fillId="0" borderId="3" xfId="2773" applyNumberFormat="1" applyFont="1" applyBorder="1"/>
    <xf numFmtId="170" fontId="10" fillId="0" borderId="3" xfId="1" applyNumberFormat="1" applyFont="1" applyBorder="1"/>
    <xf numFmtId="170" fontId="10" fillId="0" borderId="8" xfId="1" applyNumberFormat="1" applyFont="1" applyBorder="1"/>
    <xf numFmtId="0" fontId="11" fillId="0" borderId="0" xfId="10" applyFont="1"/>
    <xf numFmtId="0" fontId="11" fillId="0" borderId="0" xfId="10" applyFont="1" applyAlignment="1">
      <alignment wrapText="1"/>
    </xf>
    <xf numFmtId="166" fontId="11" fillId="0" borderId="17" xfId="2779" applyNumberFormat="1" applyFont="1" applyBorder="1"/>
    <xf numFmtId="166" fontId="11" fillId="0" borderId="15" xfId="2779" applyNumberFormat="1" applyFont="1" applyBorder="1"/>
    <xf numFmtId="0" fontId="15" fillId="0" borderId="0" xfId="17" applyFont="1"/>
    <xf numFmtId="0" fontId="11" fillId="0" borderId="0" xfId="17" applyFont="1"/>
    <xf numFmtId="167" fontId="10" fillId="0" borderId="0" xfId="284" applyNumberFormat="1" applyFont="1"/>
    <xf numFmtId="167" fontId="11" fillId="0" borderId="0" xfId="10" applyNumberFormat="1" applyFont="1"/>
    <xf numFmtId="166" fontId="10" fillId="0" borderId="17" xfId="1" applyNumberFormat="1" applyFont="1" applyBorder="1"/>
    <xf numFmtId="166" fontId="11" fillId="0" borderId="0" xfId="10" applyNumberFormat="1" applyFont="1"/>
    <xf numFmtId="169" fontId="11" fillId="0" borderId="0" xfId="10" applyNumberFormat="1" applyFont="1"/>
    <xf numFmtId="165" fontId="11" fillId="0" borderId="0" xfId="284" applyFont="1"/>
    <xf numFmtId="166" fontId="11" fillId="0" borderId="17" xfId="1" applyNumberFormat="1" applyFont="1" applyBorder="1"/>
    <xf numFmtId="0" fontId="10" fillId="0" borderId="0" xfId="0" applyFont="1" applyAlignment="1">
      <alignment horizontal="center"/>
    </xf>
    <xf numFmtId="0" fontId="11" fillId="2" borderId="0" xfId="0" applyFont="1" applyFill="1"/>
    <xf numFmtId="0" fontId="10" fillId="6" borderId="4" xfId="0" applyFont="1" applyFill="1" applyBorder="1"/>
    <xf numFmtId="17" fontId="10" fillId="6" borderId="2" xfId="0" applyNumberFormat="1" applyFont="1" applyFill="1" applyBorder="1"/>
    <xf numFmtId="0" fontId="11" fillId="0" borderId="7" xfId="0" applyFont="1" applyBorder="1"/>
    <xf numFmtId="0" fontId="11" fillId="2" borderId="7" xfId="0" applyFont="1" applyFill="1" applyBorder="1"/>
    <xf numFmtId="167" fontId="11" fillId="0" borderId="0" xfId="284" applyNumberFormat="1" applyFont="1" applyFill="1" applyBorder="1"/>
    <xf numFmtId="167" fontId="11" fillId="0" borderId="0" xfId="284" applyNumberFormat="1" applyFont="1" applyFill="1"/>
    <xf numFmtId="166" fontId="11" fillId="0" borderId="4" xfId="2773" applyNumberFormat="1" applyFont="1" applyBorder="1"/>
    <xf numFmtId="167" fontId="11" fillId="0" borderId="4" xfId="284" applyNumberFormat="1" applyFont="1" applyBorder="1"/>
    <xf numFmtId="170" fontId="11" fillId="0" borderId="2" xfId="1" applyNumberFormat="1" applyFont="1" applyBorder="1" applyAlignment="1">
      <alignment horizontal="right"/>
    </xf>
    <xf numFmtId="166" fontId="11" fillId="0" borderId="0" xfId="2779" applyNumberFormat="1" applyFont="1" applyAlignment="1">
      <alignment horizontal="right"/>
    </xf>
    <xf numFmtId="166" fontId="11" fillId="0" borderId="3" xfId="2779" applyNumberFormat="1" applyFont="1" applyBorder="1" applyAlignment="1">
      <alignment horizontal="right"/>
    </xf>
    <xf numFmtId="0" fontId="10" fillId="0" borderId="3" xfId="0" applyFont="1" applyBorder="1"/>
    <xf numFmtId="166" fontId="10" fillId="0" borderId="1" xfId="2773" applyNumberFormat="1" applyFont="1" applyBorder="1"/>
    <xf numFmtId="170" fontId="10" fillId="0" borderId="1" xfId="1" applyNumberFormat="1" applyFont="1" applyBorder="1" applyAlignment="1">
      <alignment horizontal="right"/>
    </xf>
    <xf numFmtId="165" fontId="11" fillId="0" borderId="0" xfId="10" applyNumberFormat="1" applyFont="1"/>
    <xf numFmtId="0" fontId="10" fillId="2" borderId="0" xfId="0" applyFont="1" applyFill="1"/>
    <xf numFmtId="17" fontId="10" fillId="6" borderId="1" xfId="0" applyNumberFormat="1" applyFont="1" applyFill="1" applyBorder="1"/>
    <xf numFmtId="0" fontId="11" fillId="0" borderId="7" xfId="10" applyFont="1" applyBorder="1"/>
    <xf numFmtId="166" fontId="11" fillId="0" borderId="7" xfId="2739" applyNumberFormat="1" applyFont="1" applyBorder="1"/>
    <xf numFmtId="166" fontId="11" fillId="0" borderId="0" xfId="2739" applyNumberFormat="1" applyFont="1" applyBorder="1"/>
    <xf numFmtId="166" fontId="10" fillId="0" borderId="0" xfId="2739" applyNumberFormat="1" applyFont="1" applyBorder="1"/>
    <xf numFmtId="0" fontId="11" fillId="0" borderId="3" xfId="0" applyFont="1" applyBorder="1"/>
    <xf numFmtId="0" fontId="10" fillId="0" borderId="0" xfId="0" applyFont="1" applyAlignment="1">
      <alignment vertical="center"/>
    </xf>
    <xf numFmtId="17" fontId="10" fillId="4" borderId="1" xfId="0" applyNumberFormat="1" applyFont="1" applyFill="1" applyBorder="1"/>
    <xf numFmtId="167" fontId="10" fillId="0" borderId="4" xfId="284" applyNumberFormat="1" applyFont="1" applyBorder="1"/>
    <xf numFmtId="167" fontId="10" fillId="0" borderId="15" xfId="284" applyNumberFormat="1" applyFont="1" applyBorder="1"/>
    <xf numFmtId="166" fontId="11" fillId="0" borderId="0" xfId="280" applyNumberFormat="1" applyFont="1"/>
    <xf numFmtId="166" fontId="12" fillId="0" borderId="0" xfId="1" applyNumberFormat="1" applyFont="1"/>
    <xf numFmtId="166" fontId="11" fillId="0" borderId="0" xfId="2772" applyNumberFormat="1" applyFont="1" applyBorder="1"/>
    <xf numFmtId="166" fontId="11" fillId="0" borderId="15" xfId="2778" applyNumberFormat="1" applyFont="1" applyFill="1" applyBorder="1"/>
    <xf numFmtId="166" fontId="11" fillId="0" borderId="17" xfId="2778" applyNumberFormat="1" applyFont="1" applyBorder="1"/>
    <xf numFmtId="166" fontId="11" fillId="0" borderId="15" xfId="2778" applyNumberFormat="1" applyFont="1" applyBorder="1"/>
    <xf numFmtId="166" fontId="11" fillId="0" borderId="0" xfId="1" applyNumberFormat="1" applyFont="1" applyBorder="1"/>
    <xf numFmtId="0" fontId="11" fillId="0" borderId="18" xfId="0" applyFont="1" applyBorder="1"/>
    <xf numFmtId="166" fontId="11" fillId="0" borderId="19" xfId="2778" applyNumberFormat="1" applyFont="1" applyBorder="1"/>
    <xf numFmtId="0" fontId="10" fillId="0" borderId="6" xfId="0" applyFont="1" applyBorder="1"/>
    <xf numFmtId="166" fontId="10" fillId="0" borderId="9" xfId="1" applyNumberFormat="1" applyFont="1" applyFill="1" applyBorder="1"/>
    <xf numFmtId="166" fontId="11" fillId="0" borderId="17" xfId="0" applyNumberFormat="1" applyFont="1" applyBorder="1"/>
    <xf numFmtId="166" fontId="11" fillId="0" borderId="3" xfId="0" applyNumberFormat="1" applyFont="1" applyBorder="1"/>
    <xf numFmtId="0" fontId="10" fillId="4" borderId="9" xfId="0" applyFont="1" applyFill="1" applyBorder="1"/>
    <xf numFmtId="170" fontId="11" fillId="0" borderId="0" xfId="1" applyNumberFormat="1" applyFont="1" applyBorder="1"/>
    <xf numFmtId="170" fontId="10" fillId="0" borderId="0" xfId="1" applyNumberFormat="1" applyFont="1" applyBorder="1"/>
    <xf numFmtId="0" fontId="10" fillId="4" borderId="0" xfId="0" applyFont="1" applyFill="1"/>
    <xf numFmtId="0" fontId="12" fillId="0" borderId="0" xfId="282" applyFont="1" applyFill="1"/>
    <xf numFmtId="0" fontId="10" fillId="4" borderId="19" xfId="0" applyFont="1" applyFill="1" applyBorder="1"/>
    <xf numFmtId="0" fontId="10" fillId="4" borderId="8" xfId="0" applyFont="1" applyFill="1" applyBorder="1"/>
    <xf numFmtId="0" fontId="10" fillId="0" borderId="2" xfId="0" applyFont="1" applyBorder="1"/>
    <xf numFmtId="0" fontId="10" fillId="0" borderId="1" xfId="0" applyFont="1" applyBorder="1"/>
    <xf numFmtId="17" fontId="11" fillId="0" borderId="4" xfId="0" applyNumberFormat="1" applyFont="1" applyBorder="1"/>
    <xf numFmtId="168" fontId="11" fillId="0" borderId="21" xfId="280" applyNumberFormat="1" applyFont="1" applyBorder="1" applyAlignment="1">
      <alignment horizontal="right"/>
    </xf>
    <xf numFmtId="168" fontId="11" fillId="7" borderId="21" xfId="280" applyNumberFormat="1" applyFont="1" applyFill="1" applyBorder="1" applyAlignment="1">
      <alignment horizontal="right"/>
    </xf>
    <xf numFmtId="170" fontId="11" fillId="0" borderId="0" xfId="2734" applyNumberFormat="1" applyFont="1" applyFill="1" applyBorder="1"/>
    <xf numFmtId="168" fontId="11" fillId="0" borderId="0" xfId="280" applyNumberFormat="1" applyFont="1" applyFill="1" applyBorder="1"/>
    <xf numFmtId="170" fontId="11" fillId="0" borderId="0" xfId="1" applyNumberFormat="1" applyFont="1" applyFill="1"/>
    <xf numFmtId="171" fontId="10" fillId="0" borderId="18" xfId="0" applyNumberFormat="1" applyFont="1" applyBorder="1"/>
    <xf numFmtId="171" fontId="10" fillId="0" borderId="3" xfId="0" applyNumberFormat="1" applyFont="1" applyBorder="1"/>
    <xf numFmtId="0" fontId="11" fillId="7" borderId="22" xfId="0" applyFont="1" applyFill="1" applyBorder="1"/>
    <xf numFmtId="0" fontId="10" fillId="0" borderId="18" xfId="0" applyFont="1" applyBorder="1"/>
    <xf numFmtId="0" fontId="10" fillId="0" borderId="19" xfId="0" applyFont="1" applyBorder="1"/>
    <xf numFmtId="166" fontId="10" fillId="0" borderId="1" xfId="2779" applyNumberFormat="1" applyFont="1" applyBorder="1"/>
    <xf numFmtId="170" fontId="10" fillId="0" borderId="1" xfId="1" applyNumberFormat="1" applyFont="1" applyBorder="1"/>
    <xf numFmtId="175" fontId="11" fillId="0" borderId="0" xfId="0" applyNumberFormat="1" applyFont="1"/>
    <xf numFmtId="166" fontId="11" fillId="0" borderId="0" xfId="2779" applyNumberFormat="1" applyFont="1" applyBorder="1"/>
    <xf numFmtId="170" fontId="10" fillId="0" borderId="18" xfId="1" applyNumberFormat="1" applyFont="1" applyBorder="1"/>
    <xf numFmtId="166" fontId="10" fillId="0" borderId="3" xfId="2779" applyNumberFormat="1" applyFont="1" applyBorder="1"/>
    <xf numFmtId="166" fontId="11" fillId="0" borderId="0" xfId="2783" applyNumberFormat="1" applyFont="1"/>
    <xf numFmtId="164" fontId="11" fillId="0" borderId="0" xfId="2784" applyFont="1"/>
    <xf numFmtId="166" fontId="11" fillId="0" borderId="9" xfId="2785" applyNumberFormat="1" applyFont="1" applyBorder="1"/>
    <xf numFmtId="166" fontId="11" fillId="0" borderId="7" xfId="2785" applyNumberFormat="1" applyFont="1" applyBorder="1"/>
    <xf numFmtId="166" fontId="11" fillId="0" borderId="6" xfId="2785" applyNumberFormat="1" applyFont="1" applyBorder="1"/>
    <xf numFmtId="166" fontId="11" fillId="0" borderId="19" xfId="2785" applyNumberFormat="1" applyFont="1" applyBorder="1"/>
    <xf numFmtId="166" fontId="11" fillId="0" borderId="8" xfId="2785" applyNumberFormat="1" applyFont="1" applyBorder="1"/>
    <xf numFmtId="166" fontId="11" fillId="0" borderId="18" xfId="2785" applyNumberFormat="1" applyFont="1" applyBorder="1"/>
    <xf numFmtId="170" fontId="11" fillId="7" borderId="4" xfId="1" applyNumberFormat="1" applyFont="1" applyFill="1" applyBorder="1" applyAlignment="1">
      <alignment horizontal="right"/>
    </xf>
    <xf numFmtId="0" fontId="16" fillId="0" borderId="0" xfId="282" applyFont="1" applyFill="1" applyAlignment="1">
      <alignment wrapText="1"/>
    </xf>
    <xf numFmtId="170" fontId="11" fillId="0" borderId="0" xfId="0" applyNumberFormat="1" applyFont="1" applyAlignment="1">
      <alignment wrapText="1"/>
    </xf>
    <xf numFmtId="166" fontId="11" fillId="0" borderId="0" xfId="0" applyNumberFormat="1" applyFont="1" applyAlignment="1">
      <alignment wrapText="1"/>
    </xf>
    <xf numFmtId="0" fontId="18" fillId="0" borderId="0" xfId="0" applyFont="1" applyAlignment="1">
      <alignment wrapText="1"/>
    </xf>
    <xf numFmtId="0" fontId="11" fillId="7" borderId="3" xfId="0" applyFont="1" applyFill="1" applyBorder="1" applyAlignment="1">
      <alignment wrapText="1"/>
    </xf>
    <xf numFmtId="0" fontId="11" fillId="0" borderId="1" xfId="0" applyFont="1" applyBorder="1" applyAlignment="1">
      <alignment wrapText="1"/>
    </xf>
    <xf numFmtId="0" fontId="10" fillId="5" borderId="1" xfId="0" applyFont="1" applyFill="1" applyBorder="1" applyAlignment="1">
      <alignment wrapText="1"/>
    </xf>
    <xf numFmtId="0" fontId="17" fillId="0" borderId="0" xfId="0" applyFont="1" applyAlignment="1">
      <alignment wrapText="1"/>
    </xf>
    <xf numFmtId="166" fontId="10" fillId="0" borderId="3" xfId="2775" applyNumberFormat="1" applyFont="1" applyBorder="1"/>
    <xf numFmtId="166" fontId="10" fillId="0" borderId="3" xfId="1" applyNumberFormat="1" applyFont="1" applyBorder="1" applyAlignment="1">
      <alignment horizontal="right"/>
    </xf>
    <xf numFmtId="0" fontId="11" fillId="7" borderId="4" xfId="0" applyFont="1" applyFill="1" applyBorder="1" applyAlignment="1">
      <alignment vertical="top" wrapText="1"/>
    </xf>
    <xf numFmtId="0" fontId="11" fillId="0" borderId="2" xfId="0" applyFont="1" applyBorder="1" applyAlignment="1">
      <alignment vertical="top" wrapText="1"/>
    </xf>
    <xf numFmtId="0" fontId="11" fillId="0" borderId="4" xfId="0" applyFont="1" applyBorder="1" applyAlignment="1">
      <alignment vertical="top" wrapText="1"/>
    </xf>
    <xf numFmtId="0" fontId="10" fillId="5" borderId="2" xfId="0" applyFont="1" applyFill="1" applyBorder="1" applyAlignment="1">
      <alignment vertical="top" wrapText="1"/>
    </xf>
    <xf numFmtId="0" fontId="10" fillId="5" borderId="1" xfId="0" applyFont="1" applyFill="1" applyBorder="1" applyAlignment="1">
      <alignment horizontal="center" vertical="top" wrapText="1"/>
    </xf>
    <xf numFmtId="0" fontId="10" fillId="5" borderId="1" xfId="0" applyFont="1" applyFill="1" applyBorder="1" applyAlignment="1">
      <alignment vertical="top" wrapText="1"/>
    </xf>
    <xf numFmtId="0" fontId="8" fillId="3" borderId="0" xfId="0" applyFont="1" applyFill="1" applyAlignment="1">
      <alignment horizontal="left"/>
    </xf>
    <xf numFmtId="0" fontId="10" fillId="3" borderId="12" xfId="0" applyFont="1" applyFill="1" applyBorder="1" applyAlignment="1">
      <alignment horizontal="left"/>
    </xf>
    <xf numFmtId="0" fontId="10" fillId="3" borderId="13" xfId="0" applyFont="1" applyFill="1" applyBorder="1" applyAlignment="1">
      <alignment horizontal="left"/>
    </xf>
    <xf numFmtId="0" fontId="10" fillId="3" borderId="14" xfId="0" applyFont="1" applyFill="1" applyBorder="1" applyAlignment="1">
      <alignment horizontal="left"/>
    </xf>
    <xf numFmtId="0" fontId="10" fillId="5" borderId="1" xfId="0" applyFont="1" applyFill="1" applyBorder="1" applyAlignment="1">
      <alignment horizontal="center"/>
    </xf>
    <xf numFmtId="0" fontId="10" fillId="2" borderId="0" xfId="0" applyFont="1" applyFill="1" applyAlignment="1">
      <alignment horizontal="left"/>
    </xf>
    <xf numFmtId="0" fontId="12" fillId="0" borderId="0" xfId="282" applyFont="1" applyFill="1" applyAlignment="1">
      <alignment horizontal="center"/>
    </xf>
    <xf numFmtId="0" fontId="10" fillId="0" borderId="16" xfId="0" applyFont="1" applyBorder="1" applyAlignment="1">
      <alignment horizontal="left"/>
    </xf>
    <xf numFmtId="0" fontId="10" fillId="0" borderId="8" xfId="0" applyFont="1" applyBorder="1" applyAlignment="1">
      <alignment horizontal="left"/>
    </xf>
    <xf numFmtId="0" fontId="10" fillId="4" borderId="10" xfId="0" applyFont="1" applyFill="1" applyBorder="1" applyAlignment="1">
      <alignment horizontal="center"/>
    </xf>
    <xf numFmtId="0" fontId="10" fillId="4" borderId="11" xfId="0" applyFont="1" applyFill="1" applyBorder="1" applyAlignment="1">
      <alignment horizontal="center"/>
    </xf>
    <xf numFmtId="0" fontId="10" fillId="4" borderId="5" xfId="0" applyFont="1" applyFill="1" applyBorder="1" applyAlignment="1">
      <alignment horizontal="center"/>
    </xf>
    <xf numFmtId="0" fontId="10" fillId="4" borderId="2" xfId="0" applyFont="1" applyFill="1" applyBorder="1" applyAlignment="1">
      <alignment horizontal="center" vertical="center"/>
    </xf>
    <xf numFmtId="0" fontId="10" fillId="4" borderId="4" xfId="0" applyFont="1" applyFill="1" applyBorder="1" applyAlignment="1">
      <alignment horizontal="center" vertical="center"/>
    </xf>
    <xf numFmtId="0" fontId="12" fillId="0" borderId="0" xfId="282" applyFont="1" applyAlignment="1">
      <alignment horizontal="center"/>
    </xf>
    <xf numFmtId="0" fontId="10" fillId="4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left"/>
    </xf>
    <xf numFmtId="0" fontId="10" fillId="4" borderId="1" xfId="0" applyFont="1" applyFill="1" applyBorder="1" applyAlignment="1">
      <alignment vertical="center"/>
    </xf>
    <xf numFmtId="0" fontId="10" fillId="4" borderId="2" xfId="0" applyFont="1" applyFill="1" applyBorder="1" applyAlignment="1">
      <alignment vertical="center"/>
    </xf>
    <xf numFmtId="172" fontId="10" fillId="4" borderId="1" xfId="0" applyNumberFormat="1" applyFont="1" applyFill="1" applyBorder="1" applyAlignment="1">
      <alignment horizontal="center"/>
    </xf>
    <xf numFmtId="170" fontId="10" fillId="4" borderId="1" xfId="1" applyNumberFormat="1" applyFont="1" applyFill="1" applyBorder="1" applyAlignment="1">
      <alignment horizontal="center" vertical="center"/>
    </xf>
    <xf numFmtId="170" fontId="10" fillId="4" borderId="2" xfId="1" applyNumberFormat="1" applyFont="1" applyFill="1" applyBorder="1" applyAlignment="1">
      <alignment horizontal="center" vertical="center"/>
    </xf>
    <xf numFmtId="0" fontId="20" fillId="0" borderId="0" xfId="282" applyFont="1" applyFill="1" applyAlignment="1">
      <alignment horizontal="center"/>
    </xf>
    <xf numFmtId="166" fontId="10" fillId="4" borderId="2" xfId="1" applyNumberFormat="1" applyFont="1" applyFill="1" applyBorder="1" applyAlignment="1">
      <alignment horizontal="center" vertical="center"/>
    </xf>
    <xf numFmtId="166" fontId="10" fillId="4" borderId="4" xfId="1" applyNumberFormat="1" applyFont="1" applyFill="1" applyBorder="1" applyAlignment="1">
      <alignment horizontal="center" vertical="center"/>
    </xf>
    <xf numFmtId="174" fontId="10" fillId="4" borderId="10" xfId="1" applyNumberFormat="1" applyFont="1" applyFill="1" applyBorder="1" applyAlignment="1">
      <alignment horizontal="center"/>
    </xf>
    <xf numFmtId="174" fontId="10" fillId="4" borderId="5" xfId="1" applyNumberFormat="1" applyFont="1" applyFill="1" applyBorder="1" applyAlignment="1">
      <alignment horizontal="center"/>
    </xf>
    <xf numFmtId="174" fontId="10" fillId="4" borderId="11" xfId="1" applyNumberFormat="1" applyFont="1" applyFill="1" applyBorder="1" applyAlignment="1">
      <alignment horizontal="center"/>
    </xf>
    <xf numFmtId="0" fontId="12" fillId="0" borderId="0" xfId="282" quotePrefix="1" applyFont="1" applyAlignment="1">
      <alignment horizontal="center"/>
    </xf>
    <xf numFmtId="0" fontId="10" fillId="0" borderId="0" xfId="285" applyFont="1" applyAlignment="1">
      <alignment horizontal="left"/>
    </xf>
    <xf numFmtId="166" fontId="12" fillId="0" borderId="0" xfId="1" applyNumberFormat="1" applyFont="1" applyAlignment="1">
      <alignment horizontal="center"/>
    </xf>
    <xf numFmtId="0" fontId="10" fillId="4" borderId="1" xfId="10" applyFont="1" applyFill="1" applyBorder="1" applyAlignment="1">
      <alignment horizontal="center" vertical="center"/>
    </xf>
    <xf numFmtId="0" fontId="10" fillId="4" borderId="2" xfId="10" applyFont="1" applyFill="1" applyBorder="1" applyAlignment="1">
      <alignment horizontal="center" vertical="center"/>
    </xf>
    <xf numFmtId="0" fontId="10" fillId="4" borderId="9" xfId="10" applyFont="1" applyFill="1" applyBorder="1" applyAlignment="1">
      <alignment horizontal="center" vertical="center"/>
    </xf>
    <xf numFmtId="17" fontId="10" fillId="4" borderId="1" xfId="0" applyNumberFormat="1" applyFont="1" applyFill="1" applyBorder="1" applyAlignment="1">
      <alignment horizontal="center"/>
    </xf>
    <xf numFmtId="0" fontId="11" fillId="0" borderId="0" xfId="0" applyFont="1" applyAlignment="1">
      <alignment horizontal="center"/>
    </xf>
    <xf numFmtId="0" fontId="10" fillId="4" borderId="4" xfId="1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/>
    </xf>
    <xf numFmtId="0" fontId="10" fillId="4" borderId="1" xfId="10" applyFont="1" applyFill="1" applyBorder="1" applyAlignment="1">
      <alignment horizontal="center"/>
    </xf>
    <xf numFmtId="0" fontId="10" fillId="4" borderId="10" xfId="10" applyFont="1" applyFill="1" applyBorder="1" applyAlignment="1">
      <alignment horizontal="center"/>
    </xf>
    <xf numFmtId="0" fontId="10" fillId="4" borderId="11" xfId="10" applyFont="1" applyFill="1" applyBorder="1" applyAlignment="1">
      <alignment horizontal="center"/>
    </xf>
    <xf numFmtId="0" fontId="10" fillId="4" borderId="5" xfId="10" applyFont="1" applyFill="1" applyBorder="1" applyAlignment="1">
      <alignment horizontal="center"/>
    </xf>
    <xf numFmtId="166" fontId="11" fillId="0" borderId="0" xfId="1" applyNumberFormat="1" applyFont="1" applyAlignment="1">
      <alignment horizontal="center"/>
    </xf>
    <xf numFmtId="0" fontId="10" fillId="4" borderId="2" xfId="0" applyFont="1" applyFill="1" applyBorder="1" applyAlignment="1">
      <alignment horizontal="center" vertical="center" textRotation="255"/>
    </xf>
    <xf numFmtId="0" fontId="10" fillId="4" borderId="4" xfId="0" applyFont="1" applyFill="1" applyBorder="1" applyAlignment="1">
      <alignment horizontal="center" vertical="center" textRotation="255"/>
    </xf>
    <xf numFmtId="0" fontId="10" fillId="4" borderId="3" xfId="0" applyFont="1" applyFill="1" applyBorder="1" applyAlignment="1">
      <alignment horizontal="center" vertical="center" textRotation="255"/>
    </xf>
    <xf numFmtId="0" fontId="15" fillId="0" borderId="0" xfId="0" applyFont="1" applyAlignment="1">
      <alignment horizontal="left"/>
    </xf>
    <xf numFmtId="0" fontId="10" fillId="4" borderId="10" xfId="0" applyFont="1" applyFill="1" applyBorder="1" applyAlignment="1">
      <alignment horizontal="center" wrapText="1"/>
    </xf>
    <xf numFmtId="0" fontId="10" fillId="4" borderId="11" xfId="0" applyFont="1" applyFill="1" applyBorder="1" applyAlignment="1">
      <alignment horizontal="center" wrapText="1"/>
    </xf>
    <xf numFmtId="0" fontId="10" fillId="4" borderId="5" xfId="0" applyFont="1" applyFill="1" applyBorder="1" applyAlignment="1">
      <alignment horizontal="center" wrapText="1"/>
    </xf>
    <xf numFmtId="170" fontId="10" fillId="0" borderId="19" xfId="1" applyNumberFormat="1" applyFont="1" applyBorder="1" applyAlignment="1">
      <alignment horizontal="right"/>
    </xf>
  </cellXfs>
  <cellStyles count="2786">
    <cellStyle name="Comma" xfId="1" builtinId="3"/>
    <cellStyle name="Comma 10" xfId="38" xr:uid="{00000000-0005-0000-0000-000001000000}"/>
    <cellStyle name="Comma 10 10" xfId="2479" xr:uid="{00000000-0005-0000-0000-000002000000}"/>
    <cellStyle name="Comma 10 10 2" xfId="2732" xr:uid="{00000000-0005-0000-0000-000003000000}"/>
    <cellStyle name="Comma 10 10 2 2" xfId="2741" xr:uid="{00000000-0005-0000-0000-000004000000}"/>
    <cellStyle name="Comma 10 10 2 2 2" xfId="2747" xr:uid="{00000000-0005-0000-0000-000005000000}"/>
    <cellStyle name="Comma 10 10 2 2 2 2" xfId="2754" xr:uid="{00000000-0005-0000-0000-000006000000}"/>
    <cellStyle name="Comma 10 10 2 2 2 2 2" xfId="2769" xr:uid="{00000000-0005-0000-0000-000007000000}"/>
    <cellStyle name="Comma 10 10 2 2 2 2 2 2" xfId="2781" xr:uid="{00000000-0005-0000-0000-000008000000}"/>
    <cellStyle name="Comma 10 11" xfId="318" xr:uid="{00000000-0005-0000-0000-000009000000}"/>
    <cellStyle name="Comma 10 2" xfId="42" xr:uid="{00000000-0005-0000-0000-00000A000000}"/>
    <cellStyle name="Comma 10 2 10" xfId="322" xr:uid="{00000000-0005-0000-0000-00000B000000}"/>
    <cellStyle name="Comma 10 2 2" xfId="6" xr:uid="{00000000-0005-0000-0000-00000C000000}"/>
    <cellStyle name="Comma 10 2 2 2" xfId="7" xr:uid="{00000000-0005-0000-0000-00000D000000}"/>
    <cellStyle name="Comma 10 2 2 2 2" xfId="16" xr:uid="{00000000-0005-0000-0000-00000E000000}"/>
    <cellStyle name="Comma 10 2 2 2 2 2" xfId="273" xr:uid="{00000000-0005-0000-0000-00000F000000}"/>
    <cellStyle name="Comma 10 2 2 2 2 2 2" xfId="820" xr:uid="{00000000-0005-0000-0000-000010000000}"/>
    <cellStyle name="Comma 10 2 2 2 2 2 2 2" xfId="289" xr:uid="{00000000-0005-0000-0000-000011000000}"/>
    <cellStyle name="Comma 10 2 2 2 2 2 2 2 2" xfId="295" xr:uid="{00000000-0005-0000-0000-000012000000}"/>
    <cellStyle name="Comma 10 2 2 2 2 2 2 2 2 2" xfId="2438" xr:uid="{00000000-0005-0000-0000-000013000000}"/>
    <cellStyle name="Comma 10 2 2 2 2 2 2 2 3" xfId="2726" xr:uid="{00000000-0005-0000-0000-000014000000}"/>
    <cellStyle name="Comma 10 2 2 2 2 2 2 2 4" xfId="1358" xr:uid="{00000000-0005-0000-0000-000015000000}"/>
    <cellStyle name="Comma 10 2 2 2 2 2 2 3" xfId="1900" xr:uid="{00000000-0005-0000-0000-000016000000}"/>
    <cellStyle name="Comma 10 2 2 2 2 2 3" xfId="1091" xr:uid="{00000000-0005-0000-0000-000017000000}"/>
    <cellStyle name="Comma 10 2 2 2 2 2 3 2" xfId="2171" xr:uid="{00000000-0005-0000-0000-000018000000}"/>
    <cellStyle name="Comma 10 2 2 2 2 2 4" xfId="1633" xr:uid="{00000000-0005-0000-0000-000019000000}"/>
    <cellStyle name="Comma 10 2 2 2 2 2 5" xfId="2714" xr:uid="{00000000-0005-0000-0000-00001A000000}"/>
    <cellStyle name="Comma 10 2 2 2 2 2 6" xfId="553" xr:uid="{00000000-0005-0000-0000-00001B000000}"/>
    <cellStyle name="Comma 10 2 2 2 2 3" xfId="577" xr:uid="{00000000-0005-0000-0000-00001C000000}"/>
    <cellStyle name="Comma 10 2 2 2 2 3 2" xfId="1115" xr:uid="{00000000-0005-0000-0000-00001D000000}"/>
    <cellStyle name="Comma 10 2 2 2 2 3 2 2" xfId="2195" xr:uid="{00000000-0005-0000-0000-00001E000000}"/>
    <cellStyle name="Comma 10 2 2 2 2 3 3" xfId="1657" xr:uid="{00000000-0005-0000-0000-00001F000000}"/>
    <cellStyle name="Comma 10 2 2 2 2 4" xfId="848" xr:uid="{00000000-0005-0000-0000-000020000000}"/>
    <cellStyle name="Comma 10 2 2 2 2 4 2" xfId="1928" xr:uid="{00000000-0005-0000-0000-000021000000}"/>
    <cellStyle name="Comma 10 2 2 2 2 5" xfId="1390" xr:uid="{00000000-0005-0000-0000-000022000000}"/>
    <cellStyle name="Comma 10 2 2 2 2 6" xfId="2471" xr:uid="{00000000-0005-0000-0000-000023000000}"/>
    <cellStyle name="Comma 10 2 2 2 2 7" xfId="310" xr:uid="{00000000-0005-0000-0000-000024000000}"/>
    <cellStyle name="Comma 10 2 2 2 3" xfId="209" xr:uid="{00000000-0005-0000-0000-000025000000}"/>
    <cellStyle name="Comma 10 2 2 2 3 2" xfId="756" xr:uid="{00000000-0005-0000-0000-000026000000}"/>
    <cellStyle name="Comma 10 2 2 2 3 2 2" xfId="1294" xr:uid="{00000000-0005-0000-0000-000027000000}"/>
    <cellStyle name="Comma 10 2 2 2 3 2 2 2" xfId="2374" xr:uid="{00000000-0005-0000-0000-000028000000}"/>
    <cellStyle name="Comma 10 2 2 2 3 2 3" xfId="1836" xr:uid="{00000000-0005-0000-0000-000029000000}"/>
    <cellStyle name="Comma 10 2 2 2 3 3" xfId="1027" xr:uid="{00000000-0005-0000-0000-00002A000000}"/>
    <cellStyle name="Comma 10 2 2 2 3 3 2" xfId="2107" xr:uid="{00000000-0005-0000-0000-00002B000000}"/>
    <cellStyle name="Comma 10 2 2 2 3 4" xfId="1569" xr:uid="{00000000-0005-0000-0000-00002C000000}"/>
    <cellStyle name="Comma 10 2 2 2 3 5" xfId="2650" xr:uid="{00000000-0005-0000-0000-00002D000000}"/>
    <cellStyle name="Comma 10 2 2 2 3 6" xfId="489" xr:uid="{00000000-0005-0000-0000-00002E000000}"/>
    <cellStyle name="Comma 10 2 2 2 4" xfId="571" xr:uid="{00000000-0005-0000-0000-00002F000000}"/>
    <cellStyle name="Comma 10 2 2 2 4 2" xfId="1109" xr:uid="{00000000-0005-0000-0000-000030000000}"/>
    <cellStyle name="Comma 10 2 2 2 4 2 2" xfId="2189" xr:uid="{00000000-0005-0000-0000-000031000000}"/>
    <cellStyle name="Comma 10 2 2 2 4 3" xfId="1651" xr:uid="{00000000-0005-0000-0000-000032000000}"/>
    <cellStyle name="Comma 10 2 2 2 5" xfId="842" xr:uid="{00000000-0005-0000-0000-000033000000}"/>
    <cellStyle name="Comma 10 2 2 2 5 2" xfId="1922" xr:uid="{00000000-0005-0000-0000-000034000000}"/>
    <cellStyle name="Comma 10 2 2 2 6" xfId="1384" xr:uid="{00000000-0005-0000-0000-000035000000}"/>
    <cellStyle name="Comma 10 2 2 2 7" xfId="2465" xr:uid="{00000000-0005-0000-0000-000036000000}"/>
    <cellStyle name="Comma 10 2 2 2 8" xfId="304" xr:uid="{00000000-0005-0000-0000-000037000000}"/>
    <cellStyle name="Comma 10 2 2 3" xfId="115" xr:uid="{00000000-0005-0000-0000-000038000000}"/>
    <cellStyle name="Comma 10 2 2 3 2" xfId="241" xr:uid="{00000000-0005-0000-0000-000039000000}"/>
    <cellStyle name="Comma 10 2 2 3 2 2" xfId="788" xr:uid="{00000000-0005-0000-0000-00003A000000}"/>
    <cellStyle name="Comma 10 2 2 3 2 2 2" xfId="1326" xr:uid="{00000000-0005-0000-0000-00003B000000}"/>
    <cellStyle name="Comma 10 2 2 3 2 2 2 2" xfId="2406" xr:uid="{00000000-0005-0000-0000-00003C000000}"/>
    <cellStyle name="Comma 10 2 2 3 2 2 3" xfId="1868" xr:uid="{00000000-0005-0000-0000-00003D000000}"/>
    <cellStyle name="Comma 10 2 2 3 2 3" xfId="1059" xr:uid="{00000000-0005-0000-0000-00003E000000}"/>
    <cellStyle name="Comma 10 2 2 3 2 3 2" xfId="2139" xr:uid="{00000000-0005-0000-0000-00003F000000}"/>
    <cellStyle name="Comma 10 2 2 3 2 4" xfId="1601" xr:uid="{00000000-0005-0000-0000-000040000000}"/>
    <cellStyle name="Comma 10 2 2 3 2 5" xfId="2682" xr:uid="{00000000-0005-0000-0000-000041000000}"/>
    <cellStyle name="Comma 10 2 2 3 2 6" xfId="521" xr:uid="{00000000-0005-0000-0000-000042000000}"/>
    <cellStyle name="Comma 10 2 2 3 3" xfId="662" xr:uid="{00000000-0005-0000-0000-000043000000}"/>
    <cellStyle name="Comma 10 2 2 3 3 2" xfId="1200" xr:uid="{00000000-0005-0000-0000-000044000000}"/>
    <cellStyle name="Comma 10 2 2 3 3 2 2" xfId="2280" xr:uid="{00000000-0005-0000-0000-000045000000}"/>
    <cellStyle name="Comma 10 2 2 3 3 3" xfId="1742" xr:uid="{00000000-0005-0000-0000-000046000000}"/>
    <cellStyle name="Comma 10 2 2 3 4" xfId="933" xr:uid="{00000000-0005-0000-0000-000047000000}"/>
    <cellStyle name="Comma 10 2 2 3 4 2" xfId="2013" xr:uid="{00000000-0005-0000-0000-000048000000}"/>
    <cellStyle name="Comma 10 2 2 3 5" xfId="1475" xr:uid="{00000000-0005-0000-0000-000049000000}"/>
    <cellStyle name="Comma 10 2 2 3 6" xfId="2556" xr:uid="{00000000-0005-0000-0000-00004A000000}"/>
    <cellStyle name="Comma 10 2 2 3 7" xfId="395" xr:uid="{00000000-0005-0000-0000-00004B000000}"/>
    <cellStyle name="Comma 10 2 2 4" xfId="177" xr:uid="{00000000-0005-0000-0000-00004C000000}"/>
    <cellStyle name="Comma 10 2 2 4 2" xfId="724" xr:uid="{00000000-0005-0000-0000-00004D000000}"/>
    <cellStyle name="Comma 10 2 2 4 2 2" xfId="1262" xr:uid="{00000000-0005-0000-0000-00004E000000}"/>
    <cellStyle name="Comma 10 2 2 4 2 2 2" xfId="2342" xr:uid="{00000000-0005-0000-0000-00004F000000}"/>
    <cellStyle name="Comma 10 2 2 4 2 3" xfId="1804" xr:uid="{00000000-0005-0000-0000-000050000000}"/>
    <cellStyle name="Comma 10 2 2 4 3" xfId="995" xr:uid="{00000000-0005-0000-0000-000051000000}"/>
    <cellStyle name="Comma 10 2 2 4 3 2" xfId="2075" xr:uid="{00000000-0005-0000-0000-000052000000}"/>
    <cellStyle name="Comma 10 2 2 4 4" xfId="1537" xr:uid="{00000000-0005-0000-0000-000053000000}"/>
    <cellStyle name="Comma 10 2 2 4 5" xfId="2618" xr:uid="{00000000-0005-0000-0000-000054000000}"/>
    <cellStyle name="Comma 10 2 2 4 6" xfId="457" xr:uid="{00000000-0005-0000-0000-000055000000}"/>
    <cellStyle name="Comma 10 2 2 5" xfId="570" xr:uid="{00000000-0005-0000-0000-000056000000}"/>
    <cellStyle name="Comma 10 2 2 5 2" xfId="1108" xr:uid="{00000000-0005-0000-0000-000057000000}"/>
    <cellStyle name="Comma 10 2 2 5 2 2" xfId="2188" xr:uid="{00000000-0005-0000-0000-000058000000}"/>
    <cellStyle name="Comma 10 2 2 5 3" xfId="1650" xr:uid="{00000000-0005-0000-0000-000059000000}"/>
    <cellStyle name="Comma 10 2 2 6" xfId="841" xr:uid="{00000000-0005-0000-0000-00005A000000}"/>
    <cellStyle name="Comma 10 2 2 6 2" xfId="1921" xr:uid="{00000000-0005-0000-0000-00005B000000}"/>
    <cellStyle name="Comma 10 2 2 7" xfId="1383" xr:uid="{00000000-0005-0000-0000-00005C000000}"/>
    <cellStyle name="Comma 10 2 2 8" xfId="2464" xr:uid="{00000000-0005-0000-0000-00005D000000}"/>
    <cellStyle name="Comma 10 2 2 9" xfId="303" xr:uid="{00000000-0005-0000-0000-00005E000000}"/>
    <cellStyle name="Comma 10 2 3" xfId="70" xr:uid="{00000000-0005-0000-0000-00005F000000}"/>
    <cellStyle name="Comma 10 2 3 2" xfId="132" xr:uid="{00000000-0005-0000-0000-000060000000}"/>
    <cellStyle name="Comma 10 2 3 2 2" xfId="258" xr:uid="{00000000-0005-0000-0000-000061000000}"/>
    <cellStyle name="Comma 10 2 3 2 2 2" xfId="805" xr:uid="{00000000-0005-0000-0000-000062000000}"/>
    <cellStyle name="Comma 10 2 3 2 2 2 2" xfId="1343" xr:uid="{00000000-0005-0000-0000-000063000000}"/>
    <cellStyle name="Comma 10 2 3 2 2 2 2 2" xfId="2423" xr:uid="{00000000-0005-0000-0000-000064000000}"/>
    <cellStyle name="Comma 10 2 3 2 2 2 3" xfId="1885" xr:uid="{00000000-0005-0000-0000-000065000000}"/>
    <cellStyle name="Comma 10 2 3 2 2 3" xfId="1076" xr:uid="{00000000-0005-0000-0000-000066000000}"/>
    <cellStyle name="Comma 10 2 3 2 2 3 2" xfId="2156" xr:uid="{00000000-0005-0000-0000-000067000000}"/>
    <cellStyle name="Comma 10 2 3 2 2 4" xfId="1618" xr:uid="{00000000-0005-0000-0000-000068000000}"/>
    <cellStyle name="Comma 10 2 3 2 2 5" xfId="2699" xr:uid="{00000000-0005-0000-0000-000069000000}"/>
    <cellStyle name="Comma 10 2 3 2 2 6" xfId="538" xr:uid="{00000000-0005-0000-0000-00006A000000}"/>
    <cellStyle name="Comma 10 2 3 2 3" xfId="679" xr:uid="{00000000-0005-0000-0000-00006B000000}"/>
    <cellStyle name="Comma 10 2 3 2 3 2" xfId="1217" xr:uid="{00000000-0005-0000-0000-00006C000000}"/>
    <cellStyle name="Comma 10 2 3 2 3 2 2" xfId="2297" xr:uid="{00000000-0005-0000-0000-00006D000000}"/>
    <cellStyle name="Comma 10 2 3 2 3 3" xfId="1759" xr:uid="{00000000-0005-0000-0000-00006E000000}"/>
    <cellStyle name="Comma 10 2 3 2 4" xfId="950" xr:uid="{00000000-0005-0000-0000-00006F000000}"/>
    <cellStyle name="Comma 10 2 3 2 4 2" xfId="2030" xr:uid="{00000000-0005-0000-0000-000070000000}"/>
    <cellStyle name="Comma 10 2 3 2 5" xfId="1492" xr:uid="{00000000-0005-0000-0000-000071000000}"/>
    <cellStyle name="Comma 10 2 3 2 6" xfId="2573" xr:uid="{00000000-0005-0000-0000-000072000000}"/>
    <cellStyle name="Comma 10 2 3 2 7" xfId="412" xr:uid="{00000000-0005-0000-0000-000073000000}"/>
    <cellStyle name="Comma 10 2 3 3" xfId="194" xr:uid="{00000000-0005-0000-0000-000074000000}"/>
    <cellStyle name="Comma 10 2 3 3 2" xfId="741" xr:uid="{00000000-0005-0000-0000-000075000000}"/>
    <cellStyle name="Comma 10 2 3 3 2 2" xfId="1279" xr:uid="{00000000-0005-0000-0000-000076000000}"/>
    <cellStyle name="Comma 10 2 3 3 2 2 2" xfId="2359" xr:uid="{00000000-0005-0000-0000-000077000000}"/>
    <cellStyle name="Comma 10 2 3 3 2 3" xfId="1821" xr:uid="{00000000-0005-0000-0000-000078000000}"/>
    <cellStyle name="Comma 10 2 3 3 3" xfId="1012" xr:uid="{00000000-0005-0000-0000-000079000000}"/>
    <cellStyle name="Comma 10 2 3 3 3 2" xfId="2092" xr:uid="{00000000-0005-0000-0000-00007A000000}"/>
    <cellStyle name="Comma 10 2 3 3 4" xfId="1554" xr:uid="{00000000-0005-0000-0000-00007B000000}"/>
    <cellStyle name="Comma 10 2 3 3 5" xfId="2635" xr:uid="{00000000-0005-0000-0000-00007C000000}"/>
    <cellStyle name="Comma 10 2 3 3 6" xfId="474" xr:uid="{00000000-0005-0000-0000-00007D000000}"/>
    <cellStyle name="Comma 10 2 3 4" xfId="617" xr:uid="{00000000-0005-0000-0000-00007E000000}"/>
    <cellStyle name="Comma 10 2 3 4 2" xfId="1155" xr:uid="{00000000-0005-0000-0000-00007F000000}"/>
    <cellStyle name="Comma 10 2 3 4 2 2" xfId="2235" xr:uid="{00000000-0005-0000-0000-000080000000}"/>
    <cellStyle name="Comma 10 2 3 4 3" xfId="1697" xr:uid="{00000000-0005-0000-0000-000081000000}"/>
    <cellStyle name="Comma 10 2 3 5" xfId="888" xr:uid="{00000000-0005-0000-0000-000082000000}"/>
    <cellStyle name="Comma 10 2 3 5 2" xfId="1968" xr:uid="{00000000-0005-0000-0000-000083000000}"/>
    <cellStyle name="Comma 10 2 3 6" xfId="1430" xr:uid="{00000000-0005-0000-0000-000084000000}"/>
    <cellStyle name="Comma 10 2 3 7" xfId="2511" xr:uid="{00000000-0005-0000-0000-000085000000}"/>
    <cellStyle name="Comma 10 2 3 8" xfId="350" xr:uid="{00000000-0005-0000-0000-000086000000}"/>
    <cellStyle name="Comma 10 2 4" xfId="100" xr:uid="{00000000-0005-0000-0000-000087000000}"/>
    <cellStyle name="Comma 10 2 4 2" xfId="226" xr:uid="{00000000-0005-0000-0000-000088000000}"/>
    <cellStyle name="Comma 10 2 4 2 2" xfId="773" xr:uid="{00000000-0005-0000-0000-000089000000}"/>
    <cellStyle name="Comma 10 2 4 2 2 2" xfId="1311" xr:uid="{00000000-0005-0000-0000-00008A000000}"/>
    <cellStyle name="Comma 10 2 4 2 2 2 2" xfId="2391" xr:uid="{00000000-0005-0000-0000-00008B000000}"/>
    <cellStyle name="Comma 10 2 4 2 2 3" xfId="1853" xr:uid="{00000000-0005-0000-0000-00008C000000}"/>
    <cellStyle name="Comma 10 2 4 2 3" xfId="1044" xr:uid="{00000000-0005-0000-0000-00008D000000}"/>
    <cellStyle name="Comma 10 2 4 2 3 2" xfId="2124" xr:uid="{00000000-0005-0000-0000-00008E000000}"/>
    <cellStyle name="Comma 10 2 4 2 4" xfId="1586" xr:uid="{00000000-0005-0000-0000-00008F000000}"/>
    <cellStyle name="Comma 10 2 4 2 5" xfId="2667" xr:uid="{00000000-0005-0000-0000-000090000000}"/>
    <cellStyle name="Comma 10 2 4 2 6" xfId="506" xr:uid="{00000000-0005-0000-0000-000091000000}"/>
    <cellStyle name="Comma 10 2 4 3" xfId="647" xr:uid="{00000000-0005-0000-0000-000092000000}"/>
    <cellStyle name="Comma 10 2 4 3 2" xfId="1185" xr:uid="{00000000-0005-0000-0000-000093000000}"/>
    <cellStyle name="Comma 10 2 4 3 2 2" xfId="2265" xr:uid="{00000000-0005-0000-0000-000094000000}"/>
    <cellStyle name="Comma 10 2 4 3 3" xfId="1727" xr:uid="{00000000-0005-0000-0000-000095000000}"/>
    <cellStyle name="Comma 10 2 4 4" xfId="918" xr:uid="{00000000-0005-0000-0000-000096000000}"/>
    <cellStyle name="Comma 10 2 4 4 2" xfId="1998" xr:uid="{00000000-0005-0000-0000-000097000000}"/>
    <cellStyle name="Comma 10 2 4 5" xfId="1460" xr:uid="{00000000-0005-0000-0000-000098000000}"/>
    <cellStyle name="Comma 10 2 4 6" xfId="2541" xr:uid="{00000000-0005-0000-0000-000099000000}"/>
    <cellStyle name="Comma 10 2 4 7" xfId="380" xr:uid="{00000000-0005-0000-0000-00009A000000}"/>
    <cellStyle name="Comma 10 2 5" xfId="162" xr:uid="{00000000-0005-0000-0000-00009B000000}"/>
    <cellStyle name="Comma 10 2 5 2" xfId="709" xr:uid="{00000000-0005-0000-0000-00009C000000}"/>
    <cellStyle name="Comma 10 2 5 2 2" xfId="1247" xr:uid="{00000000-0005-0000-0000-00009D000000}"/>
    <cellStyle name="Comma 10 2 5 2 2 2" xfId="2327" xr:uid="{00000000-0005-0000-0000-00009E000000}"/>
    <cellStyle name="Comma 10 2 5 2 3" xfId="1789" xr:uid="{00000000-0005-0000-0000-00009F000000}"/>
    <cellStyle name="Comma 10 2 5 3" xfId="980" xr:uid="{00000000-0005-0000-0000-0000A0000000}"/>
    <cellStyle name="Comma 10 2 5 3 2" xfId="2060" xr:uid="{00000000-0005-0000-0000-0000A1000000}"/>
    <cellStyle name="Comma 10 2 5 4" xfId="1522" xr:uid="{00000000-0005-0000-0000-0000A2000000}"/>
    <cellStyle name="Comma 10 2 5 5" xfId="2603" xr:uid="{00000000-0005-0000-0000-0000A3000000}"/>
    <cellStyle name="Comma 10 2 5 6" xfId="442" xr:uid="{00000000-0005-0000-0000-0000A4000000}"/>
    <cellStyle name="Comma 10 2 6" xfId="589" xr:uid="{00000000-0005-0000-0000-0000A5000000}"/>
    <cellStyle name="Comma 10 2 6 2" xfId="1127" xr:uid="{00000000-0005-0000-0000-0000A6000000}"/>
    <cellStyle name="Comma 10 2 6 2 2" xfId="2207" xr:uid="{00000000-0005-0000-0000-0000A7000000}"/>
    <cellStyle name="Comma 10 2 6 3" xfId="1669" xr:uid="{00000000-0005-0000-0000-0000A8000000}"/>
    <cellStyle name="Comma 10 2 7" xfId="860" xr:uid="{00000000-0005-0000-0000-0000A9000000}"/>
    <cellStyle name="Comma 10 2 7 2" xfId="1940" xr:uid="{00000000-0005-0000-0000-0000AA000000}"/>
    <cellStyle name="Comma 10 2 8" xfId="1402" xr:uid="{00000000-0005-0000-0000-0000AB000000}"/>
    <cellStyle name="Comma 10 2 9" xfId="2483" xr:uid="{00000000-0005-0000-0000-0000AC000000}"/>
    <cellStyle name="Comma 10 3" xfId="51" xr:uid="{00000000-0005-0000-0000-0000AD000000}"/>
    <cellStyle name="Comma 10 3 2" xfId="80" xr:uid="{00000000-0005-0000-0000-0000AE000000}"/>
    <cellStyle name="Comma 10 3 2 2" xfId="142" xr:uid="{00000000-0005-0000-0000-0000AF000000}"/>
    <cellStyle name="Comma 10 3 2 2 2" xfId="268" xr:uid="{00000000-0005-0000-0000-0000B0000000}"/>
    <cellStyle name="Comma 10 3 2 2 2 2" xfId="815" xr:uid="{00000000-0005-0000-0000-0000B1000000}"/>
    <cellStyle name="Comma 10 3 2 2 2 2 2" xfId="1353" xr:uid="{00000000-0005-0000-0000-0000B2000000}"/>
    <cellStyle name="Comma 10 3 2 2 2 2 2 2" xfId="2433" xr:uid="{00000000-0005-0000-0000-0000B3000000}"/>
    <cellStyle name="Comma 10 3 2 2 2 2 3" xfId="1895" xr:uid="{00000000-0005-0000-0000-0000B4000000}"/>
    <cellStyle name="Comma 10 3 2 2 2 3" xfId="1086" xr:uid="{00000000-0005-0000-0000-0000B5000000}"/>
    <cellStyle name="Comma 10 3 2 2 2 3 2" xfId="2166" xr:uid="{00000000-0005-0000-0000-0000B6000000}"/>
    <cellStyle name="Comma 10 3 2 2 2 4" xfId="1628" xr:uid="{00000000-0005-0000-0000-0000B7000000}"/>
    <cellStyle name="Comma 10 3 2 2 2 5" xfId="2709" xr:uid="{00000000-0005-0000-0000-0000B8000000}"/>
    <cellStyle name="Comma 10 3 2 2 2 6" xfId="548" xr:uid="{00000000-0005-0000-0000-0000B9000000}"/>
    <cellStyle name="Comma 10 3 2 2 3" xfId="689" xr:uid="{00000000-0005-0000-0000-0000BA000000}"/>
    <cellStyle name="Comma 10 3 2 2 3 2" xfId="1227" xr:uid="{00000000-0005-0000-0000-0000BB000000}"/>
    <cellStyle name="Comma 10 3 2 2 3 2 2" xfId="2307" xr:uid="{00000000-0005-0000-0000-0000BC000000}"/>
    <cellStyle name="Comma 10 3 2 2 3 3" xfId="1769" xr:uid="{00000000-0005-0000-0000-0000BD000000}"/>
    <cellStyle name="Comma 10 3 2 2 4" xfId="960" xr:uid="{00000000-0005-0000-0000-0000BE000000}"/>
    <cellStyle name="Comma 10 3 2 2 4 2" xfId="2040" xr:uid="{00000000-0005-0000-0000-0000BF000000}"/>
    <cellStyle name="Comma 10 3 2 2 5" xfId="1502" xr:uid="{00000000-0005-0000-0000-0000C0000000}"/>
    <cellStyle name="Comma 10 3 2 2 6" xfId="2583" xr:uid="{00000000-0005-0000-0000-0000C1000000}"/>
    <cellStyle name="Comma 10 3 2 2 7" xfId="422" xr:uid="{00000000-0005-0000-0000-0000C2000000}"/>
    <cellStyle name="Comma 10 3 2 3" xfId="204" xr:uid="{00000000-0005-0000-0000-0000C3000000}"/>
    <cellStyle name="Comma 10 3 2 3 2" xfId="751" xr:uid="{00000000-0005-0000-0000-0000C4000000}"/>
    <cellStyle name="Comma 10 3 2 3 2 2" xfId="1289" xr:uid="{00000000-0005-0000-0000-0000C5000000}"/>
    <cellStyle name="Comma 10 3 2 3 2 2 2" xfId="2369" xr:uid="{00000000-0005-0000-0000-0000C6000000}"/>
    <cellStyle name="Comma 10 3 2 3 2 3" xfId="1831" xr:uid="{00000000-0005-0000-0000-0000C7000000}"/>
    <cellStyle name="Comma 10 3 2 3 3" xfId="1022" xr:uid="{00000000-0005-0000-0000-0000C8000000}"/>
    <cellStyle name="Comma 10 3 2 3 3 2" xfId="2102" xr:uid="{00000000-0005-0000-0000-0000C9000000}"/>
    <cellStyle name="Comma 10 3 2 3 4" xfId="1564" xr:uid="{00000000-0005-0000-0000-0000CA000000}"/>
    <cellStyle name="Comma 10 3 2 3 5" xfId="2645" xr:uid="{00000000-0005-0000-0000-0000CB000000}"/>
    <cellStyle name="Comma 10 3 2 3 6" xfId="484" xr:uid="{00000000-0005-0000-0000-0000CC000000}"/>
    <cellStyle name="Comma 10 3 2 4" xfId="627" xr:uid="{00000000-0005-0000-0000-0000CD000000}"/>
    <cellStyle name="Comma 10 3 2 4 2" xfId="1165" xr:uid="{00000000-0005-0000-0000-0000CE000000}"/>
    <cellStyle name="Comma 10 3 2 4 2 2" xfId="2245" xr:uid="{00000000-0005-0000-0000-0000CF000000}"/>
    <cellStyle name="Comma 10 3 2 4 3" xfId="1707" xr:uid="{00000000-0005-0000-0000-0000D0000000}"/>
    <cellStyle name="Comma 10 3 2 5" xfId="898" xr:uid="{00000000-0005-0000-0000-0000D1000000}"/>
    <cellStyle name="Comma 10 3 2 5 2" xfId="1978" xr:uid="{00000000-0005-0000-0000-0000D2000000}"/>
    <cellStyle name="Comma 10 3 2 6" xfId="1440" xr:uid="{00000000-0005-0000-0000-0000D3000000}"/>
    <cellStyle name="Comma 10 3 2 7" xfId="2521" xr:uid="{00000000-0005-0000-0000-0000D4000000}"/>
    <cellStyle name="Comma 10 3 2 8" xfId="360" xr:uid="{00000000-0005-0000-0000-0000D5000000}"/>
    <cellStyle name="Comma 10 3 3" xfId="110" xr:uid="{00000000-0005-0000-0000-0000D6000000}"/>
    <cellStyle name="Comma 10 3 3 2" xfId="236" xr:uid="{00000000-0005-0000-0000-0000D7000000}"/>
    <cellStyle name="Comma 10 3 3 2 2" xfId="783" xr:uid="{00000000-0005-0000-0000-0000D8000000}"/>
    <cellStyle name="Comma 10 3 3 2 2 2" xfId="1321" xr:uid="{00000000-0005-0000-0000-0000D9000000}"/>
    <cellStyle name="Comma 10 3 3 2 2 2 2" xfId="2401" xr:uid="{00000000-0005-0000-0000-0000DA000000}"/>
    <cellStyle name="Comma 10 3 3 2 2 3" xfId="1863" xr:uid="{00000000-0005-0000-0000-0000DB000000}"/>
    <cellStyle name="Comma 10 3 3 2 3" xfId="1054" xr:uid="{00000000-0005-0000-0000-0000DC000000}"/>
    <cellStyle name="Comma 10 3 3 2 3 2" xfId="2134" xr:uid="{00000000-0005-0000-0000-0000DD000000}"/>
    <cellStyle name="Comma 10 3 3 2 4" xfId="1596" xr:uid="{00000000-0005-0000-0000-0000DE000000}"/>
    <cellStyle name="Comma 10 3 3 2 5" xfId="2677" xr:uid="{00000000-0005-0000-0000-0000DF000000}"/>
    <cellStyle name="Comma 10 3 3 2 6" xfId="516" xr:uid="{00000000-0005-0000-0000-0000E0000000}"/>
    <cellStyle name="Comma 10 3 3 3" xfId="657" xr:uid="{00000000-0005-0000-0000-0000E1000000}"/>
    <cellStyle name="Comma 10 3 3 3 2" xfId="1195" xr:uid="{00000000-0005-0000-0000-0000E2000000}"/>
    <cellStyle name="Comma 10 3 3 3 2 2" xfId="2275" xr:uid="{00000000-0005-0000-0000-0000E3000000}"/>
    <cellStyle name="Comma 10 3 3 3 3" xfId="1737" xr:uid="{00000000-0005-0000-0000-0000E4000000}"/>
    <cellStyle name="Comma 10 3 3 4" xfId="928" xr:uid="{00000000-0005-0000-0000-0000E5000000}"/>
    <cellStyle name="Comma 10 3 3 4 2" xfId="2008" xr:uid="{00000000-0005-0000-0000-0000E6000000}"/>
    <cellStyle name="Comma 10 3 3 5" xfId="1470" xr:uid="{00000000-0005-0000-0000-0000E7000000}"/>
    <cellStyle name="Comma 10 3 3 6" xfId="2551" xr:uid="{00000000-0005-0000-0000-0000E8000000}"/>
    <cellStyle name="Comma 10 3 3 7" xfId="390" xr:uid="{00000000-0005-0000-0000-0000E9000000}"/>
    <cellStyle name="Comma 10 3 4" xfId="172" xr:uid="{00000000-0005-0000-0000-0000EA000000}"/>
    <cellStyle name="Comma 10 3 4 2" xfId="719" xr:uid="{00000000-0005-0000-0000-0000EB000000}"/>
    <cellStyle name="Comma 10 3 4 2 2" xfId="1257" xr:uid="{00000000-0005-0000-0000-0000EC000000}"/>
    <cellStyle name="Comma 10 3 4 2 2 2" xfId="2337" xr:uid="{00000000-0005-0000-0000-0000ED000000}"/>
    <cellStyle name="Comma 10 3 4 2 3" xfId="1799" xr:uid="{00000000-0005-0000-0000-0000EE000000}"/>
    <cellStyle name="Comma 10 3 4 3" xfId="990" xr:uid="{00000000-0005-0000-0000-0000EF000000}"/>
    <cellStyle name="Comma 10 3 4 3 2" xfId="2070" xr:uid="{00000000-0005-0000-0000-0000F0000000}"/>
    <cellStyle name="Comma 10 3 4 4" xfId="1532" xr:uid="{00000000-0005-0000-0000-0000F1000000}"/>
    <cellStyle name="Comma 10 3 4 5" xfId="2613" xr:uid="{00000000-0005-0000-0000-0000F2000000}"/>
    <cellStyle name="Comma 10 3 4 6" xfId="452" xr:uid="{00000000-0005-0000-0000-0000F3000000}"/>
    <cellStyle name="Comma 10 3 5" xfId="598" xr:uid="{00000000-0005-0000-0000-0000F4000000}"/>
    <cellStyle name="Comma 10 3 5 2" xfId="1136" xr:uid="{00000000-0005-0000-0000-0000F5000000}"/>
    <cellStyle name="Comma 10 3 5 2 2" xfId="2216" xr:uid="{00000000-0005-0000-0000-0000F6000000}"/>
    <cellStyle name="Comma 10 3 5 3" xfId="1678" xr:uid="{00000000-0005-0000-0000-0000F7000000}"/>
    <cellStyle name="Comma 10 3 6" xfId="869" xr:uid="{00000000-0005-0000-0000-0000F8000000}"/>
    <cellStyle name="Comma 10 3 6 2" xfId="1949" xr:uid="{00000000-0005-0000-0000-0000F9000000}"/>
    <cellStyle name="Comma 10 3 7" xfId="1411" xr:uid="{00000000-0005-0000-0000-0000FA000000}"/>
    <cellStyle name="Comma 10 3 8" xfId="2492" xr:uid="{00000000-0005-0000-0000-0000FB000000}"/>
    <cellStyle name="Comma 10 3 9" xfId="331" xr:uid="{00000000-0005-0000-0000-0000FC000000}"/>
    <cellStyle name="Comma 10 4" xfId="65" xr:uid="{00000000-0005-0000-0000-0000FD000000}"/>
    <cellStyle name="Comma 10 4 2" xfId="127" xr:uid="{00000000-0005-0000-0000-0000FE000000}"/>
    <cellStyle name="Comma 10 4 2 2" xfId="253" xr:uid="{00000000-0005-0000-0000-0000FF000000}"/>
    <cellStyle name="Comma 10 4 2 2 2" xfId="800" xr:uid="{00000000-0005-0000-0000-000000010000}"/>
    <cellStyle name="Comma 10 4 2 2 2 2" xfId="1338" xr:uid="{00000000-0005-0000-0000-000001010000}"/>
    <cellStyle name="Comma 10 4 2 2 2 2 2" xfId="2418" xr:uid="{00000000-0005-0000-0000-000002010000}"/>
    <cellStyle name="Comma 10 4 2 2 2 3" xfId="1880" xr:uid="{00000000-0005-0000-0000-000003010000}"/>
    <cellStyle name="Comma 10 4 2 2 3" xfId="1071" xr:uid="{00000000-0005-0000-0000-000004010000}"/>
    <cellStyle name="Comma 10 4 2 2 3 2" xfId="2151" xr:uid="{00000000-0005-0000-0000-000005010000}"/>
    <cellStyle name="Comma 10 4 2 2 4" xfId="1613" xr:uid="{00000000-0005-0000-0000-000006010000}"/>
    <cellStyle name="Comma 10 4 2 2 5" xfId="2694" xr:uid="{00000000-0005-0000-0000-000007010000}"/>
    <cellStyle name="Comma 10 4 2 2 6" xfId="533" xr:uid="{00000000-0005-0000-0000-000008010000}"/>
    <cellStyle name="Comma 10 4 2 3" xfId="674" xr:uid="{00000000-0005-0000-0000-000009010000}"/>
    <cellStyle name="Comma 10 4 2 3 2" xfId="1212" xr:uid="{00000000-0005-0000-0000-00000A010000}"/>
    <cellStyle name="Comma 10 4 2 3 2 2" xfId="2292" xr:uid="{00000000-0005-0000-0000-00000B010000}"/>
    <cellStyle name="Comma 10 4 2 3 3" xfId="1754" xr:uid="{00000000-0005-0000-0000-00000C010000}"/>
    <cellStyle name="Comma 10 4 2 4" xfId="945" xr:uid="{00000000-0005-0000-0000-00000D010000}"/>
    <cellStyle name="Comma 10 4 2 4 2" xfId="2025" xr:uid="{00000000-0005-0000-0000-00000E010000}"/>
    <cellStyle name="Comma 10 4 2 5" xfId="1487" xr:uid="{00000000-0005-0000-0000-00000F010000}"/>
    <cellStyle name="Comma 10 4 2 6" xfId="2568" xr:uid="{00000000-0005-0000-0000-000010010000}"/>
    <cellStyle name="Comma 10 4 2 7" xfId="407" xr:uid="{00000000-0005-0000-0000-000011010000}"/>
    <cellStyle name="Comma 10 4 3" xfId="189" xr:uid="{00000000-0005-0000-0000-000012010000}"/>
    <cellStyle name="Comma 10 4 3 2" xfId="736" xr:uid="{00000000-0005-0000-0000-000013010000}"/>
    <cellStyle name="Comma 10 4 3 2 2" xfId="1274" xr:uid="{00000000-0005-0000-0000-000014010000}"/>
    <cellStyle name="Comma 10 4 3 2 2 2" xfId="2354" xr:uid="{00000000-0005-0000-0000-000015010000}"/>
    <cellStyle name="Comma 10 4 3 2 3" xfId="1816" xr:uid="{00000000-0005-0000-0000-000016010000}"/>
    <cellStyle name="Comma 10 4 3 3" xfId="1007" xr:uid="{00000000-0005-0000-0000-000017010000}"/>
    <cellStyle name="Comma 10 4 3 3 2" xfId="2087" xr:uid="{00000000-0005-0000-0000-000018010000}"/>
    <cellStyle name="Comma 10 4 3 4" xfId="1549" xr:uid="{00000000-0005-0000-0000-000019010000}"/>
    <cellStyle name="Comma 10 4 3 5" xfId="2630" xr:uid="{00000000-0005-0000-0000-00001A010000}"/>
    <cellStyle name="Comma 10 4 3 6" xfId="469" xr:uid="{00000000-0005-0000-0000-00001B010000}"/>
    <cellStyle name="Comma 10 4 4" xfId="612" xr:uid="{00000000-0005-0000-0000-00001C010000}"/>
    <cellStyle name="Comma 10 4 4 2" xfId="1150" xr:uid="{00000000-0005-0000-0000-00001D010000}"/>
    <cellStyle name="Comma 10 4 4 2 2" xfId="2230" xr:uid="{00000000-0005-0000-0000-00001E010000}"/>
    <cellStyle name="Comma 10 4 4 3" xfId="1692" xr:uid="{00000000-0005-0000-0000-00001F010000}"/>
    <cellStyle name="Comma 10 4 5" xfId="883" xr:uid="{00000000-0005-0000-0000-000020010000}"/>
    <cellStyle name="Comma 10 4 5 2" xfId="1963" xr:uid="{00000000-0005-0000-0000-000021010000}"/>
    <cellStyle name="Comma 10 4 6" xfId="1425" xr:uid="{00000000-0005-0000-0000-000022010000}"/>
    <cellStyle name="Comma 10 4 7" xfId="2506" xr:uid="{00000000-0005-0000-0000-000023010000}"/>
    <cellStyle name="Comma 10 4 8" xfId="345" xr:uid="{00000000-0005-0000-0000-000024010000}"/>
    <cellStyle name="Comma 10 5" xfId="95" xr:uid="{00000000-0005-0000-0000-000025010000}"/>
    <cellStyle name="Comma 10 5 2" xfId="221" xr:uid="{00000000-0005-0000-0000-000026010000}"/>
    <cellStyle name="Comma 10 5 2 2" xfId="768" xr:uid="{00000000-0005-0000-0000-000027010000}"/>
    <cellStyle name="Comma 10 5 2 2 2" xfId="1306" xr:uid="{00000000-0005-0000-0000-000028010000}"/>
    <cellStyle name="Comma 10 5 2 2 2 2" xfId="2386" xr:uid="{00000000-0005-0000-0000-000029010000}"/>
    <cellStyle name="Comma 10 5 2 2 3" xfId="1848" xr:uid="{00000000-0005-0000-0000-00002A010000}"/>
    <cellStyle name="Comma 10 5 2 3" xfId="1039" xr:uid="{00000000-0005-0000-0000-00002B010000}"/>
    <cellStyle name="Comma 10 5 2 3 2" xfId="2119" xr:uid="{00000000-0005-0000-0000-00002C010000}"/>
    <cellStyle name="Comma 10 5 2 4" xfId="1581" xr:uid="{00000000-0005-0000-0000-00002D010000}"/>
    <cellStyle name="Comma 10 5 2 5" xfId="2662" xr:uid="{00000000-0005-0000-0000-00002E010000}"/>
    <cellStyle name="Comma 10 5 2 6" xfId="501" xr:uid="{00000000-0005-0000-0000-00002F010000}"/>
    <cellStyle name="Comma 10 5 3" xfId="642" xr:uid="{00000000-0005-0000-0000-000030010000}"/>
    <cellStyle name="Comma 10 5 3 2" xfId="1180" xr:uid="{00000000-0005-0000-0000-000031010000}"/>
    <cellStyle name="Comma 10 5 3 2 2" xfId="2260" xr:uid="{00000000-0005-0000-0000-000032010000}"/>
    <cellStyle name="Comma 10 5 3 3" xfId="1722" xr:uid="{00000000-0005-0000-0000-000033010000}"/>
    <cellStyle name="Comma 10 5 4" xfId="913" xr:uid="{00000000-0005-0000-0000-000034010000}"/>
    <cellStyle name="Comma 10 5 4 2" xfId="1993" xr:uid="{00000000-0005-0000-0000-000035010000}"/>
    <cellStyle name="Comma 10 5 5" xfId="1455" xr:uid="{00000000-0005-0000-0000-000036010000}"/>
    <cellStyle name="Comma 10 5 6" xfId="2536" xr:uid="{00000000-0005-0000-0000-000037010000}"/>
    <cellStyle name="Comma 10 5 7" xfId="375" xr:uid="{00000000-0005-0000-0000-000038010000}"/>
    <cellStyle name="Comma 10 6" xfId="157" xr:uid="{00000000-0005-0000-0000-000039010000}"/>
    <cellStyle name="Comma 10 6 2" xfId="704" xr:uid="{00000000-0005-0000-0000-00003A010000}"/>
    <cellStyle name="Comma 10 6 2 2" xfId="1242" xr:uid="{00000000-0005-0000-0000-00003B010000}"/>
    <cellStyle name="Comma 10 6 2 2 2" xfId="2322" xr:uid="{00000000-0005-0000-0000-00003C010000}"/>
    <cellStyle name="Comma 10 6 2 3" xfId="1784" xr:uid="{00000000-0005-0000-0000-00003D010000}"/>
    <cellStyle name="Comma 10 6 3" xfId="975" xr:uid="{00000000-0005-0000-0000-00003E010000}"/>
    <cellStyle name="Comma 10 6 3 2" xfId="2055" xr:uid="{00000000-0005-0000-0000-00003F010000}"/>
    <cellStyle name="Comma 10 6 4" xfId="1517" xr:uid="{00000000-0005-0000-0000-000040010000}"/>
    <cellStyle name="Comma 10 6 5" xfId="2598" xr:uid="{00000000-0005-0000-0000-000041010000}"/>
    <cellStyle name="Comma 10 6 6" xfId="437" xr:uid="{00000000-0005-0000-0000-000042010000}"/>
    <cellStyle name="Comma 10 7" xfId="585" xr:uid="{00000000-0005-0000-0000-000043010000}"/>
    <cellStyle name="Comma 10 7 2" xfId="1123" xr:uid="{00000000-0005-0000-0000-000044010000}"/>
    <cellStyle name="Comma 10 7 2 2" xfId="2203" xr:uid="{00000000-0005-0000-0000-000045010000}"/>
    <cellStyle name="Comma 10 7 3" xfId="1665" xr:uid="{00000000-0005-0000-0000-000046010000}"/>
    <cellStyle name="Comma 10 8" xfId="856" xr:uid="{00000000-0005-0000-0000-000047010000}"/>
    <cellStyle name="Comma 10 8 2" xfId="1936" xr:uid="{00000000-0005-0000-0000-000048010000}"/>
    <cellStyle name="Comma 10 9" xfId="1398" xr:uid="{00000000-0005-0000-0000-000049010000}"/>
    <cellStyle name="Comma 11" xfId="4" xr:uid="{00000000-0005-0000-0000-00004A010000}"/>
    <cellStyle name="Comma 11 10" xfId="301" xr:uid="{00000000-0005-0000-0000-00004B010000}"/>
    <cellStyle name="Comma 11 2" xfId="53" xr:uid="{00000000-0005-0000-0000-00004C010000}"/>
    <cellStyle name="Comma 11 2 2" xfId="82" xr:uid="{00000000-0005-0000-0000-00004D010000}"/>
    <cellStyle name="Comma 11 2 2 2" xfId="144" xr:uid="{00000000-0005-0000-0000-00004E010000}"/>
    <cellStyle name="Comma 11 2 2 2 2" xfId="270" xr:uid="{00000000-0005-0000-0000-00004F010000}"/>
    <cellStyle name="Comma 11 2 2 2 2 2" xfId="817" xr:uid="{00000000-0005-0000-0000-000050010000}"/>
    <cellStyle name="Comma 11 2 2 2 2 2 2" xfId="1355" xr:uid="{00000000-0005-0000-0000-000051010000}"/>
    <cellStyle name="Comma 11 2 2 2 2 2 2 2" xfId="2435" xr:uid="{00000000-0005-0000-0000-000052010000}"/>
    <cellStyle name="Comma 11 2 2 2 2 2 3" xfId="1897" xr:uid="{00000000-0005-0000-0000-000053010000}"/>
    <cellStyle name="Comma 11 2 2 2 2 3" xfId="1088" xr:uid="{00000000-0005-0000-0000-000054010000}"/>
    <cellStyle name="Comma 11 2 2 2 2 3 2" xfId="2168" xr:uid="{00000000-0005-0000-0000-000055010000}"/>
    <cellStyle name="Comma 11 2 2 2 2 4" xfId="1630" xr:uid="{00000000-0005-0000-0000-000056010000}"/>
    <cellStyle name="Comma 11 2 2 2 2 5" xfId="2711" xr:uid="{00000000-0005-0000-0000-000057010000}"/>
    <cellStyle name="Comma 11 2 2 2 2 6" xfId="550" xr:uid="{00000000-0005-0000-0000-000058010000}"/>
    <cellStyle name="Comma 11 2 2 2 3" xfId="691" xr:uid="{00000000-0005-0000-0000-000059010000}"/>
    <cellStyle name="Comma 11 2 2 2 3 2" xfId="1229" xr:uid="{00000000-0005-0000-0000-00005A010000}"/>
    <cellStyle name="Comma 11 2 2 2 3 2 2" xfId="2309" xr:uid="{00000000-0005-0000-0000-00005B010000}"/>
    <cellStyle name="Comma 11 2 2 2 3 3" xfId="1771" xr:uid="{00000000-0005-0000-0000-00005C010000}"/>
    <cellStyle name="Comma 11 2 2 2 4" xfId="962" xr:uid="{00000000-0005-0000-0000-00005D010000}"/>
    <cellStyle name="Comma 11 2 2 2 4 2" xfId="2042" xr:uid="{00000000-0005-0000-0000-00005E010000}"/>
    <cellStyle name="Comma 11 2 2 2 5" xfId="1504" xr:uid="{00000000-0005-0000-0000-00005F010000}"/>
    <cellStyle name="Comma 11 2 2 2 6" xfId="2585" xr:uid="{00000000-0005-0000-0000-000060010000}"/>
    <cellStyle name="Comma 11 2 2 2 7" xfId="424" xr:uid="{00000000-0005-0000-0000-000061010000}"/>
    <cellStyle name="Comma 11 2 2 3" xfId="206" xr:uid="{00000000-0005-0000-0000-000062010000}"/>
    <cellStyle name="Comma 11 2 2 3 2" xfId="753" xr:uid="{00000000-0005-0000-0000-000063010000}"/>
    <cellStyle name="Comma 11 2 2 3 2 2" xfId="1291" xr:uid="{00000000-0005-0000-0000-000064010000}"/>
    <cellStyle name="Comma 11 2 2 3 2 2 2" xfId="2371" xr:uid="{00000000-0005-0000-0000-000065010000}"/>
    <cellStyle name="Comma 11 2 2 3 2 3" xfId="1833" xr:uid="{00000000-0005-0000-0000-000066010000}"/>
    <cellStyle name="Comma 11 2 2 3 3" xfId="1024" xr:uid="{00000000-0005-0000-0000-000067010000}"/>
    <cellStyle name="Comma 11 2 2 3 3 2" xfId="2104" xr:uid="{00000000-0005-0000-0000-000068010000}"/>
    <cellStyle name="Comma 11 2 2 3 4" xfId="1566" xr:uid="{00000000-0005-0000-0000-000069010000}"/>
    <cellStyle name="Comma 11 2 2 3 5" xfId="2647" xr:uid="{00000000-0005-0000-0000-00006A010000}"/>
    <cellStyle name="Comma 11 2 2 3 6" xfId="486" xr:uid="{00000000-0005-0000-0000-00006B010000}"/>
    <cellStyle name="Comma 11 2 2 4" xfId="629" xr:uid="{00000000-0005-0000-0000-00006C010000}"/>
    <cellStyle name="Comma 11 2 2 4 2" xfId="1167" xr:uid="{00000000-0005-0000-0000-00006D010000}"/>
    <cellStyle name="Comma 11 2 2 4 2 2" xfId="2247" xr:uid="{00000000-0005-0000-0000-00006E010000}"/>
    <cellStyle name="Comma 11 2 2 4 3" xfId="1709" xr:uid="{00000000-0005-0000-0000-00006F010000}"/>
    <cellStyle name="Comma 11 2 2 5" xfId="900" xr:uid="{00000000-0005-0000-0000-000070010000}"/>
    <cellStyle name="Comma 11 2 2 5 2" xfId="1980" xr:uid="{00000000-0005-0000-0000-000071010000}"/>
    <cellStyle name="Comma 11 2 2 6" xfId="1442" xr:uid="{00000000-0005-0000-0000-000072010000}"/>
    <cellStyle name="Comma 11 2 2 7" xfId="2523" xr:uid="{00000000-0005-0000-0000-000073010000}"/>
    <cellStyle name="Comma 11 2 2 8" xfId="362" xr:uid="{00000000-0005-0000-0000-000074010000}"/>
    <cellStyle name="Comma 11 2 3" xfId="112" xr:uid="{00000000-0005-0000-0000-000075010000}"/>
    <cellStyle name="Comma 11 2 3 2" xfId="238" xr:uid="{00000000-0005-0000-0000-000076010000}"/>
    <cellStyle name="Comma 11 2 3 2 2" xfId="785" xr:uid="{00000000-0005-0000-0000-000077010000}"/>
    <cellStyle name="Comma 11 2 3 2 2 2" xfId="1323" xr:uid="{00000000-0005-0000-0000-000078010000}"/>
    <cellStyle name="Comma 11 2 3 2 2 2 2" xfId="2403" xr:uid="{00000000-0005-0000-0000-000079010000}"/>
    <cellStyle name="Comma 11 2 3 2 2 3" xfId="1865" xr:uid="{00000000-0005-0000-0000-00007A010000}"/>
    <cellStyle name="Comma 11 2 3 2 3" xfId="1056" xr:uid="{00000000-0005-0000-0000-00007B010000}"/>
    <cellStyle name="Comma 11 2 3 2 3 2" xfId="2136" xr:uid="{00000000-0005-0000-0000-00007C010000}"/>
    <cellStyle name="Comma 11 2 3 2 4" xfId="1598" xr:uid="{00000000-0005-0000-0000-00007D010000}"/>
    <cellStyle name="Comma 11 2 3 2 5" xfId="2679" xr:uid="{00000000-0005-0000-0000-00007E010000}"/>
    <cellStyle name="Comma 11 2 3 2 6" xfId="518" xr:uid="{00000000-0005-0000-0000-00007F010000}"/>
    <cellStyle name="Comma 11 2 3 3" xfId="659" xr:uid="{00000000-0005-0000-0000-000080010000}"/>
    <cellStyle name="Comma 11 2 3 3 2" xfId="1197" xr:uid="{00000000-0005-0000-0000-000081010000}"/>
    <cellStyle name="Comma 11 2 3 3 2 2" xfId="2277" xr:uid="{00000000-0005-0000-0000-000082010000}"/>
    <cellStyle name="Comma 11 2 3 3 3" xfId="1739" xr:uid="{00000000-0005-0000-0000-000083010000}"/>
    <cellStyle name="Comma 11 2 3 4" xfId="930" xr:uid="{00000000-0005-0000-0000-000084010000}"/>
    <cellStyle name="Comma 11 2 3 4 2" xfId="2010" xr:uid="{00000000-0005-0000-0000-000085010000}"/>
    <cellStyle name="Comma 11 2 3 5" xfId="1472" xr:uid="{00000000-0005-0000-0000-000086010000}"/>
    <cellStyle name="Comma 11 2 3 6" xfId="2553" xr:uid="{00000000-0005-0000-0000-000087010000}"/>
    <cellStyle name="Comma 11 2 3 7" xfId="392" xr:uid="{00000000-0005-0000-0000-000088010000}"/>
    <cellStyle name="Comma 11 2 4" xfId="174" xr:uid="{00000000-0005-0000-0000-000089010000}"/>
    <cellStyle name="Comma 11 2 4 2" xfId="721" xr:uid="{00000000-0005-0000-0000-00008A010000}"/>
    <cellStyle name="Comma 11 2 4 2 2" xfId="1259" xr:uid="{00000000-0005-0000-0000-00008B010000}"/>
    <cellStyle name="Comma 11 2 4 2 2 2" xfId="2339" xr:uid="{00000000-0005-0000-0000-00008C010000}"/>
    <cellStyle name="Comma 11 2 4 2 3" xfId="1801" xr:uid="{00000000-0005-0000-0000-00008D010000}"/>
    <cellStyle name="Comma 11 2 4 3" xfId="992" xr:uid="{00000000-0005-0000-0000-00008E010000}"/>
    <cellStyle name="Comma 11 2 4 3 2" xfId="2072" xr:uid="{00000000-0005-0000-0000-00008F010000}"/>
    <cellStyle name="Comma 11 2 4 4" xfId="1534" xr:uid="{00000000-0005-0000-0000-000090010000}"/>
    <cellStyle name="Comma 11 2 4 5" xfId="2615" xr:uid="{00000000-0005-0000-0000-000091010000}"/>
    <cellStyle name="Comma 11 2 4 6" xfId="454" xr:uid="{00000000-0005-0000-0000-000092010000}"/>
    <cellStyle name="Comma 11 2 5" xfId="600" xr:uid="{00000000-0005-0000-0000-000093010000}"/>
    <cellStyle name="Comma 11 2 5 2" xfId="1138" xr:uid="{00000000-0005-0000-0000-000094010000}"/>
    <cellStyle name="Comma 11 2 5 2 2" xfId="2218" xr:uid="{00000000-0005-0000-0000-000095010000}"/>
    <cellStyle name="Comma 11 2 5 3" xfId="1680" xr:uid="{00000000-0005-0000-0000-000096010000}"/>
    <cellStyle name="Comma 11 2 6" xfId="871" xr:uid="{00000000-0005-0000-0000-000097010000}"/>
    <cellStyle name="Comma 11 2 6 2" xfId="1951" xr:uid="{00000000-0005-0000-0000-000098010000}"/>
    <cellStyle name="Comma 11 2 7" xfId="1413" xr:uid="{00000000-0005-0000-0000-000099010000}"/>
    <cellStyle name="Comma 11 2 8" xfId="2494" xr:uid="{00000000-0005-0000-0000-00009A010000}"/>
    <cellStyle name="Comma 11 2 9" xfId="333" xr:uid="{00000000-0005-0000-0000-00009B010000}"/>
    <cellStyle name="Comma 11 3" xfId="67" xr:uid="{00000000-0005-0000-0000-00009C010000}"/>
    <cellStyle name="Comma 11 3 2" xfId="129" xr:uid="{00000000-0005-0000-0000-00009D010000}"/>
    <cellStyle name="Comma 11 3 2 2" xfId="255" xr:uid="{00000000-0005-0000-0000-00009E010000}"/>
    <cellStyle name="Comma 11 3 2 2 2" xfId="802" xr:uid="{00000000-0005-0000-0000-00009F010000}"/>
    <cellStyle name="Comma 11 3 2 2 2 2" xfId="1340" xr:uid="{00000000-0005-0000-0000-0000A0010000}"/>
    <cellStyle name="Comma 11 3 2 2 2 2 2" xfId="2420" xr:uid="{00000000-0005-0000-0000-0000A1010000}"/>
    <cellStyle name="Comma 11 3 2 2 2 3" xfId="1882" xr:uid="{00000000-0005-0000-0000-0000A2010000}"/>
    <cellStyle name="Comma 11 3 2 2 3" xfId="1073" xr:uid="{00000000-0005-0000-0000-0000A3010000}"/>
    <cellStyle name="Comma 11 3 2 2 3 2" xfId="2153" xr:uid="{00000000-0005-0000-0000-0000A4010000}"/>
    <cellStyle name="Comma 11 3 2 2 4" xfId="1615" xr:uid="{00000000-0005-0000-0000-0000A5010000}"/>
    <cellStyle name="Comma 11 3 2 2 5" xfId="2696" xr:uid="{00000000-0005-0000-0000-0000A6010000}"/>
    <cellStyle name="Comma 11 3 2 2 6" xfId="535" xr:uid="{00000000-0005-0000-0000-0000A7010000}"/>
    <cellStyle name="Comma 11 3 2 3" xfId="676" xr:uid="{00000000-0005-0000-0000-0000A8010000}"/>
    <cellStyle name="Comma 11 3 2 3 2" xfId="1214" xr:uid="{00000000-0005-0000-0000-0000A9010000}"/>
    <cellStyle name="Comma 11 3 2 3 2 2" xfId="2294" xr:uid="{00000000-0005-0000-0000-0000AA010000}"/>
    <cellStyle name="Comma 11 3 2 3 3" xfId="1756" xr:uid="{00000000-0005-0000-0000-0000AB010000}"/>
    <cellStyle name="Comma 11 3 2 4" xfId="947" xr:uid="{00000000-0005-0000-0000-0000AC010000}"/>
    <cellStyle name="Comma 11 3 2 4 2" xfId="2027" xr:uid="{00000000-0005-0000-0000-0000AD010000}"/>
    <cellStyle name="Comma 11 3 2 5" xfId="1489" xr:uid="{00000000-0005-0000-0000-0000AE010000}"/>
    <cellStyle name="Comma 11 3 2 6" xfId="2570" xr:uid="{00000000-0005-0000-0000-0000AF010000}"/>
    <cellStyle name="Comma 11 3 2 7" xfId="409" xr:uid="{00000000-0005-0000-0000-0000B0010000}"/>
    <cellStyle name="Comma 11 3 3" xfId="191" xr:uid="{00000000-0005-0000-0000-0000B1010000}"/>
    <cellStyle name="Comma 11 3 3 2" xfId="738" xr:uid="{00000000-0005-0000-0000-0000B2010000}"/>
    <cellStyle name="Comma 11 3 3 2 2" xfId="1276" xr:uid="{00000000-0005-0000-0000-0000B3010000}"/>
    <cellStyle name="Comma 11 3 3 2 2 2" xfId="2356" xr:uid="{00000000-0005-0000-0000-0000B4010000}"/>
    <cellStyle name="Comma 11 3 3 2 3" xfId="1818" xr:uid="{00000000-0005-0000-0000-0000B5010000}"/>
    <cellStyle name="Comma 11 3 3 3" xfId="1009" xr:uid="{00000000-0005-0000-0000-0000B6010000}"/>
    <cellStyle name="Comma 11 3 3 3 2" xfId="2089" xr:uid="{00000000-0005-0000-0000-0000B7010000}"/>
    <cellStyle name="Comma 11 3 3 4" xfId="1551" xr:uid="{00000000-0005-0000-0000-0000B8010000}"/>
    <cellStyle name="Comma 11 3 3 5" xfId="2632" xr:uid="{00000000-0005-0000-0000-0000B9010000}"/>
    <cellStyle name="Comma 11 3 3 6" xfId="471" xr:uid="{00000000-0005-0000-0000-0000BA010000}"/>
    <cellStyle name="Comma 11 3 4" xfId="614" xr:uid="{00000000-0005-0000-0000-0000BB010000}"/>
    <cellStyle name="Comma 11 3 4 2" xfId="1152" xr:uid="{00000000-0005-0000-0000-0000BC010000}"/>
    <cellStyle name="Comma 11 3 4 2 2" xfId="2232" xr:uid="{00000000-0005-0000-0000-0000BD010000}"/>
    <cellStyle name="Comma 11 3 4 3" xfId="1694" xr:uid="{00000000-0005-0000-0000-0000BE010000}"/>
    <cellStyle name="Comma 11 3 5" xfId="885" xr:uid="{00000000-0005-0000-0000-0000BF010000}"/>
    <cellStyle name="Comma 11 3 5 2" xfId="1965" xr:uid="{00000000-0005-0000-0000-0000C0010000}"/>
    <cellStyle name="Comma 11 3 6" xfId="1427" xr:uid="{00000000-0005-0000-0000-0000C1010000}"/>
    <cellStyle name="Comma 11 3 7" xfId="2508" xr:uid="{00000000-0005-0000-0000-0000C2010000}"/>
    <cellStyle name="Comma 11 3 8" xfId="347" xr:uid="{00000000-0005-0000-0000-0000C3010000}"/>
    <cellStyle name="Comma 11 4" xfId="97" xr:uid="{00000000-0005-0000-0000-0000C4010000}"/>
    <cellStyle name="Comma 11 4 2" xfId="223" xr:uid="{00000000-0005-0000-0000-0000C5010000}"/>
    <cellStyle name="Comma 11 4 2 2" xfId="770" xr:uid="{00000000-0005-0000-0000-0000C6010000}"/>
    <cellStyle name="Comma 11 4 2 2 2" xfId="1308" xr:uid="{00000000-0005-0000-0000-0000C7010000}"/>
    <cellStyle name="Comma 11 4 2 2 2 2" xfId="2388" xr:uid="{00000000-0005-0000-0000-0000C8010000}"/>
    <cellStyle name="Comma 11 4 2 2 3" xfId="1850" xr:uid="{00000000-0005-0000-0000-0000C9010000}"/>
    <cellStyle name="Comma 11 4 2 3" xfId="1041" xr:uid="{00000000-0005-0000-0000-0000CA010000}"/>
    <cellStyle name="Comma 11 4 2 3 2" xfId="2121" xr:uid="{00000000-0005-0000-0000-0000CB010000}"/>
    <cellStyle name="Comma 11 4 2 4" xfId="1583" xr:uid="{00000000-0005-0000-0000-0000CC010000}"/>
    <cellStyle name="Comma 11 4 2 5" xfId="2664" xr:uid="{00000000-0005-0000-0000-0000CD010000}"/>
    <cellStyle name="Comma 11 4 2 6" xfId="503" xr:uid="{00000000-0005-0000-0000-0000CE010000}"/>
    <cellStyle name="Comma 11 4 3" xfId="644" xr:uid="{00000000-0005-0000-0000-0000CF010000}"/>
    <cellStyle name="Comma 11 4 3 2" xfId="1182" xr:uid="{00000000-0005-0000-0000-0000D0010000}"/>
    <cellStyle name="Comma 11 4 3 2 2" xfId="2262" xr:uid="{00000000-0005-0000-0000-0000D1010000}"/>
    <cellStyle name="Comma 11 4 3 3" xfId="1724" xr:uid="{00000000-0005-0000-0000-0000D2010000}"/>
    <cellStyle name="Comma 11 4 4" xfId="915" xr:uid="{00000000-0005-0000-0000-0000D3010000}"/>
    <cellStyle name="Comma 11 4 4 2" xfId="1995" xr:uid="{00000000-0005-0000-0000-0000D4010000}"/>
    <cellStyle name="Comma 11 4 5" xfId="1457" xr:uid="{00000000-0005-0000-0000-0000D5010000}"/>
    <cellStyle name="Comma 11 4 6" xfId="2538" xr:uid="{00000000-0005-0000-0000-0000D6010000}"/>
    <cellStyle name="Comma 11 4 7" xfId="377" xr:uid="{00000000-0005-0000-0000-0000D7010000}"/>
    <cellStyle name="Comma 11 5" xfId="159" xr:uid="{00000000-0005-0000-0000-0000D8010000}"/>
    <cellStyle name="Comma 11 5 2" xfId="706" xr:uid="{00000000-0005-0000-0000-0000D9010000}"/>
    <cellStyle name="Comma 11 5 2 2" xfId="1244" xr:uid="{00000000-0005-0000-0000-0000DA010000}"/>
    <cellStyle name="Comma 11 5 2 2 2" xfId="2324" xr:uid="{00000000-0005-0000-0000-0000DB010000}"/>
    <cellStyle name="Comma 11 5 2 3" xfId="1786" xr:uid="{00000000-0005-0000-0000-0000DC010000}"/>
    <cellStyle name="Comma 11 5 3" xfId="977" xr:uid="{00000000-0005-0000-0000-0000DD010000}"/>
    <cellStyle name="Comma 11 5 3 2" xfId="2057" xr:uid="{00000000-0005-0000-0000-0000DE010000}"/>
    <cellStyle name="Comma 11 5 4" xfId="1519" xr:uid="{00000000-0005-0000-0000-0000DF010000}"/>
    <cellStyle name="Comma 11 5 5" xfId="2600" xr:uid="{00000000-0005-0000-0000-0000E0010000}"/>
    <cellStyle name="Comma 11 5 6" xfId="439" xr:uid="{00000000-0005-0000-0000-0000E1010000}"/>
    <cellStyle name="Comma 11 6" xfId="568" xr:uid="{00000000-0005-0000-0000-0000E2010000}"/>
    <cellStyle name="Comma 11 6 2" xfId="1106" xr:uid="{00000000-0005-0000-0000-0000E3010000}"/>
    <cellStyle name="Comma 11 6 2 2" xfId="2186" xr:uid="{00000000-0005-0000-0000-0000E4010000}"/>
    <cellStyle name="Comma 11 6 3" xfId="1648" xr:uid="{00000000-0005-0000-0000-0000E5010000}"/>
    <cellStyle name="Comma 11 7" xfId="839" xr:uid="{00000000-0005-0000-0000-0000E6010000}"/>
    <cellStyle name="Comma 11 7 2" xfId="1919" xr:uid="{00000000-0005-0000-0000-0000E7010000}"/>
    <cellStyle name="Comma 11 8" xfId="1381" xr:uid="{00000000-0005-0000-0000-0000E8010000}"/>
    <cellStyle name="Comma 11 9" xfId="2462" xr:uid="{00000000-0005-0000-0000-0000E9010000}"/>
    <cellStyle name="Comma 12" xfId="3" xr:uid="{00000000-0005-0000-0000-0000EA010000}"/>
    <cellStyle name="Comma 12 2" xfId="72" xr:uid="{00000000-0005-0000-0000-0000EB010000}"/>
    <cellStyle name="Comma 12 2 2" xfId="134" xr:uid="{00000000-0005-0000-0000-0000EC010000}"/>
    <cellStyle name="Comma 12 2 2 2" xfId="260" xr:uid="{00000000-0005-0000-0000-0000ED010000}"/>
    <cellStyle name="Comma 12 2 2 2 2" xfId="807" xr:uid="{00000000-0005-0000-0000-0000EE010000}"/>
    <cellStyle name="Comma 12 2 2 2 2 2" xfId="1345" xr:uid="{00000000-0005-0000-0000-0000EF010000}"/>
    <cellStyle name="Comma 12 2 2 2 2 2 2" xfId="2425" xr:uid="{00000000-0005-0000-0000-0000F0010000}"/>
    <cellStyle name="Comma 12 2 2 2 2 3" xfId="1887" xr:uid="{00000000-0005-0000-0000-0000F1010000}"/>
    <cellStyle name="Comma 12 2 2 2 3" xfId="1078" xr:uid="{00000000-0005-0000-0000-0000F2010000}"/>
    <cellStyle name="Comma 12 2 2 2 3 2" xfId="2158" xr:uid="{00000000-0005-0000-0000-0000F3010000}"/>
    <cellStyle name="Comma 12 2 2 2 4" xfId="1620" xr:uid="{00000000-0005-0000-0000-0000F4010000}"/>
    <cellStyle name="Comma 12 2 2 2 5" xfId="2701" xr:uid="{00000000-0005-0000-0000-0000F5010000}"/>
    <cellStyle name="Comma 12 2 2 2 6" xfId="540" xr:uid="{00000000-0005-0000-0000-0000F6010000}"/>
    <cellStyle name="Comma 12 2 2 3" xfId="681" xr:uid="{00000000-0005-0000-0000-0000F7010000}"/>
    <cellStyle name="Comma 12 2 2 3 2" xfId="1219" xr:uid="{00000000-0005-0000-0000-0000F8010000}"/>
    <cellStyle name="Comma 12 2 2 3 2 2" xfId="2299" xr:uid="{00000000-0005-0000-0000-0000F9010000}"/>
    <cellStyle name="Comma 12 2 2 3 3" xfId="1761" xr:uid="{00000000-0005-0000-0000-0000FA010000}"/>
    <cellStyle name="Comma 12 2 2 4" xfId="952" xr:uid="{00000000-0005-0000-0000-0000FB010000}"/>
    <cellStyle name="Comma 12 2 2 4 2" xfId="2032" xr:uid="{00000000-0005-0000-0000-0000FC010000}"/>
    <cellStyle name="Comma 12 2 2 5" xfId="1494" xr:uid="{00000000-0005-0000-0000-0000FD010000}"/>
    <cellStyle name="Comma 12 2 2 6" xfId="2575" xr:uid="{00000000-0005-0000-0000-0000FE010000}"/>
    <cellStyle name="Comma 12 2 2 7" xfId="414" xr:uid="{00000000-0005-0000-0000-0000FF010000}"/>
    <cellStyle name="Comma 12 2 3" xfId="196" xr:uid="{00000000-0005-0000-0000-000000020000}"/>
    <cellStyle name="Comma 12 2 3 2" xfId="743" xr:uid="{00000000-0005-0000-0000-000001020000}"/>
    <cellStyle name="Comma 12 2 3 2 2" xfId="1281" xr:uid="{00000000-0005-0000-0000-000002020000}"/>
    <cellStyle name="Comma 12 2 3 2 2 2" xfId="2361" xr:uid="{00000000-0005-0000-0000-000003020000}"/>
    <cellStyle name="Comma 12 2 3 2 3" xfId="1823" xr:uid="{00000000-0005-0000-0000-000004020000}"/>
    <cellStyle name="Comma 12 2 3 3" xfId="1014" xr:uid="{00000000-0005-0000-0000-000005020000}"/>
    <cellStyle name="Comma 12 2 3 3 2" xfId="2094" xr:uid="{00000000-0005-0000-0000-000006020000}"/>
    <cellStyle name="Comma 12 2 3 4" xfId="1556" xr:uid="{00000000-0005-0000-0000-000007020000}"/>
    <cellStyle name="Comma 12 2 3 5" xfId="2637" xr:uid="{00000000-0005-0000-0000-000008020000}"/>
    <cellStyle name="Comma 12 2 3 6" xfId="476" xr:uid="{00000000-0005-0000-0000-000009020000}"/>
    <cellStyle name="Comma 12 2 4" xfId="619" xr:uid="{00000000-0005-0000-0000-00000A020000}"/>
    <cellStyle name="Comma 12 2 4 2" xfId="1157" xr:uid="{00000000-0005-0000-0000-00000B020000}"/>
    <cellStyle name="Comma 12 2 4 2 2" xfId="2237" xr:uid="{00000000-0005-0000-0000-00000C020000}"/>
    <cellStyle name="Comma 12 2 4 3" xfId="1699" xr:uid="{00000000-0005-0000-0000-00000D020000}"/>
    <cellStyle name="Comma 12 2 5" xfId="890" xr:uid="{00000000-0005-0000-0000-00000E020000}"/>
    <cellStyle name="Comma 12 2 5 2" xfId="1970" xr:uid="{00000000-0005-0000-0000-00000F020000}"/>
    <cellStyle name="Comma 12 2 6" xfId="1432" xr:uid="{00000000-0005-0000-0000-000010020000}"/>
    <cellStyle name="Comma 12 2 7" xfId="2513" xr:uid="{00000000-0005-0000-0000-000011020000}"/>
    <cellStyle name="Comma 12 2 8" xfId="352" xr:uid="{00000000-0005-0000-0000-000012020000}"/>
    <cellStyle name="Comma 12 3" xfId="102" xr:uid="{00000000-0005-0000-0000-000013020000}"/>
    <cellStyle name="Comma 12 3 2" xfId="228" xr:uid="{00000000-0005-0000-0000-000014020000}"/>
    <cellStyle name="Comma 12 3 2 2" xfId="775" xr:uid="{00000000-0005-0000-0000-000015020000}"/>
    <cellStyle name="Comma 12 3 2 2 2" xfId="1313" xr:uid="{00000000-0005-0000-0000-000016020000}"/>
    <cellStyle name="Comma 12 3 2 2 2 2" xfId="2393" xr:uid="{00000000-0005-0000-0000-000017020000}"/>
    <cellStyle name="Comma 12 3 2 2 3" xfId="1855" xr:uid="{00000000-0005-0000-0000-000018020000}"/>
    <cellStyle name="Comma 12 3 2 3" xfId="1046" xr:uid="{00000000-0005-0000-0000-000019020000}"/>
    <cellStyle name="Comma 12 3 2 3 2" xfId="2126" xr:uid="{00000000-0005-0000-0000-00001A020000}"/>
    <cellStyle name="Comma 12 3 2 4" xfId="1588" xr:uid="{00000000-0005-0000-0000-00001B020000}"/>
    <cellStyle name="Comma 12 3 2 5" xfId="2669" xr:uid="{00000000-0005-0000-0000-00001C020000}"/>
    <cellStyle name="Comma 12 3 2 6" xfId="508" xr:uid="{00000000-0005-0000-0000-00001D020000}"/>
    <cellStyle name="Comma 12 3 3" xfId="649" xr:uid="{00000000-0005-0000-0000-00001E020000}"/>
    <cellStyle name="Comma 12 3 3 2" xfId="1187" xr:uid="{00000000-0005-0000-0000-00001F020000}"/>
    <cellStyle name="Comma 12 3 3 2 2" xfId="2267" xr:uid="{00000000-0005-0000-0000-000020020000}"/>
    <cellStyle name="Comma 12 3 3 3" xfId="1729" xr:uid="{00000000-0005-0000-0000-000021020000}"/>
    <cellStyle name="Comma 12 3 4" xfId="920" xr:uid="{00000000-0005-0000-0000-000022020000}"/>
    <cellStyle name="Comma 12 3 4 2" xfId="2000" xr:uid="{00000000-0005-0000-0000-000023020000}"/>
    <cellStyle name="Comma 12 3 5" xfId="1462" xr:uid="{00000000-0005-0000-0000-000024020000}"/>
    <cellStyle name="Comma 12 3 6" xfId="2543" xr:uid="{00000000-0005-0000-0000-000025020000}"/>
    <cellStyle name="Comma 12 3 7" xfId="382" xr:uid="{00000000-0005-0000-0000-000026020000}"/>
    <cellStyle name="Comma 12 4" xfId="164" xr:uid="{00000000-0005-0000-0000-000027020000}"/>
    <cellStyle name="Comma 12 4 2" xfId="711" xr:uid="{00000000-0005-0000-0000-000028020000}"/>
    <cellStyle name="Comma 12 4 2 2" xfId="1249" xr:uid="{00000000-0005-0000-0000-000029020000}"/>
    <cellStyle name="Comma 12 4 2 2 2" xfId="2329" xr:uid="{00000000-0005-0000-0000-00002A020000}"/>
    <cellStyle name="Comma 12 4 2 3" xfId="1791" xr:uid="{00000000-0005-0000-0000-00002B020000}"/>
    <cellStyle name="Comma 12 4 3" xfId="982" xr:uid="{00000000-0005-0000-0000-00002C020000}"/>
    <cellStyle name="Comma 12 4 3 2" xfId="2062" xr:uid="{00000000-0005-0000-0000-00002D020000}"/>
    <cellStyle name="Comma 12 4 4" xfId="1524" xr:uid="{00000000-0005-0000-0000-00002E020000}"/>
    <cellStyle name="Comma 12 4 5" xfId="2605" xr:uid="{00000000-0005-0000-0000-00002F020000}"/>
    <cellStyle name="Comma 12 4 6" xfId="444" xr:uid="{00000000-0005-0000-0000-000030020000}"/>
    <cellStyle name="Comma 12 5" xfId="567" xr:uid="{00000000-0005-0000-0000-000031020000}"/>
    <cellStyle name="Comma 12 5 2" xfId="1105" xr:uid="{00000000-0005-0000-0000-000032020000}"/>
    <cellStyle name="Comma 12 5 2 2" xfId="2185" xr:uid="{00000000-0005-0000-0000-000033020000}"/>
    <cellStyle name="Comma 12 5 3" xfId="1647" xr:uid="{00000000-0005-0000-0000-000034020000}"/>
    <cellStyle name="Comma 12 6" xfId="838" xr:uid="{00000000-0005-0000-0000-000035020000}"/>
    <cellStyle name="Comma 12 6 2" xfId="1918" xr:uid="{00000000-0005-0000-0000-000036020000}"/>
    <cellStyle name="Comma 12 7" xfId="1380" xr:uid="{00000000-0005-0000-0000-000037020000}"/>
    <cellStyle name="Comma 12 8" xfId="2461" xr:uid="{00000000-0005-0000-0000-000038020000}"/>
    <cellStyle name="Comma 12 9" xfId="300" xr:uid="{00000000-0005-0000-0000-000039020000}"/>
    <cellStyle name="Comma 13" xfId="8" xr:uid="{00000000-0005-0000-0000-00003A020000}"/>
    <cellStyle name="Comma 13 2" xfId="86" xr:uid="{00000000-0005-0000-0000-00003B020000}"/>
    <cellStyle name="Comma 13 2 2" xfId="148" xr:uid="{00000000-0005-0000-0000-00003C020000}"/>
    <cellStyle name="Comma 13 2 2 2" xfId="275" xr:uid="{00000000-0005-0000-0000-00003D020000}"/>
    <cellStyle name="Comma 13 2 2 2 2" xfId="822" xr:uid="{00000000-0005-0000-0000-00003E020000}"/>
    <cellStyle name="Comma 13 2 2 2 2 2" xfId="1360" xr:uid="{00000000-0005-0000-0000-00003F020000}"/>
    <cellStyle name="Comma 13 2 2 2 2 2 2" xfId="2440" xr:uid="{00000000-0005-0000-0000-000040020000}"/>
    <cellStyle name="Comma 13 2 2 2 2 3" xfId="1902" xr:uid="{00000000-0005-0000-0000-000041020000}"/>
    <cellStyle name="Comma 13 2 2 2 3" xfId="1093" xr:uid="{00000000-0005-0000-0000-000042020000}"/>
    <cellStyle name="Comma 13 2 2 2 3 2" xfId="2173" xr:uid="{00000000-0005-0000-0000-000043020000}"/>
    <cellStyle name="Comma 13 2 2 2 4" xfId="1635" xr:uid="{00000000-0005-0000-0000-000044020000}"/>
    <cellStyle name="Comma 13 2 2 2 5" xfId="2716" xr:uid="{00000000-0005-0000-0000-000045020000}"/>
    <cellStyle name="Comma 13 2 2 2 6" xfId="555" xr:uid="{00000000-0005-0000-0000-000046020000}"/>
    <cellStyle name="Comma 13 2 2 3" xfId="695" xr:uid="{00000000-0005-0000-0000-000047020000}"/>
    <cellStyle name="Comma 13 2 2 3 2" xfId="1233" xr:uid="{00000000-0005-0000-0000-000048020000}"/>
    <cellStyle name="Comma 13 2 2 3 2 2" xfId="2313" xr:uid="{00000000-0005-0000-0000-000049020000}"/>
    <cellStyle name="Comma 13 2 2 3 3" xfId="1775" xr:uid="{00000000-0005-0000-0000-00004A020000}"/>
    <cellStyle name="Comma 13 2 2 4" xfId="966" xr:uid="{00000000-0005-0000-0000-00004B020000}"/>
    <cellStyle name="Comma 13 2 2 4 2" xfId="2046" xr:uid="{00000000-0005-0000-0000-00004C020000}"/>
    <cellStyle name="Comma 13 2 2 5" xfId="1508" xr:uid="{00000000-0005-0000-0000-00004D020000}"/>
    <cellStyle name="Comma 13 2 2 6" xfId="2589" xr:uid="{00000000-0005-0000-0000-00004E020000}"/>
    <cellStyle name="Comma 13 2 2 7" xfId="428" xr:uid="{00000000-0005-0000-0000-00004F020000}"/>
    <cellStyle name="Comma 13 2 3" xfId="211" xr:uid="{00000000-0005-0000-0000-000050020000}"/>
    <cellStyle name="Comma 13 2 3 2" xfId="758" xr:uid="{00000000-0005-0000-0000-000051020000}"/>
    <cellStyle name="Comma 13 2 3 2 2" xfId="1296" xr:uid="{00000000-0005-0000-0000-000052020000}"/>
    <cellStyle name="Comma 13 2 3 2 2 2" xfId="2376" xr:uid="{00000000-0005-0000-0000-000053020000}"/>
    <cellStyle name="Comma 13 2 3 2 3" xfId="1838" xr:uid="{00000000-0005-0000-0000-000054020000}"/>
    <cellStyle name="Comma 13 2 3 3" xfId="1029" xr:uid="{00000000-0005-0000-0000-000055020000}"/>
    <cellStyle name="Comma 13 2 3 3 2" xfId="2109" xr:uid="{00000000-0005-0000-0000-000056020000}"/>
    <cellStyle name="Comma 13 2 3 4" xfId="1571" xr:uid="{00000000-0005-0000-0000-000057020000}"/>
    <cellStyle name="Comma 13 2 3 5" xfId="2652" xr:uid="{00000000-0005-0000-0000-000058020000}"/>
    <cellStyle name="Comma 13 2 3 6" xfId="491" xr:uid="{00000000-0005-0000-0000-000059020000}"/>
    <cellStyle name="Comma 13 2 4" xfId="633" xr:uid="{00000000-0005-0000-0000-00005A020000}"/>
    <cellStyle name="Comma 13 2 4 2" xfId="1171" xr:uid="{00000000-0005-0000-0000-00005B020000}"/>
    <cellStyle name="Comma 13 2 4 2 2" xfId="2251" xr:uid="{00000000-0005-0000-0000-00005C020000}"/>
    <cellStyle name="Comma 13 2 4 3" xfId="1713" xr:uid="{00000000-0005-0000-0000-00005D020000}"/>
    <cellStyle name="Comma 13 2 5" xfId="904" xr:uid="{00000000-0005-0000-0000-00005E020000}"/>
    <cellStyle name="Comma 13 2 5 2" xfId="1984" xr:uid="{00000000-0005-0000-0000-00005F020000}"/>
    <cellStyle name="Comma 13 2 6" xfId="1446" xr:uid="{00000000-0005-0000-0000-000060020000}"/>
    <cellStyle name="Comma 13 2 7" xfId="2527" xr:uid="{00000000-0005-0000-0000-000061020000}"/>
    <cellStyle name="Comma 13 2 8" xfId="366" xr:uid="{00000000-0005-0000-0000-000062020000}"/>
    <cellStyle name="Comma 13 3" xfId="117" xr:uid="{00000000-0005-0000-0000-000063020000}"/>
    <cellStyle name="Comma 13 3 2" xfId="243" xr:uid="{00000000-0005-0000-0000-000064020000}"/>
    <cellStyle name="Comma 13 3 2 2" xfId="790" xr:uid="{00000000-0005-0000-0000-000065020000}"/>
    <cellStyle name="Comma 13 3 2 2 2" xfId="1328" xr:uid="{00000000-0005-0000-0000-000066020000}"/>
    <cellStyle name="Comma 13 3 2 2 2 2" xfId="2408" xr:uid="{00000000-0005-0000-0000-000067020000}"/>
    <cellStyle name="Comma 13 3 2 2 3" xfId="1870" xr:uid="{00000000-0005-0000-0000-000068020000}"/>
    <cellStyle name="Comma 13 3 2 3" xfId="1061" xr:uid="{00000000-0005-0000-0000-000069020000}"/>
    <cellStyle name="Comma 13 3 2 3 2" xfId="2141" xr:uid="{00000000-0005-0000-0000-00006A020000}"/>
    <cellStyle name="Comma 13 3 2 4" xfId="1603" xr:uid="{00000000-0005-0000-0000-00006B020000}"/>
    <cellStyle name="Comma 13 3 2 5" xfId="2684" xr:uid="{00000000-0005-0000-0000-00006C020000}"/>
    <cellStyle name="Comma 13 3 2 6" xfId="523" xr:uid="{00000000-0005-0000-0000-00006D020000}"/>
    <cellStyle name="Comma 13 3 3" xfId="664" xr:uid="{00000000-0005-0000-0000-00006E020000}"/>
    <cellStyle name="Comma 13 3 3 2" xfId="1202" xr:uid="{00000000-0005-0000-0000-00006F020000}"/>
    <cellStyle name="Comma 13 3 3 2 2" xfId="2282" xr:uid="{00000000-0005-0000-0000-000070020000}"/>
    <cellStyle name="Comma 13 3 3 3" xfId="1744" xr:uid="{00000000-0005-0000-0000-000071020000}"/>
    <cellStyle name="Comma 13 3 4" xfId="935" xr:uid="{00000000-0005-0000-0000-000072020000}"/>
    <cellStyle name="Comma 13 3 4 2" xfId="2015" xr:uid="{00000000-0005-0000-0000-000073020000}"/>
    <cellStyle name="Comma 13 3 5" xfId="1477" xr:uid="{00000000-0005-0000-0000-000074020000}"/>
    <cellStyle name="Comma 13 3 6" xfId="2558" xr:uid="{00000000-0005-0000-0000-000075020000}"/>
    <cellStyle name="Comma 13 3 7" xfId="397" xr:uid="{00000000-0005-0000-0000-000076020000}"/>
    <cellStyle name="Comma 13 4" xfId="179" xr:uid="{00000000-0005-0000-0000-000077020000}"/>
    <cellStyle name="Comma 13 4 2" xfId="726" xr:uid="{00000000-0005-0000-0000-000078020000}"/>
    <cellStyle name="Comma 13 4 2 2" xfId="1264" xr:uid="{00000000-0005-0000-0000-000079020000}"/>
    <cellStyle name="Comma 13 4 2 2 2" xfId="2344" xr:uid="{00000000-0005-0000-0000-00007A020000}"/>
    <cellStyle name="Comma 13 4 2 3" xfId="1806" xr:uid="{00000000-0005-0000-0000-00007B020000}"/>
    <cellStyle name="Comma 13 4 3" xfId="997" xr:uid="{00000000-0005-0000-0000-00007C020000}"/>
    <cellStyle name="Comma 13 4 3 2" xfId="2077" xr:uid="{00000000-0005-0000-0000-00007D020000}"/>
    <cellStyle name="Comma 13 4 4" xfId="1539" xr:uid="{00000000-0005-0000-0000-00007E020000}"/>
    <cellStyle name="Comma 13 4 5" xfId="2620" xr:uid="{00000000-0005-0000-0000-00007F020000}"/>
    <cellStyle name="Comma 13 4 6" xfId="459" xr:uid="{00000000-0005-0000-0000-000080020000}"/>
    <cellStyle name="Comma 13 5" xfId="572" xr:uid="{00000000-0005-0000-0000-000081020000}"/>
    <cellStyle name="Comma 13 5 2" xfId="1110" xr:uid="{00000000-0005-0000-0000-000082020000}"/>
    <cellStyle name="Comma 13 5 2 2" xfId="2190" xr:uid="{00000000-0005-0000-0000-000083020000}"/>
    <cellStyle name="Comma 13 5 3" xfId="1652" xr:uid="{00000000-0005-0000-0000-000084020000}"/>
    <cellStyle name="Comma 13 6" xfId="843" xr:uid="{00000000-0005-0000-0000-000085020000}"/>
    <cellStyle name="Comma 13 6 2" xfId="1923" xr:uid="{00000000-0005-0000-0000-000086020000}"/>
    <cellStyle name="Comma 13 7" xfId="1385" xr:uid="{00000000-0005-0000-0000-000087020000}"/>
    <cellStyle name="Comma 13 8" xfId="2466" xr:uid="{00000000-0005-0000-0000-000088020000}"/>
    <cellStyle name="Comma 13 9" xfId="305" xr:uid="{00000000-0005-0000-0000-000089020000}"/>
    <cellStyle name="Comma 14" xfId="9" xr:uid="{00000000-0005-0000-0000-00008A020000}"/>
    <cellStyle name="Comma 14 2" xfId="87" xr:uid="{00000000-0005-0000-0000-00008B020000}"/>
    <cellStyle name="Comma 14 2 2" xfId="149" xr:uid="{00000000-0005-0000-0000-00008C020000}"/>
    <cellStyle name="Comma 14 2 2 2" xfId="276" xr:uid="{00000000-0005-0000-0000-00008D020000}"/>
    <cellStyle name="Comma 14 2 2 2 2" xfId="823" xr:uid="{00000000-0005-0000-0000-00008E020000}"/>
    <cellStyle name="Comma 14 2 2 2 2 2" xfId="1361" xr:uid="{00000000-0005-0000-0000-00008F020000}"/>
    <cellStyle name="Comma 14 2 2 2 2 2 2" xfId="2441" xr:uid="{00000000-0005-0000-0000-000090020000}"/>
    <cellStyle name="Comma 14 2 2 2 2 3" xfId="1903" xr:uid="{00000000-0005-0000-0000-000091020000}"/>
    <cellStyle name="Comma 14 2 2 2 3" xfId="1094" xr:uid="{00000000-0005-0000-0000-000092020000}"/>
    <cellStyle name="Comma 14 2 2 2 3 2" xfId="2174" xr:uid="{00000000-0005-0000-0000-000093020000}"/>
    <cellStyle name="Comma 14 2 2 2 4" xfId="1636" xr:uid="{00000000-0005-0000-0000-000094020000}"/>
    <cellStyle name="Comma 14 2 2 2 5" xfId="2717" xr:uid="{00000000-0005-0000-0000-000095020000}"/>
    <cellStyle name="Comma 14 2 2 2 6" xfId="556" xr:uid="{00000000-0005-0000-0000-000096020000}"/>
    <cellStyle name="Comma 14 2 2 3" xfId="696" xr:uid="{00000000-0005-0000-0000-000097020000}"/>
    <cellStyle name="Comma 14 2 2 3 2" xfId="1234" xr:uid="{00000000-0005-0000-0000-000098020000}"/>
    <cellStyle name="Comma 14 2 2 3 2 2" xfId="2314" xr:uid="{00000000-0005-0000-0000-000099020000}"/>
    <cellStyle name="Comma 14 2 2 3 3" xfId="1776" xr:uid="{00000000-0005-0000-0000-00009A020000}"/>
    <cellStyle name="Comma 14 2 2 4" xfId="967" xr:uid="{00000000-0005-0000-0000-00009B020000}"/>
    <cellStyle name="Comma 14 2 2 4 2" xfId="2047" xr:uid="{00000000-0005-0000-0000-00009C020000}"/>
    <cellStyle name="Comma 14 2 2 5" xfId="1509" xr:uid="{00000000-0005-0000-0000-00009D020000}"/>
    <cellStyle name="Comma 14 2 2 6" xfId="2590" xr:uid="{00000000-0005-0000-0000-00009E020000}"/>
    <cellStyle name="Comma 14 2 2 7" xfId="429" xr:uid="{00000000-0005-0000-0000-00009F020000}"/>
    <cellStyle name="Comma 14 2 3" xfId="212" xr:uid="{00000000-0005-0000-0000-0000A0020000}"/>
    <cellStyle name="Comma 14 2 3 2" xfId="759" xr:uid="{00000000-0005-0000-0000-0000A1020000}"/>
    <cellStyle name="Comma 14 2 3 2 2" xfId="1297" xr:uid="{00000000-0005-0000-0000-0000A2020000}"/>
    <cellStyle name="Comma 14 2 3 2 2 2" xfId="2377" xr:uid="{00000000-0005-0000-0000-0000A3020000}"/>
    <cellStyle name="Comma 14 2 3 2 3" xfId="1839" xr:uid="{00000000-0005-0000-0000-0000A4020000}"/>
    <cellStyle name="Comma 14 2 3 3" xfId="1030" xr:uid="{00000000-0005-0000-0000-0000A5020000}"/>
    <cellStyle name="Comma 14 2 3 3 2" xfId="2110" xr:uid="{00000000-0005-0000-0000-0000A6020000}"/>
    <cellStyle name="Comma 14 2 3 4" xfId="1572" xr:uid="{00000000-0005-0000-0000-0000A7020000}"/>
    <cellStyle name="Comma 14 2 3 5" xfId="2653" xr:uid="{00000000-0005-0000-0000-0000A8020000}"/>
    <cellStyle name="Comma 14 2 3 6" xfId="492" xr:uid="{00000000-0005-0000-0000-0000A9020000}"/>
    <cellStyle name="Comma 14 2 4" xfId="634" xr:uid="{00000000-0005-0000-0000-0000AA020000}"/>
    <cellStyle name="Comma 14 2 4 2" xfId="1172" xr:uid="{00000000-0005-0000-0000-0000AB020000}"/>
    <cellStyle name="Comma 14 2 4 2 2" xfId="2252" xr:uid="{00000000-0005-0000-0000-0000AC020000}"/>
    <cellStyle name="Comma 14 2 4 3" xfId="1714" xr:uid="{00000000-0005-0000-0000-0000AD020000}"/>
    <cellStyle name="Comma 14 2 5" xfId="905" xr:uid="{00000000-0005-0000-0000-0000AE020000}"/>
    <cellStyle name="Comma 14 2 5 2" xfId="1985" xr:uid="{00000000-0005-0000-0000-0000AF020000}"/>
    <cellStyle name="Comma 14 2 6" xfId="1447" xr:uid="{00000000-0005-0000-0000-0000B0020000}"/>
    <cellStyle name="Comma 14 2 7" xfId="2528" xr:uid="{00000000-0005-0000-0000-0000B1020000}"/>
    <cellStyle name="Comma 14 2 8" xfId="367" xr:uid="{00000000-0005-0000-0000-0000B2020000}"/>
    <cellStyle name="Comma 14 3" xfId="118" xr:uid="{00000000-0005-0000-0000-0000B3020000}"/>
    <cellStyle name="Comma 14 3 2" xfId="244" xr:uid="{00000000-0005-0000-0000-0000B4020000}"/>
    <cellStyle name="Comma 14 3 2 2" xfId="791" xr:uid="{00000000-0005-0000-0000-0000B5020000}"/>
    <cellStyle name="Comma 14 3 2 2 2" xfId="1329" xr:uid="{00000000-0005-0000-0000-0000B6020000}"/>
    <cellStyle name="Comma 14 3 2 2 2 2" xfId="2409" xr:uid="{00000000-0005-0000-0000-0000B7020000}"/>
    <cellStyle name="Comma 14 3 2 2 3" xfId="1871" xr:uid="{00000000-0005-0000-0000-0000B8020000}"/>
    <cellStyle name="Comma 14 3 2 3" xfId="1062" xr:uid="{00000000-0005-0000-0000-0000B9020000}"/>
    <cellStyle name="Comma 14 3 2 3 2" xfId="2142" xr:uid="{00000000-0005-0000-0000-0000BA020000}"/>
    <cellStyle name="Comma 14 3 2 4" xfId="1604" xr:uid="{00000000-0005-0000-0000-0000BB020000}"/>
    <cellStyle name="Comma 14 3 2 5" xfId="2685" xr:uid="{00000000-0005-0000-0000-0000BC020000}"/>
    <cellStyle name="Comma 14 3 2 6" xfId="524" xr:uid="{00000000-0005-0000-0000-0000BD020000}"/>
    <cellStyle name="Comma 14 3 3" xfId="665" xr:uid="{00000000-0005-0000-0000-0000BE020000}"/>
    <cellStyle name="Comma 14 3 3 2" xfId="1203" xr:uid="{00000000-0005-0000-0000-0000BF020000}"/>
    <cellStyle name="Comma 14 3 3 2 2" xfId="2283" xr:uid="{00000000-0005-0000-0000-0000C0020000}"/>
    <cellStyle name="Comma 14 3 3 3" xfId="1745" xr:uid="{00000000-0005-0000-0000-0000C1020000}"/>
    <cellStyle name="Comma 14 3 4" xfId="936" xr:uid="{00000000-0005-0000-0000-0000C2020000}"/>
    <cellStyle name="Comma 14 3 4 2" xfId="2016" xr:uid="{00000000-0005-0000-0000-0000C3020000}"/>
    <cellStyle name="Comma 14 3 5" xfId="1478" xr:uid="{00000000-0005-0000-0000-0000C4020000}"/>
    <cellStyle name="Comma 14 3 6" xfId="2559" xr:uid="{00000000-0005-0000-0000-0000C5020000}"/>
    <cellStyle name="Comma 14 3 7" xfId="398" xr:uid="{00000000-0005-0000-0000-0000C6020000}"/>
    <cellStyle name="Comma 14 4" xfId="180" xr:uid="{00000000-0005-0000-0000-0000C7020000}"/>
    <cellStyle name="Comma 14 4 2" xfId="727" xr:uid="{00000000-0005-0000-0000-0000C8020000}"/>
    <cellStyle name="Comma 14 4 2 2" xfId="1265" xr:uid="{00000000-0005-0000-0000-0000C9020000}"/>
    <cellStyle name="Comma 14 4 2 2 2" xfId="2345" xr:uid="{00000000-0005-0000-0000-0000CA020000}"/>
    <cellStyle name="Comma 14 4 2 3" xfId="1807" xr:uid="{00000000-0005-0000-0000-0000CB020000}"/>
    <cellStyle name="Comma 14 4 3" xfId="998" xr:uid="{00000000-0005-0000-0000-0000CC020000}"/>
    <cellStyle name="Comma 14 4 3 2" xfId="2078" xr:uid="{00000000-0005-0000-0000-0000CD020000}"/>
    <cellStyle name="Comma 14 4 4" xfId="1540" xr:uid="{00000000-0005-0000-0000-0000CE020000}"/>
    <cellStyle name="Comma 14 4 5" xfId="2621" xr:uid="{00000000-0005-0000-0000-0000CF020000}"/>
    <cellStyle name="Comma 14 4 6" xfId="460" xr:uid="{00000000-0005-0000-0000-0000D0020000}"/>
    <cellStyle name="Comma 14 5" xfId="573" xr:uid="{00000000-0005-0000-0000-0000D1020000}"/>
    <cellStyle name="Comma 14 5 2" xfId="1111" xr:uid="{00000000-0005-0000-0000-0000D2020000}"/>
    <cellStyle name="Comma 14 5 2 2" xfId="2191" xr:uid="{00000000-0005-0000-0000-0000D3020000}"/>
    <cellStyle name="Comma 14 5 3" xfId="1653" xr:uid="{00000000-0005-0000-0000-0000D4020000}"/>
    <cellStyle name="Comma 14 6" xfId="844" xr:uid="{00000000-0005-0000-0000-0000D5020000}"/>
    <cellStyle name="Comma 14 6 2" xfId="1924" xr:uid="{00000000-0005-0000-0000-0000D6020000}"/>
    <cellStyle name="Comma 14 7" xfId="1386" xr:uid="{00000000-0005-0000-0000-0000D7020000}"/>
    <cellStyle name="Comma 14 8" xfId="2467" xr:uid="{00000000-0005-0000-0000-0000D8020000}"/>
    <cellStyle name="Comma 14 9" xfId="306" xr:uid="{00000000-0005-0000-0000-0000D9020000}"/>
    <cellStyle name="Comma 15" xfId="57" xr:uid="{00000000-0005-0000-0000-0000DA020000}"/>
    <cellStyle name="Comma 15 2" xfId="119" xr:uid="{00000000-0005-0000-0000-0000DB020000}"/>
    <cellStyle name="Comma 15 2 2" xfId="245" xr:uid="{00000000-0005-0000-0000-0000DC020000}"/>
    <cellStyle name="Comma 15 2 2 2" xfId="792" xr:uid="{00000000-0005-0000-0000-0000DD020000}"/>
    <cellStyle name="Comma 15 2 2 2 2" xfId="1330" xr:uid="{00000000-0005-0000-0000-0000DE020000}"/>
    <cellStyle name="Comma 15 2 2 2 2 2" xfId="2410" xr:uid="{00000000-0005-0000-0000-0000DF020000}"/>
    <cellStyle name="Comma 15 2 2 2 3" xfId="1872" xr:uid="{00000000-0005-0000-0000-0000E0020000}"/>
    <cellStyle name="Comma 15 2 2 3" xfId="1063" xr:uid="{00000000-0005-0000-0000-0000E1020000}"/>
    <cellStyle name="Comma 15 2 2 3 2" xfId="2143" xr:uid="{00000000-0005-0000-0000-0000E2020000}"/>
    <cellStyle name="Comma 15 2 2 4" xfId="1605" xr:uid="{00000000-0005-0000-0000-0000E3020000}"/>
    <cellStyle name="Comma 15 2 2 5" xfId="2686" xr:uid="{00000000-0005-0000-0000-0000E4020000}"/>
    <cellStyle name="Comma 15 2 2 6" xfId="525" xr:uid="{00000000-0005-0000-0000-0000E5020000}"/>
    <cellStyle name="Comma 15 2 3" xfId="666" xr:uid="{00000000-0005-0000-0000-0000E6020000}"/>
    <cellStyle name="Comma 15 2 3 2" xfId="1204" xr:uid="{00000000-0005-0000-0000-0000E7020000}"/>
    <cellStyle name="Comma 15 2 3 2 2" xfId="2284" xr:uid="{00000000-0005-0000-0000-0000E8020000}"/>
    <cellStyle name="Comma 15 2 3 3" xfId="1746" xr:uid="{00000000-0005-0000-0000-0000E9020000}"/>
    <cellStyle name="Comma 15 2 4" xfId="937" xr:uid="{00000000-0005-0000-0000-0000EA020000}"/>
    <cellStyle name="Comma 15 2 4 2" xfId="2017" xr:uid="{00000000-0005-0000-0000-0000EB020000}"/>
    <cellStyle name="Comma 15 2 5" xfId="1479" xr:uid="{00000000-0005-0000-0000-0000EC020000}"/>
    <cellStyle name="Comma 15 2 6" xfId="2560" xr:uid="{00000000-0005-0000-0000-0000ED020000}"/>
    <cellStyle name="Comma 15 2 7" xfId="399" xr:uid="{00000000-0005-0000-0000-0000EE020000}"/>
    <cellStyle name="Comma 15 3" xfId="181" xr:uid="{00000000-0005-0000-0000-0000EF020000}"/>
    <cellStyle name="Comma 15 3 2" xfId="728" xr:uid="{00000000-0005-0000-0000-0000F0020000}"/>
    <cellStyle name="Comma 15 3 2 2" xfId="1266" xr:uid="{00000000-0005-0000-0000-0000F1020000}"/>
    <cellStyle name="Comma 15 3 2 2 2" xfId="2346" xr:uid="{00000000-0005-0000-0000-0000F2020000}"/>
    <cellStyle name="Comma 15 3 2 3" xfId="1808" xr:uid="{00000000-0005-0000-0000-0000F3020000}"/>
    <cellStyle name="Comma 15 3 3" xfId="999" xr:uid="{00000000-0005-0000-0000-0000F4020000}"/>
    <cellStyle name="Comma 15 3 3 2" xfId="2079" xr:uid="{00000000-0005-0000-0000-0000F5020000}"/>
    <cellStyle name="Comma 15 3 4" xfId="1541" xr:uid="{00000000-0005-0000-0000-0000F6020000}"/>
    <cellStyle name="Comma 15 3 5" xfId="2622" xr:uid="{00000000-0005-0000-0000-0000F7020000}"/>
    <cellStyle name="Comma 15 3 6" xfId="461" xr:uid="{00000000-0005-0000-0000-0000F8020000}"/>
    <cellStyle name="Comma 15 4" xfId="604" xr:uid="{00000000-0005-0000-0000-0000F9020000}"/>
    <cellStyle name="Comma 15 4 2" xfId="1142" xr:uid="{00000000-0005-0000-0000-0000FA020000}"/>
    <cellStyle name="Comma 15 4 2 2" xfId="2222" xr:uid="{00000000-0005-0000-0000-0000FB020000}"/>
    <cellStyle name="Comma 15 4 3" xfId="1684" xr:uid="{00000000-0005-0000-0000-0000FC020000}"/>
    <cellStyle name="Comma 15 5" xfId="875" xr:uid="{00000000-0005-0000-0000-0000FD020000}"/>
    <cellStyle name="Comma 15 5 2" xfId="1955" xr:uid="{00000000-0005-0000-0000-0000FE020000}"/>
    <cellStyle name="Comma 15 6" xfId="1417" xr:uid="{00000000-0005-0000-0000-0000FF020000}"/>
    <cellStyle name="Comma 15 7" xfId="2498" xr:uid="{00000000-0005-0000-0000-000000030000}"/>
    <cellStyle name="Comma 15 8" xfId="337" xr:uid="{00000000-0005-0000-0000-000001030000}"/>
    <cellStyle name="Comma 16" xfId="13" xr:uid="{00000000-0005-0000-0000-000002030000}"/>
    <cellStyle name="Comma 16 2" xfId="213" xr:uid="{00000000-0005-0000-0000-000003030000}"/>
    <cellStyle name="Comma 16 2 2" xfId="760" xr:uid="{00000000-0005-0000-0000-000004030000}"/>
    <cellStyle name="Comma 16 2 2 2" xfId="1298" xr:uid="{00000000-0005-0000-0000-000005030000}"/>
    <cellStyle name="Comma 16 2 2 2 2" xfId="2378" xr:uid="{00000000-0005-0000-0000-000006030000}"/>
    <cellStyle name="Comma 16 2 2 3" xfId="1840" xr:uid="{00000000-0005-0000-0000-000007030000}"/>
    <cellStyle name="Comma 16 2 3" xfId="1031" xr:uid="{00000000-0005-0000-0000-000008030000}"/>
    <cellStyle name="Comma 16 2 3 2" xfId="2111" xr:uid="{00000000-0005-0000-0000-000009030000}"/>
    <cellStyle name="Comma 16 2 4" xfId="1573" xr:uid="{00000000-0005-0000-0000-00000A030000}"/>
    <cellStyle name="Comma 16 2 5" xfId="2654" xr:uid="{00000000-0005-0000-0000-00000B030000}"/>
    <cellStyle name="Comma 16 2 6" xfId="493" xr:uid="{00000000-0005-0000-0000-00000C030000}"/>
    <cellStyle name="Comma 16 3" xfId="576" xr:uid="{00000000-0005-0000-0000-00000D030000}"/>
    <cellStyle name="Comma 16 3 2" xfId="1114" xr:uid="{00000000-0005-0000-0000-00000E030000}"/>
    <cellStyle name="Comma 16 3 2 2" xfId="2194" xr:uid="{00000000-0005-0000-0000-00000F030000}"/>
    <cellStyle name="Comma 16 3 3" xfId="1656" xr:uid="{00000000-0005-0000-0000-000010030000}"/>
    <cellStyle name="Comma 16 4" xfId="847" xr:uid="{00000000-0005-0000-0000-000011030000}"/>
    <cellStyle name="Comma 16 4 2" xfId="1927" xr:uid="{00000000-0005-0000-0000-000012030000}"/>
    <cellStyle name="Comma 16 5" xfId="1389" xr:uid="{00000000-0005-0000-0000-000013030000}"/>
    <cellStyle name="Comma 16 6" xfId="2470" xr:uid="{00000000-0005-0000-0000-000014030000}"/>
    <cellStyle name="Comma 16 7" xfId="309" xr:uid="{00000000-0005-0000-0000-000015030000}"/>
    <cellStyle name="Comma 17" xfId="12" xr:uid="{00000000-0005-0000-0000-000016030000}"/>
    <cellStyle name="Comma 17 2" xfId="277" xr:uid="{00000000-0005-0000-0000-000017030000}"/>
    <cellStyle name="Comma 17 2 2" xfId="824" xr:uid="{00000000-0005-0000-0000-000018030000}"/>
    <cellStyle name="Comma 17 2 2 2" xfId="1362" xr:uid="{00000000-0005-0000-0000-000019030000}"/>
    <cellStyle name="Comma 17 2 2 2 2" xfId="2442" xr:uid="{00000000-0005-0000-0000-00001A030000}"/>
    <cellStyle name="Comma 17 2 2 3" xfId="1904" xr:uid="{00000000-0005-0000-0000-00001B030000}"/>
    <cellStyle name="Comma 17 2 3" xfId="1095" xr:uid="{00000000-0005-0000-0000-00001C030000}"/>
    <cellStyle name="Comma 17 2 3 2" xfId="2175" xr:uid="{00000000-0005-0000-0000-00001D030000}"/>
    <cellStyle name="Comma 17 2 4" xfId="1637" xr:uid="{00000000-0005-0000-0000-00001E030000}"/>
    <cellStyle name="Comma 17 2 5" xfId="2718" xr:uid="{00000000-0005-0000-0000-00001F030000}"/>
    <cellStyle name="Comma 17 2 6" xfId="557" xr:uid="{00000000-0005-0000-0000-000020030000}"/>
    <cellStyle name="Comma 17 3" xfId="575" xr:uid="{00000000-0005-0000-0000-000021030000}"/>
    <cellStyle name="Comma 17 3 2" xfId="1113" xr:uid="{00000000-0005-0000-0000-000022030000}"/>
    <cellStyle name="Comma 17 3 2 2" xfId="2193" xr:uid="{00000000-0005-0000-0000-000023030000}"/>
    <cellStyle name="Comma 17 3 3" xfId="1655" xr:uid="{00000000-0005-0000-0000-000024030000}"/>
    <cellStyle name="Comma 17 4" xfId="846" xr:uid="{00000000-0005-0000-0000-000025030000}"/>
    <cellStyle name="Comma 17 4 2" xfId="1926" xr:uid="{00000000-0005-0000-0000-000026030000}"/>
    <cellStyle name="Comma 17 5" xfId="1388" xr:uid="{00000000-0005-0000-0000-000027030000}"/>
    <cellStyle name="Comma 17 6" xfId="2469" xr:uid="{00000000-0005-0000-0000-000028030000}"/>
    <cellStyle name="Comma 17 7" xfId="308" xr:uid="{00000000-0005-0000-0000-000029030000}"/>
    <cellStyle name="Comma 18" xfId="18" xr:uid="{00000000-0005-0000-0000-00002A030000}"/>
    <cellStyle name="Comma 18 2" xfId="278" xr:uid="{00000000-0005-0000-0000-00002B030000}"/>
    <cellStyle name="Comma 18 2 2" xfId="825" xr:uid="{00000000-0005-0000-0000-00002C030000}"/>
    <cellStyle name="Comma 18 2 2 2" xfId="1363" xr:uid="{00000000-0005-0000-0000-00002D030000}"/>
    <cellStyle name="Comma 18 2 2 2 2" xfId="2443" xr:uid="{00000000-0005-0000-0000-00002E030000}"/>
    <cellStyle name="Comma 18 2 2 3" xfId="1905" xr:uid="{00000000-0005-0000-0000-00002F030000}"/>
    <cellStyle name="Comma 18 2 3" xfId="1096" xr:uid="{00000000-0005-0000-0000-000030030000}"/>
    <cellStyle name="Comma 18 2 3 2" xfId="2176" xr:uid="{00000000-0005-0000-0000-000031030000}"/>
    <cellStyle name="Comma 18 2 4" xfId="1638" xr:uid="{00000000-0005-0000-0000-000032030000}"/>
    <cellStyle name="Comma 18 2 5" xfId="2719" xr:uid="{00000000-0005-0000-0000-000033030000}"/>
    <cellStyle name="Comma 18 2 6" xfId="558" xr:uid="{00000000-0005-0000-0000-000034030000}"/>
    <cellStyle name="Comma 18 3" xfId="578" xr:uid="{00000000-0005-0000-0000-000035030000}"/>
    <cellStyle name="Comma 18 3 2" xfId="1116" xr:uid="{00000000-0005-0000-0000-000036030000}"/>
    <cellStyle name="Comma 18 3 2 2" xfId="2196" xr:uid="{00000000-0005-0000-0000-000037030000}"/>
    <cellStyle name="Comma 18 3 3" xfId="1658" xr:uid="{00000000-0005-0000-0000-000038030000}"/>
    <cellStyle name="Comma 18 4" xfId="849" xr:uid="{00000000-0005-0000-0000-000039030000}"/>
    <cellStyle name="Comma 18 4 2" xfId="1929" xr:uid="{00000000-0005-0000-0000-00003A030000}"/>
    <cellStyle name="Comma 18 5" xfId="1391" xr:uid="{00000000-0005-0000-0000-00003B030000}"/>
    <cellStyle name="Comma 18 6" xfId="2472" xr:uid="{00000000-0005-0000-0000-00003C030000}"/>
    <cellStyle name="Comma 18 7" xfId="311" xr:uid="{00000000-0005-0000-0000-00003D030000}"/>
    <cellStyle name="Comma 19" xfId="5" xr:uid="{00000000-0005-0000-0000-00003E030000}"/>
    <cellStyle name="Comma 19 2" xfId="279" xr:uid="{00000000-0005-0000-0000-00003F030000}"/>
    <cellStyle name="Comma 19 2 2" xfId="826" xr:uid="{00000000-0005-0000-0000-000040030000}"/>
    <cellStyle name="Comma 19 2 2 2" xfId="1364" xr:uid="{00000000-0005-0000-0000-000041030000}"/>
    <cellStyle name="Comma 19 2 2 2 2" xfId="2444" xr:uid="{00000000-0005-0000-0000-000042030000}"/>
    <cellStyle name="Comma 19 2 2 3" xfId="1906" xr:uid="{00000000-0005-0000-0000-000043030000}"/>
    <cellStyle name="Comma 19 2 3" xfId="1097" xr:uid="{00000000-0005-0000-0000-000044030000}"/>
    <cellStyle name="Comma 19 2 3 2" xfId="2177" xr:uid="{00000000-0005-0000-0000-000045030000}"/>
    <cellStyle name="Comma 19 2 4" xfId="1639" xr:uid="{00000000-0005-0000-0000-000046030000}"/>
    <cellStyle name="Comma 19 2 5" xfId="2720" xr:uid="{00000000-0005-0000-0000-000047030000}"/>
    <cellStyle name="Comma 19 2 6" xfId="559" xr:uid="{00000000-0005-0000-0000-000048030000}"/>
    <cellStyle name="Comma 19 3" xfId="569" xr:uid="{00000000-0005-0000-0000-000049030000}"/>
    <cellStyle name="Comma 19 3 2" xfId="1107" xr:uid="{00000000-0005-0000-0000-00004A030000}"/>
    <cellStyle name="Comma 19 3 2 2" xfId="2187" xr:uid="{00000000-0005-0000-0000-00004B030000}"/>
    <cellStyle name="Comma 19 3 3" xfId="1649" xr:uid="{00000000-0005-0000-0000-00004C030000}"/>
    <cellStyle name="Comma 19 4" xfId="840" xr:uid="{00000000-0005-0000-0000-00004D030000}"/>
    <cellStyle name="Comma 19 4 2" xfId="1920" xr:uid="{00000000-0005-0000-0000-00004E030000}"/>
    <cellStyle name="Comma 19 5" xfId="1382" xr:uid="{00000000-0005-0000-0000-00004F030000}"/>
    <cellStyle name="Comma 19 6" xfId="2463" xr:uid="{00000000-0005-0000-0000-000050030000}"/>
    <cellStyle name="Comma 19 7" xfId="302" xr:uid="{00000000-0005-0000-0000-000051030000}"/>
    <cellStyle name="Comma 2" xfId="2" xr:uid="{00000000-0005-0000-0000-000052030000}"/>
    <cellStyle name="Comma 2 10" xfId="837" xr:uid="{00000000-0005-0000-0000-000053030000}"/>
    <cellStyle name="Comma 2 10 2" xfId="1917" xr:uid="{00000000-0005-0000-0000-000054030000}"/>
    <cellStyle name="Comma 2 11" xfId="1379" xr:uid="{00000000-0005-0000-0000-000055030000}"/>
    <cellStyle name="Comma 2 12" xfId="2460" xr:uid="{00000000-0005-0000-0000-000056030000}"/>
    <cellStyle name="Comma 2 13" xfId="299" xr:uid="{00000000-0005-0000-0000-000057030000}"/>
    <cellStyle name="Comma 2 14" xfId="2742" xr:uid="{00000000-0005-0000-0000-000058030000}"/>
    <cellStyle name="Comma 2 17" xfId="2760" xr:uid="{00000000-0005-0000-0000-000059030000}"/>
    <cellStyle name="Comma 2 2" xfId="40" xr:uid="{00000000-0005-0000-0000-00005A030000}"/>
    <cellStyle name="Comma 2 2 10" xfId="320" xr:uid="{00000000-0005-0000-0000-00005B030000}"/>
    <cellStyle name="Comma 2 2 2" xfId="54" xr:uid="{00000000-0005-0000-0000-00005C030000}"/>
    <cellStyle name="Comma 2 2 2 2" xfId="83" xr:uid="{00000000-0005-0000-0000-00005D030000}"/>
    <cellStyle name="Comma 2 2 2 2 2" xfId="145" xr:uid="{00000000-0005-0000-0000-00005E030000}"/>
    <cellStyle name="Comma 2 2 2 2 2 2" xfId="271" xr:uid="{00000000-0005-0000-0000-00005F030000}"/>
    <cellStyle name="Comma 2 2 2 2 2 2 2" xfId="818" xr:uid="{00000000-0005-0000-0000-000060030000}"/>
    <cellStyle name="Comma 2 2 2 2 2 2 2 2" xfId="1356" xr:uid="{00000000-0005-0000-0000-000061030000}"/>
    <cellStyle name="Comma 2 2 2 2 2 2 2 2 2" xfId="2436" xr:uid="{00000000-0005-0000-0000-000062030000}"/>
    <cellStyle name="Comma 2 2 2 2 2 2 2 3" xfId="1898" xr:uid="{00000000-0005-0000-0000-000063030000}"/>
    <cellStyle name="Comma 2 2 2 2 2 2 3" xfId="1089" xr:uid="{00000000-0005-0000-0000-000064030000}"/>
    <cellStyle name="Comma 2 2 2 2 2 2 3 2" xfId="2169" xr:uid="{00000000-0005-0000-0000-000065030000}"/>
    <cellStyle name="Comma 2 2 2 2 2 2 4" xfId="1631" xr:uid="{00000000-0005-0000-0000-000066030000}"/>
    <cellStyle name="Comma 2 2 2 2 2 2 5" xfId="2712" xr:uid="{00000000-0005-0000-0000-000067030000}"/>
    <cellStyle name="Comma 2 2 2 2 2 2 6" xfId="551" xr:uid="{00000000-0005-0000-0000-000068030000}"/>
    <cellStyle name="Comma 2 2 2 2 2 3" xfId="692" xr:uid="{00000000-0005-0000-0000-000069030000}"/>
    <cellStyle name="Comma 2 2 2 2 2 3 2" xfId="1230" xr:uid="{00000000-0005-0000-0000-00006A030000}"/>
    <cellStyle name="Comma 2 2 2 2 2 3 2 2" xfId="2310" xr:uid="{00000000-0005-0000-0000-00006B030000}"/>
    <cellStyle name="Comma 2 2 2 2 2 3 3" xfId="1772" xr:uid="{00000000-0005-0000-0000-00006C030000}"/>
    <cellStyle name="Comma 2 2 2 2 2 4" xfId="963" xr:uid="{00000000-0005-0000-0000-00006D030000}"/>
    <cellStyle name="Comma 2 2 2 2 2 4 2" xfId="2043" xr:uid="{00000000-0005-0000-0000-00006E030000}"/>
    <cellStyle name="Comma 2 2 2 2 2 5" xfId="1505" xr:uid="{00000000-0005-0000-0000-00006F030000}"/>
    <cellStyle name="Comma 2 2 2 2 2 6" xfId="2586" xr:uid="{00000000-0005-0000-0000-000070030000}"/>
    <cellStyle name="Comma 2 2 2 2 2 7" xfId="425" xr:uid="{00000000-0005-0000-0000-000071030000}"/>
    <cellStyle name="Comma 2 2 2 2 3" xfId="207" xr:uid="{00000000-0005-0000-0000-000072030000}"/>
    <cellStyle name="Comma 2 2 2 2 3 2" xfId="754" xr:uid="{00000000-0005-0000-0000-000073030000}"/>
    <cellStyle name="Comma 2 2 2 2 3 2 2" xfId="1292" xr:uid="{00000000-0005-0000-0000-000074030000}"/>
    <cellStyle name="Comma 2 2 2 2 3 2 2 2" xfId="2372" xr:uid="{00000000-0005-0000-0000-000075030000}"/>
    <cellStyle name="Comma 2 2 2 2 3 2 3" xfId="1834" xr:uid="{00000000-0005-0000-0000-000076030000}"/>
    <cellStyle name="Comma 2 2 2 2 3 3" xfId="1025" xr:uid="{00000000-0005-0000-0000-000077030000}"/>
    <cellStyle name="Comma 2 2 2 2 3 3 2" xfId="2105" xr:uid="{00000000-0005-0000-0000-000078030000}"/>
    <cellStyle name="Comma 2 2 2 2 3 4" xfId="1567" xr:uid="{00000000-0005-0000-0000-000079030000}"/>
    <cellStyle name="Comma 2 2 2 2 3 5" xfId="2648" xr:uid="{00000000-0005-0000-0000-00007A030000}"/>
    <cellStyle name="Comma 2 2 2 2 3 6" xfId="487" xr:uid="{00000000-0005-0000-0000-00007B030000}"/>
    <cellStyle name="Comma 2 2 2 2 4" xfId="630" xr:uid="{00000000-0005-0000-0000-00007C030000}"/>
    <cellStyle name="Comma 2 2 2 2 4 2" xfId="1168" xr:uid="{00000000-0005-0000-0000-00007D030000}"/>
    <cellStyle name="Comma 2 2 2 2 4 2 2" xfId="2248" xr:uid="{00000000-0005-0000-0000-00007E030000}"/>
    <cellStyle name="Comma 2 2 2 2 4 3" xfId="1710" xr:uid="{00000000-0005-0000-0000-00007F030000}"/>
    <cellStyle name="Comma 2 2 2 2 5" xfId="901" xr:uid="{00000000-0005-0000-0000-000080030000}"/>
    <cellStyle name="Comma 2 2 2 2 5 2" xfId="1981" xr:uid="{00000000-0005-0000-0000-000081030000}"/>
    <cellStyle name="Comma 2 2 2 2 6" xfId="1443" xr:uid="{00000000-0005-0000-0000-000082030000}"/>
    <cellStyle name="Comma 2 2 2 2 7" xfId="2524" xr:uid="{00000000-0005-0000-0000-000083030000}"/>
    <cellStyle name="Comma 2 2 2 2 8" xfId="363" xr:uid="{00000000-0005-0000-0000-000084030000}"/>
    <cellStyle name="Comma 2 2 2 3" xfId="113" xr:uid="{00000000-0005-0000-0000-000085030000}"/>
    <cellStyle name="Comma 2 2 2 3 2" xfId="239" xr:uid="{00000000-0005-0000-0000-000086030000}"/>
    <cellStyle name="Comma 2 2 2 3 2 2" xfId="786" xr:uid="{00000000-0005-0000-0000-000087030000}"/>
    <cellStyle name="Comma 2 2 2 3 2 2 2" xfId="1324" xr:uid="{00000000-0005-0000-0000-000088030000}"/>
    <cellStyle name="Comma 2 2 2 3 2 2 2 2" xfId="2404" xr:uid="{00000000-0005-0000-0000-000089030000}"/>
    <cellStyle name="Comma 2 2 2 3 2 2 3" xfId="1866" xr:uid="{00000000-0005-0000-0000-00008A030000}"/>
    <cellStyle name="Comma 2 2 2 3 2 3" xfId="1057" xr:uid="{00000000-0005-0000-0000-00008B030000}"/>
    <cellStyle name="Comma 2 2 2 3 2 3 2" xfId="2137" xr:uid="{00000000-0005-0000-0000-00008C030000}"/>
    <cellStyle name="Comma 2 2 2 3 2 4" xfId="1599" xr:uid="{00000000-0005-0000-0000-00008D030000}"/>
    <cellStyle name="Comma 2 2 2 3 2 5" xfId="2680" xr:uid="{00000000-0005-0000-0000-00008E030000}"/>
    <cellStyle name="Comma 2 2 2 3 2 6" xfId="519" xr:uid="{00000000-0005-0000-0000-00008F030000}"/>
    <cellStyle name="Comma 2 2 2 3 3" xfId="660" xr:uid="{00000000-0005-0000-0000-000090030000}"/>
    <cellStyle name="Comma 2 2 2 3 3 2" xfId="1198" xr:uid="{00000000-0005-0000-0000-000091030000}"/>
    <cellStyle name="Comma 2 2 2 3 3 2 2" xfId="2278" xr:uid="{00000000-0005-0000-0000-000092030000}"/>
    <cellStyle name="Comma 2 2 2 3 3 3" xfId="1740" xr:uid="{00000000-0005-0000-0000-000093030000}"/>
    <cellStyle name="Comma 2 2 2 3 4" xfId="931" xr:uid="{00000000-0005-0000-0000-000094030000}"/>
    <cellStyle name="Comma 2 2 2 3 4 2" xfId="2011" xr:uid="{00000000-0005-0000-0000-000095030000}"/>
    <cellStyle name="Comma 2 2 2 3 5" xfId="1473" xr:uid="{00000000-0005-0000-0000-000096030000}"/>
    <cellStyle name="Comma 2 2 2 3 6" xfId="2554" xr:uid="{00000000-0005-0000-0000-000097030000}"/>
    <cellStyle name="Comma 2 2 2 3 7" xfId="393" xr:uid="{00000000-0005-0000-0000-000098030000}"/>
    <cellStyle name="Comma 2 2 2 4" xfId="175" xr:uid="{00000000-0005-0000-0000-000099030000}"/>
    <cellStyle name="Comma 2 2 2 4 2" xfId="722" xr:uid="{00000000-0005-0000-0000-00009A030000}"/>
    <cellStyle name="Comma 2 2 2 4 2 2" xfId="1260" xr:uid="{00000000-0005-0000-0000-00009B030000}"/>
    <cellStyle name="Comma 2 2 2 4 2 2 2" xfId="2340" xr:uid="{00000000-0005-0000-0000-00009C030000}"/>
    <cellStyle name="Comma 2 2 2 4 2 3" xfId="1802" xr:uid="{00000000-0005-0000-0000-00009D030000}"/>
    <cellStyle name="Comma 2 2 2 4 3" xfId="993" xr:uid="{00000000-0005-0000-0000-00009E030000}"/>
    <cellStyle name="Comma 2 2 2 4 3 2" xfId="2073" xr:uid="{00000000-0005-0000-0000-00009F030000}"/>
    <cellStyle name="Comma 2 2 2 4 4" xfId="1535" xr:uid="{00000000-0005-0000-0000-0000A0030000}"/>
    <cellStyle name="Comma 2 2 2 4 5" xfId="2616" xr:uid="{00000000-0005-0000-0000-0000A1030000}"/>
    <cellStyle name="Comma 2 2 2 4 6" xfId="455" xr:uid="{00000000-0005-0000-0000-0000A2030000}"/>
    <cellStyle name="Comma 2 2 2 5" xfId="601" xr:uid="{00000000-0005-0000-0000-0000A3030000}"/>
    <cellStyle name="Comma 2 2 2 5 2" xfId="1139" xr:uid="{00000000-0005-0000-0000-0000A4030000}"/>
    <cellStyle name="Comma 2 2 2 5 2 2" xfId="2219" xr:uid="{00000000-0005-0000-0000-0000A5030000}"/>
    <cellStyle name="Comma 2 2 2 5 3" xfId="1681" xr:uid="{00000000-0005-0000-0000-0000A6030000}"/>
    <cellStyle name="Comma 2 2 2 6" xfId="872" xr:uid="{00000000-0005-0000-0000-0000A7030000}"/>
    <cellStyle name="Comma 2 2 2 6 2" xfId="1952" xr:uid="{00000000-0005-0000-0000-0000A8030000}"/>
    <cellStyle name="Comma 2 2 2 7" xfId="1414" xr:uid="{00000000-0005-0000-0000-0000A9030000}"/>
    <cellStyle name="Comma 2 2 2 8" xfId="2495" xr:uid="{00000000-0005-0000-0000-0000AA030000}"/>
    <cellStyle name="Comma 2 2 2 9" xfId="334" xr:uid="{00000000-0005-0000-0000-0000AB030000}"/>
    <cellStyle name="Comma 2 2 3" xfId="68" xr:uid="{00000000-0005-0000-0000-0000AC030000}"/>
    <cellStyle name="Comma 2 2 3 2" xfId="130" xr:uid="{00000000-0005-0000-0000-0000AD030000}"/>
    <cellStyle name="Comma 2 2 3 2 2" xfId="256" xr:uid="{00000000-0005-0000-0000-0000AE030000}"/>
    <cellStyle name="Comma 2 2 3 2 2 2" xfId="803" xr:uid="{00000000-0005-0000-0000-0000AF030000}"/>
    <cellStyle name="Comma 2 2 3 2 2 2 2" xfId="1341" xr:uid="{00000000-0005-0000-0000-0000B0030000}"/>
    <cellStyle name="Comma 2 2 3 2 2 2 2 2" xfId="2421" xr:uid="{00000000-0005-0000-0000-0000B1030000}"/>
    <cellStyle name="Comma 2 2 3 2 2 2 3" xfId="1883" xr:uid="{00000000-0005-0000-0000-0000B2030000}"/>
    <cellStyle name="Comma 2 2 3 2 2 3" xfId="1074" xr:uid="{00000000-0005-0000-0000-0000B3030000}"/>
    <cellStyle name="Comma 2 2 3 2 2 3 2" xfId="2154" xr:uid="{00000000-0005-0000-0000-0000B4030000}"/>
    <cellStyle name="Comma 2 2 3 2 2 4" xfId="1616" xr:uid="{00000000-0005-0000-0000-0000B5030000}"/>
    <cellStyle name="Comma 2 2 3 2 2 5" xfId="2697" xr:uid="{00000000-0005-0000-0000-0000B6030000}"/>
    <cellStyle name="Comma 2 2 3 2 2 6" xfId="536" xr:uid="{00000000-0005-0000-0000-0000B7030000}"/>
    <cellStyle name="Comma 2 2 3 2 3" xfId="677" xr:uid="{00000000-0005-0000-0000-0000B8030000}"/>
    <cellStyle name="Comma 2 2 3 2 3 2" xfId="1215" xr:uid="{00000000-0005-0000-0000-0000B9030000}"/>
    <cellStyle name="Comma 2 2 3 2 3 2 2" xfId="2295" xr:uid="{00000000-0005-0000-0000-0000BA030000}"/>
    <cellStyle name="Comma 2 2 3 2 3 3" xfId="1757" xr:uid="{00000000-0005-0000-0000-0000BB030000}"/>
    <cellStyle name="Comma 2 2 3 2 4" xfId="948" xr:uid="{00000000-0005-0000-0000-0000BC030000}"/>
    <cellStyle name="Comma 2 2 3 2 4 2" xfId="2028" xr:uid="{00000000-0005-0000-0000-0000BD030000}"/>
    <cellStyle name="Comma 2 2 3 2 5" xfId="1490" xr:uid="{00000000-0005-0000-0000-0000BE030000}"/>
    <cellStyle name="Comma 2 2 3 2 6" xfId="2571" xr:uid="{00000000-0005-0000-0000-0000BF030000}"/>
    <cellStyle name="Comma 2 2 3 2 7" xfId="410" xr:uid="{00000000-0005-0000-0000-0000C0030000}"/>
    <cellStyle name="Comma 2 2 3 3" xfId="192" xr:uid="{00000000-0005-0000-0000-0000C1030000}"/>
    <cellStyle name="Comma 2 2 3 3 2" xfId="739" xr:uid="{00000000-0005-0000-0000-0000C2030000}"/>
    <cellStyle name="Comma 2 2 3 3 2 2" xfId="1277" xr:uid="{00000000-0005-0000-0000-0000C3030000}"/>
    <cellStyle name="Comma 2 2 3 3 2 2 2" xfId="2357" xr:uid="{00000000-0005-0000-0000-0000C4030000}"/>
    <cellStyle name="Comma 2 2 3 3 2 3" xfId="1819" xr:uid="{00000000-0005-0000-0000-0000C5030000}"/>
    <cellStyle name="Comma 2 2 3 3 3" xfId="1010" xr:uid="{00000000-0005-0000-0000-0000C6030000}"/>
    <cellStyle name="Comma 2 2 3 3 3 2" xfId="2090" xr:uid="{00000000-0005-0000-0000-0000C7030000}"/>
    <cellStyle name="Comma 2 2 3 3 4" xfId="1552" xr:uid="{00000000-0005-0000-0000-0000C8030000}"/>
    <cellStyle name="Comma 2 2 3 3 5" xfId="2633" xr:uid="{00000000-0005-0000-0000-0000C9030000}"/>
    <cellStyle name="Comma 2 2 3 3 6" xfId="472" xr:uid="{00000000-0005-0000-0000-0000CA030000}"/>
    <cellStyle name="Comma 2 2 3 4" xfId="615" xr:uid="{00000000-0005-0000-0000-0000CB030000}"/>
    <cellStyle name="Comma 2 2 3 4 2" xfId="1153" xr:uid="{00000000-0005-0000-0000-0000CC030000}"/>
    <cellStyle name="Comma 2 2 3 4 2 2" xfId="2233" xr:uid="{00000000-0005-0000-0000-0000CD030000}"/>
    <cellStyle name="Comma 2 2 3 4 3" xfId="1695" xr:uid="{00000000-0005-0000-0000-0000CE030000}"/>
    <cellStyle name="Comma 2 2 3 5" xfId="886" xr:uid="{00000000-0005-0000-0000-0000CF030000}"/>
    <cellStyle name="Comma 2 2 3 5 2" xfId="1966" xr:uid="{00000000-0005-0000-0000-0000D0030000}"/>
    <cellStyle name="Comma 2 2 3 6" xfId="1428" xr:uid="{00000000-0005-0000-0000-0000D1030000}"/>
    <cellStyle name="Comma 2 2 3 7" xfId="2509" xr:uid="{00000000-0005-0000-0000-0000D2030000}"/>
    <cellStyle name="Comma 2 2 3 8" xfId="348" xr:uid="{00000000-0005-0000-0000-0000D3030000}"/>
    <cellStyle name="Comma 2 2 4" xfId="98" xr:uid="{00000000-0005-0000-0000-0000D4030000}"/>
    <cellStyle name="Comma 2 2 4 2" xfId="224" xr:uid="{00000000-0005-0000-0000-0000D5030000}"/>
    <cellStyle name="Comma 2 2 4 2 2" xfId="771" xr:uid="{00000000-0005-0000-0000-0000D6030000}"/>
    <cellStyle name="Comma 2 2 4 2 2 2" xfId="1309" xr:uid="{00000000-0005-0000-0000-0000D7030000}"/>
    <cellStyle name="Comma 2 2 4 2 2 2 2" xfId="2389" xr:uid="{00000000-0005-0000-0000-0000D8030000}"/>
    <cellStyle name="Comma 2 2 4 2 2 3" xfId="1851" xr:uid="{00000000-0005-0000-0000-0000D9030000}"/>
    <cellStyle name="Comma 2 2 4 2 3" xfId="1042" xr:uid="{00000000-0005-0000-0000-0000DA030000}"/>
    <cellStyle name="Comma 2 2 4 2 3 2" xfId="2122" xr:uid="{00000000-0005-0000-0000-0000DB030000}"/>
    <cellStyle name="Comma 2 2 4 2 4" xfId="1584" xr:uid="{00000000-0005-0000-0000-0000DC030000}"/>
    <cellStyle name="Comma 2 2 4 2 5" xfId="2665" xr:uid="{00000000-0005-0000-0000-0000DD030000}"/>
    <cellStyle name="Comma 2 2 4 2 6" xfId="504" xr:uid="{00000000-0005-0000-0000-0000DE030000}"/>
    <cellStyle name="Comma 2 2 4 3" xfId="645" xr:uid="{00000000-0005-0000-0000-0000DF030000}"/>
    <cellStyle name="Comma 2 2 4 3 2" xfId="1183" xr:uid="{00000000-0005-0000-0000-0000E0030000}"/>
    <cellStyle name="Comma 2 2 4 3 2 2" xfId="2263" xr:uid="{00000000-0005-0000-0000-0000E1030000}"/>
    <cellStyle name="Comma 2 2 4 3 3" xfId="1725" xr:uid="{00000000-0005-0000-0000-0000E2030000}"/>
    <cellStyle name="Comma 2 2 4 4" xfId="916" xr:uid="{00000000-0005-0000-0000-0000E3030000}"/>
    <cellStyle name="Comma 2 2 4 4 2" xfId="1996" xr:uid="{00000000-0005-0000-0000-0000E4030000}"/>
    <cellStyle name="Comma 2 2 4 5" xfId="1458" xr:uid="{00000000-0005-0000-0000-0000E5030000}"/>
    <cellStyle name="Comma 2 2 4 6" xfId="2539" xr:uid="{00000000-0005-0000-0000-0000E6030000}"/>
    <cellStyle name="Comma 2 2 4 7" xfId="378" xr:uid="{00000000-0005-0000-0000-0000E7030000}"/>
    <cellStyle name="Comma 2 2 5" xfId="160" xr:uid="{00000000-0005-0000-0000-0000E8030000}"/>
    <cellStyle name="Comma 2 2 5 2" xfId="707" xr:uid="{00000000-0005-0000-0000-0000E9030000}"/>
    <cellStyle name="Comma 2 2 5 2 2" xfId="1245" xr:uid="{00000000-0005-0000-0000-0000EA030000}"/>
    <cellStyle name="Comma 2 2 5 2 2 2" xfId="2325" xr:uid="{00000000-0005-0000-0000-0000EB030000}"/>
    <cellStyle name="Comma 2 2 5 2 3" xfId="1787" xr:uid="{00000000-0005-0000-0000-0000EC030000}"/>
    <cellStyle name="Comma 2 2 5 3" xfId="978" xr:uid="{00000000-0005-0000-0000-0000ED030000}"/>
    <cellStyle name="Comma 2 2 5 3 2" xfId="2058" xr:uid="{00000000-0005-0000-0000-0000EE030000}"/>
    <cellStyle name="Comma 2 2 5 4" xfId="1520" xr:uid="{00000000-0005-0000-0000-0000EF030000}"/>
    <cellStyle name="Comma 2 2 5 5" xfId="2601" xr:uid="{00000000-0005-0000-0000-0000F0030000}"/>
    <cellStyle name="Comma 2 2 5 6" xfId="440" xr:uid="{00000000-0005-0000-0000-0000F1030000}"/>
    <cellStyle name="Comma 2 2 6" xfId="587" xr:uid="{00000000-0005-0000-0000-0000F2030000}"/>
    <cellStyle name="Comma 2 2 6 2" xfId="1125" xr:uid="{00000000-0005-0000-0000-0000F3030000}"/>
    <cellStyle name="Comma 2 2 6 2 2" xfId="2205" xr:uid="{00000000-0005-0000-0000-0000F4030000}"/>
    <cellStyle name="Comma 2 2 6 3" xfId="1667" xr:uid="{00000000-0005-0000-0000-0000F5030000}"/>
    <cellStyle name="Comma 2 2 7" xfId="858" xr:uid="{00000000-0005-0000-0000-0000F6030000}"/>
    <cellStyle name="Comma 2 2 7 2" xfId="1938" xr:uid="{00000000-0005-0000-0000-0000F7030000}"/>
    <cellStyle name="Comma 2 2 8" xfId="1400" xr:uid="{00000000-0005-0000-0000-0000F8030000}"/>
    <cellStyle name="Comma 2 2 9" xfId="2481" xr:uid="{00000000-0005-0000-0000-0000F9030000}"/>
    <cellStyle name="Comma 2 3" xfId="44" xr:uid="{00000000-0005-0000-0000-0000FA030000}"/>
    <cellStyle name="Comma 2 3 2" xfId="73" xr:uid="{00000000-0005-0000-0000-0000FB030000}"/>
    <cellStyle name="Comma 2 3 2 2" xfId="135" xr:uid="{00000000-0005-0000-0000-0000FC030000}"/>
    <cellStyle name="Comma 2 3 2 2 2" xfId="261" xr:uid="{00000000-0005-0000-0000-0000FD030000}"/>
    <cellStyle name="Comma 2 3 2 2 2 2" xfId="808" xr:uid="{00000000-0005-0000-0000-0000FE030000}"/>
    <cellStyle name="Comma 2 3 2 2 2 2 2" xfId="1346" xr:uid="{00000000-0005-0000-0000-0000FF030000}"/>
    <cellStyle name="Comma 2 3 2 2 2 2 2 2" xfId="2426" xr:uid="{00000000-0005-0000-0000-000000040000}"/>
    <cellStyle name="Comma 2 3 2 2 2 2 3" xfId="1888" xr:uid="{00000000-0005-0000-0000-000001040000}"/>
    <cellStyle name="Comma 2 3 2 2 2 3" xfId="1079" xr:uid="{00000000-0005-0000-0000-000002040000}"/>
    <cellStyle name="Comma 2 3 2 2 2 3 2" xfId="2159" xr:uid="{00000000-0005-0000-0000-000003040000}"/>
    <cellStyle name="Comma 2 3 2 2 2 4" xfId="1621" xr:uid="{00000000-0005-0000-0000-000004040000}"/>
    <cellStyle name="Comma 2 3 2 2 2 5" xfId="2702" xr:uid="{00000000-0005-0000-0000-000005040000}"/>
    <cellStyle name="Comma 2 3 2 2 2 6" xfId="541" xr:uid="{00000000-0005-0000-0000-000006040000}"/>
    <cellStyle name="Comma 2 3 2 2 3" xfId="682" xr:uid="{00000000-0005-0000-0000-000007040000}"/>
    <cellStyle name="Comma 2 3 2 2 3 2" xfId="1220" xr:uid="{00000000-0005-0000-0000-000008040000}"/>
    <cellStyle name="Comma 2 3 2 2 3 2 2" xfId="2300" xr:uid="{00000000-0005-0000-0000-000009040000}"/>
    <cellStyle name="Comma 2 3 2 2 3 3" xfId="1762" xr:uid="{00000000-0005-0000-0000-00000A040000}"/>
    <cellStyle name="Comma 2 3 2 2 4" xfId="953" xr:uid="{00000000-0005-0000-0000-00000B040000}"/>
    <cellStyle name="Comma 2 3 2 2 4 2" xfId="2033" xr:uid="{00000000-0005-0000-0000-00000C040000}"/>
    <cellStyle name="Comma 2 3 2 2 5" xfId="1495" xr:uid="{00000000-0005-0000-0000-00000D040000}"/>
    <cellStyle name="Comma 2 3 2 2 6" xfId="2576" xr:uid="{00000000-0005-0000-0000-00000E040000}"/>
    <cellStyle name="Comma 2 3 2 2 7" xfId="415" xr:uid="{00000000-0005-0000-0000-00000F040000}"/>
    <cellStyle name="Comma 2 3 2 3" xfId="197" xr:uid="{00000000-0005-0000-0000-000010040000}"/>
    <cellStyle name="Comma 2 3 2 3 2" xfId="744" xr:uid="{00000000-0005-0000-0000-000011040000}"/>
    <cellStyle name="Comma 2 3 2 3 2 2" xfId="1282" xr:uid="{00000000-0005-0000-0000-000012040000}"/>
    <cellStyle name="Comma 2 3 2 3 2 2 2" xfId="2362" xr:uid="{00000000-0005-0000-0000-000013040000}"/>
    <cellStyle name="Comma 2 3 2 3 2 3" xfId="1824" xr:uid="{00000000-0005-0000-0000-000014040000}"/>
    <cellStyle name="Comma 2 3 2 3 3" xfId="1015" xr:uid="{00000000-0005-0000-0000-000015040000}"/>
    <cellStyle name="Comma 2 3 2 3 3 2" xfId="2095" xr:uid="{00000000-0005-0000-0000-000016040000}"/>
    <cellStyle name="Comma 2 3 2 3 4" xfId="1557" xr:uid="{00000000-0005-0000-0000-000017040000}"/>
    <cellStyle name="Comma 2 3 2 3 5" xfId="2638" xr:uid="{00000000-0005-0000-0000-000018040000}"/>
    <cellStyle name="Comma 2 3 2 3 6" xfId="477" xr:uid="{00000000-0005-0000-0000-000019040000}"/>
    <cellStyle name="Comma 2 3 2 4" xfId="620" xr:uid="{00000000-0005-0000-0000-00001A040000}"/>
    <cellStyle name="Comma 2 3 2 4 2" xfId="1158" xr:uid="{00000000-0005-0000-0000-00001B040000}"/>
    <cellStyle name="Comma 2 3 2 4 2 2" xfId="2238" xr:uid="{00000000-0005-0000-0000-00001C040000}"/>
    <cellStyle name="Comma 2 3 2 4 3" xfId="1700" xr:uid="{00000000-0005-0000-0000-00001D040000}"/>
    <cellStyle name="Comma 2 3 2 5" xfId="891" xr:uid="{00000000-0005-0000-0000-00001E040000}"/>
    <cellStyle name="Comma 2 3 2 5 2" xfId="1971" xr:uid="{00000000-0005-0000-0000-00001F040000}"/>
    <cellStyle name="Comma 2 3 2 6" xfId="1433" xr:uid="{00000000-0005-0000-0000-000020040000}"/>
    <cellStyle name="Comma 2 3 2 7" xfId="2514" xr:uid="{00000000-0005-0000-0000-000021040000}"/>
    <cellStyle name="Comma 2 3 2 8" xfId="353" xr:uid="{00000000-0005-0000-0000-000022040000}"/>
    <cellStyle name="Comma 2 3 3" xfId="103" xr:uid="{00000000-0005-0000-0000-000023040000}"/>
    <cellStyle name="Comma 2 3 3 2" xfId="229" xr:uid="{00000000-0005-0000-0000-000024040000}"/>
    <cellStyle name="Comma 2 3 3 2 2" xfId="776" xr:uid="{00000000-0005-0000-0000-000025040000}"/>
    <cellStyle name="Comma 2 3 3 2 2 2" xfId="1314" xr:uid="{00000000-0005-0000-0000-000026040000}"/>
    <cellStyle name="Comma 2 3 3 2 2 2 2" xfId="2394" xr:uid="{00000000-0005-0000-0000-000027040000}"/>
    <cellStyle name="Comma 2 3 3 2 2 3" xfId="1856" xr:uid="{00000000-0005-0000-0000-000028040000}"/>
    <cellStyle name="Comma 2 3 3 2 3" xfId="1047" xr:uid="{00000000-0005-0000-0000-000029040000}"/>
    <cellStyle name="Comma 2 3 3 2 3 2" xfId="2127" xr:uid="{00000000-0005-0000-0000-00002A040000}"/>
    <cellStyle name="Comma 2 3 3 2 4" xfId="1589" xr:uid="{00000000-0005-0000-0000-00002B040000}"/>
    <cellStyle name="Comma 2 3 3 2 5" xfId="2670" xr:uid="{00000000-0005-0000-0000-00002C040000}"/>
    <cellStyle name="Comma 2 3 3 2 6" xfId="509" xr:uid="{00000000-0005-0000-0000-00002D040000}"/>
    <cellStyle name="Comma 2 3 3 3" xfId="650" xr:uid="{00000000-0005-0000-0000-00002E040000}"/>
    <cellStyle name="Comma 2 3 3 3 2" xfId="1188" xr:uid="{00000000-0005-0000-0000-00002F040000}"/>
    <cellStyle name="Comma 2 3 3 3 2 2" xfId="2268" xr:uid="{00000000-0005-0000-0000-000030040000}"/>
    <cellStyle name="Comma 2 3 3 3 3" xfId="1730" xr:uid="{00000000-0005-0000-0000-000031040000}"/>
    <cellStyle name="Comma 2 3 3 4" xfId="921" xr:uid="{00000000-0005-0000-0000-000032040000}"/>
    <cellStyle name="Comma 2 3 3 4 2" xfId="2001" xr:uid="{00000000-0005-0000-0000-000033040000}"/>
    <cellStyle name="Comma 2 3 3 5" xfId="1463" xr:uid="{00000000-0005-0000-0000-000034040000}"/>
    <cellStyle name="Comma 2 3 3 6" xfId="2544" xr:uid="{00000000-0005-0000-0000-000035040000}"/>
    <cellStyle name="Comma 2 3 3 7" xfId="383" xr:uid="{00000000-0005-0000-0000-000036040000}"/>
    <cellStyle name="Comma 2 3 4" xfId="165" xr:uid="{00000000-0005-0000-0000-000037040000}"/>
    <cellStyle name="Comma 2 3 4 2" xfId="712" xr:uid="{00000000-0005-0000-0000-000038040000}"/>
    <cellStyle name="Comma 2 3 4 2 2" xfId="1250" xr:uid="{00000000-0005-0000-0000-000039040000}"/>
    <cellStyle name="Comma 2 3 4 2 2 2" xfId="2330" xr:uid="{00000000-0005-0000-0000-00003A040000}"/>
    <cellStyle name="Comma 2 3 4 2 3" xfId="1792" xr:uid="{00000000-0005-0000-0000-00003B040000}"/>
    <cellStyle name="Comma 2 3 4 3" xfId="983" xr:uid="{00000000-0005-0000-0000-00003C040000}"/>
    <cellStyle name="Comma 2 3 4 3 2" xfId="2063" xr:uid="{00000000-0005-0000-0000-00003D040000}"/>
    <cellStyle name="Comma 2 3 4 4" xfId="1525" xr:uid="{00000000-0005-0000-0000-00003E040000}"/>
    <cellStyle name="Comma 2 3 4 5" xfId="2606" xr:uid="{00000000-0005-0000-0000-00003F040000}"/>
    <cellStyle name="Comma 2 3 4 6" xfId="445" xr:uid="{00000000-0005-0000-0000-000040040000}"/>
    <cellStyle name="Comma 2 3 5" xfId="591" xr:uid="{00000000-0005-0000-0000-000041040000}"/>
    <cellStyle name="Comma 2 3 5 2" xfId="1129" xr:uid="{00000000-0005-0000-0000-000042040000}"/>
    <cellStyle name="Comma 2 3 5 2 2" xfId="2209" xr:uid="{00000000-0005-0000-0000-000043040000}"/>
    <cellStyle name="Comma 2 3 5 3" xfId="1671" xr:uid="{00000000-0005-0000-0000-000044040000}"/>
    <cellStyle name="Comma 2 3 6" xfId="862" xr:uid="{00000000-0005-0000-0000-000045040000}"/>
    <cellStyle name="Comma 2 3 6 2" xfId="1942" xr:uid="{00000000-0005-0000-0000-000046040000}"/>
    <cellStyle name="Comma 2 3 7" xfId="1404" xr:uid="{00000000-0005-0000-0000-000047040000}"/>
    <cellStyle name="Comma 2 3 8" xfId="2485" xr:uid="{00000000-0005-0000-0000-000048040000}"/>
    <cellStyle name="Comma 2 3 9" xfId="324" xr:uid="{00000000-0005-0000-0000-000049040000}"/>
    <cellStyle name="Comma 2 4" xfId="58" xr:uid="{00000000-0005-0000-0000-00004A040000}"/>
    <cellStyle name="Comma 2 4 2" xfId="120" xr:uid="{00000000-0005-0000-0000-00004B040000}"/>
    <cellStyle name="Comma 2 4 2 2" xfId="246" xr:uid="{00000000-0005-0000-0000-00004C040000}"/>
    <cellStyle name="Comma 2 4 2 2 2" xfId="793" xr:uid="{00000000-0005-0000-0000-00004D040000}"/>
    <cellStyle name="Comma 2 4 2 2 2 2" xfId="1331" xr:uid="{00000000-0005-0000-0000-00004E040000}"/>
    <cellStyle name="Comma 2 4 2 2 2 2 2" xfId="2411" xr:uid="{00000000-0005-0000-0000-00004F040000}"/>
    <cellStyle name="Comma 2 4 2 2 2 3" xfId="1873" xr:uid="{00000000-0005-0000-0000-000050040000}"/>
    <cellStyle name="Comma 2 4 2 2 3" xfId="1064" xr:uid="{00000000-0005-0000-0000-000051040000}"/>
    <cellStyle name="Comma 2 4 2 2 3 2" xfId="2144" xr:uid="{00000000-0005-0000-0000-000052040000}"/>
    <cellStyle name="Comma 2 4 2 2 4" xfId="1606" xr:uid="{00000000-0005-0000-0000-000053040000}"/>
    <cellStyle name="Comma 2 4 2 2 5" xfId="2687" xr:uid="{00000000-0005-0000-0000-000054040000}"/>
    <cellStyle name="Comma 2 4 2 2 6" xfId="526" xr:uid="{00000000-0005-0000-0000-000055040000}"/>
    <cellStyle name="Comma 2 4 2 3" xfId="667" xr:uid="{00000000-0005-0000-0000-000056040000}"/>
    <cellStyle name="Comma 2 4 2 3 2" xfId="1205" xr:uid="{00000000-0005-0000-0000-000057040000}"/>
    <cellStyle name="Comma 2 4 2 3 2 2" xfId="2285" xr:uid="{00000000-0005-0000-0000-000058040000}"/>
    <cellStyle name="Comma 2 4 2 3 3" xfId="1747" xr:uid="{00000000-0005-0000-0000-000059040000}"/>
    <cellStyle name="Comma 2 4 2 4" xfId="938" xr:uid="{00000000-0005-0000-0000-00005A040000}"/>
    <cellStyle name="Comma 2 4 2 4 2" xfId="2018" xr:uid="{00000000-0005-0000-0000-00005B040000}"/>
    <cellStyle name="Comma 2 4 2 5" xfId="1480" xr:uid="{00000000-0005-0000-0000-00005C040000}"/>
    <cellStyle name="Comma 2 4 2 6" xfId="2561" xr:uid="{00000000-0005-0000-0000-00005D040000}"/>
    <cellStyle name="Comma 2 4 2 7" xfId="400" xr:uid="{00000000-0005-0000-0000-00005E040000}"/>
    <cellStyle name="Comma 2 4 3" xfId="182" xr:uid="{00000000-0005-0000-0000-00005F040000}"/>
    <cellStyle name="Comma 2 4 3 2" xfId="729" xr:uid="{00000000-0005-0000-0000-000060040000}"/>
    <cellStyle name="Comma 2 4 3 2 2" xfId="1267" xr:uid="{00000000-0005-0000-0000-000061040000}"/>
    <cellStyle name="Comma 2 4 3 2 2 2" xfId="2347" xr:uid="{00000000-0005-0000-0000-000062040000}"/>
    <cellStyle name="Comma 2 4 3 2 3" xfId="1809" xr:uid="{00000000-0005-0000-0000-000063040000}"/>
    <cellStyle name="Comma 2 4 3 3" xfId="1000" xr:uid="{00000000-0005-0000-0000-000064040000}"/>
    <cellStyle name="Comma 2 4 3 3 2" xfId="2080" xr:uid="{00000000-0005-0000-0000-000065040000}"/>
    <cellStyle name="Comma 2 4 3 4" xfId="1542" xr:uid="{00000000-0005-0000-0000-000066040000}"/>
    <cellStyle name="Comma 2 4 3 5" xfId="2623" xr:uid="{00000000-0005-0000-0000-000067040000}"/>
    <cellStyle name="Comma 2 4 3 6" xfId="462" xr:uid="{00000000-0005-0000-0000-000068040000}"/>
    <cellStyle name="Comma 2 4 4" xfId="605" xr:uid="{00000000-0005-0000-0000-000069040000}"/>
    <cellStyle name="Comma 2 4 4 2" xfId="1143" xr:uid="{00000000-0005-0000-0000-00006A040000}"/>
    <cellStyle name="Comma 2 4 4 2 2" xfId="2223" xr:uid="{00000000-0005-0000-0000-00006B040000}"/>
    <cellStyle name="Comma 2 4 4 3" xfId="1685" xr:uid="{00000000-0005-0000-0000-00006C040000}"/>
    <cellStyle name="Comma 2 4 5" xfId="876" xr:uid="{00000000-0005-0000-0000-00006D040000}"/>
    <cellStyle name="Comma 2 4 5 2" xfId="1956" xr:uid="{00000000-0005-0000-0000-00006E040000}"/>
    <cellStyle name="Comma 2 4 6" xfId="1418" xr:uid="{00000000-0005-0000-0000-00006F040000}"/>
    <cellStyle name="Comma 2 4 7" xfId="2499" xr:uid="{00000000-0005-0000-0000-000070040000}"/>
    <cellStyle name="Comma 2 4 8" xfId="338" xr:uid="{00000000-0005-0000-0000-000071040000}"/>
    <cellStyle name="Comma 2 5" xfId="88" xr:uid="{00000000-0005-0000-0000-000072040000}"/>
    <cellStyle name="Comma 2 5 2" xfId="214" xr:uid="{00000000-0005-0000-0000-000073040000}"/>
    <cellStyle name="Comma 2 5 2 2" xfId="761" xr:uid="{00000000-0005-0000-0000-000074040000}"/>
    <cellStyle name="Comma 2 5 2 2 2" xfId="1299" xr:uid="{00000000-0005-0000-0000-000075040000}"/>
    <cellStyle name="Comma 2 5 2 2 2 2" xfId="2379" xr:uid="{00000000-0005-0000-0000-000076040000}"/>
    <cellStyle name="Comma 2 5 2 2 3" xfId="1841" xr:uid="{00000000-0005-0000-0000-000077040000}"/>
    <cellStyle name="Comma 2 5 2 3" xfId="1032" xr:uid="{00000000-0005-0000-0000-000078040000}"/>
    <cellStyle name="Comma 2 5 2 3 2" xfId="2112" xr:uid="{00000000-0005-0000-0000-000079040000}"/>
    <cellStyle name="Comma 2 5 2 4" xfId="1574" xr:uid="{00000000-0005-0000-0000-00007A040000}"/>
    <cellStyle name="Comma 2 5 2 5" xfId="2655" xr:uid="{00000000-0005-0000-0000-00007B040000}"/>
    <cellStyle name="Comma 2 5 2 6" xfId="494" xr:uid="{00000000-0005-0000-0000-00007C040000}"/>
    <cellStyle name="Comma 2 5 3" xfId="635" xr:uid="{00000000-0005-0000-0000-00007D040000}"/>
    <cellStyle name="Comma 2 5 3 2" xfId="1173" xr:uid="{00000000-0005-0000-0000-00007E040000}"/>
    <cellStyle name="Comma 2 5 3 2 2" xfId="2253" xr:uid="{00000000-0005-0000-0000-00007F040000}"/>
    <cellStyle name="Comma 2 5 3 3" xfId="1715" xr:uid="{00000000-0005-0000-0000-000080040000}"/>
    <cellStyle name="Comma 2 5 4" xfId="906" xr:uid="{00000000-0005-0000-0000-000081040000}"/>
    <cellStyle name="Comma 2 5 4 2" xfId="1986" xr:uid="{00000000-0005-0000-0000-000082040000}"/>
    <cellStyle name="Comma 2 5 5" xfId="1448" xr:uid="{00000000-0005-0000-0000-000083040000}"/>
    <cellStyle name="Comma 2 5 6" xfId="2529" xr:uid="{00000000-0005-0000-0000-000084040000}"/>
    <cellStyle name="Comma 2 5 7" xfId="368" xr:uid="{00000000-0005-0000-0000-000085040000}"/>
    <cellStyle name="Comma 2 6" xfId="150" xr:uid="{00000000-0005-0000-0000-000086040000}"/>
    <cellStyle name="Comma 2 6 2" xfId="697" xr:uid="{00000000-0005-0000-0000-000087040000}"/>
    <cellStyle name="Comma 2 6 2 2" xfId="1235" xr:uid="{00000000-0005-0000-0000-000088040000}"/>
    <cellStyle name="Comma 2 6 2 2 2" xfId="2315" xr:uid="{00000000-0005-0000-0000-000089040000}"/>
    <cellStyle name="Comma 2 6 2 3" xfId="1777" xr:uid="{00000000-0005-0000-0000-00008A040000}"/>
    <cellStyle name="Comma 2 6 3" xfId="968" xr:uid="{00000000-0005-0000-0000-00008B040000}"/>
    <cellStyle name="Comma 2 6 3 2" xfId="2048" xr:uid="{00000000-0005-0000-0000-00008C040000}"/>
    <cellStyle name="Comma 2 6 4" xfId="1510" xr:uid="{00000000-0005-0000-0000-00008D040000}"/>
    <cellStyle name="Comma 2 6 5" xfId="2591" xr:uid="{00000000-0005-0000-0000-00008E040000}"/>
    <cellStyle name="Comma 2 6 6" xfId="430" xr:uid="{00000000-0005-0000-0000-00008F040000}"/>
    <cellStyle name="Comma 2 7" xfId="566" xr:uid="{00000000-0005-0000-0000-000090040000}"/>
    <cellStyle name="Comma 2 7 2" xfId="1104" xr:uid="{00000000-0005-0000-0000-000091040000}"/>
    <cellStyle name="Comma 2 7 2 2" xfId="2184" xr:uid="{00000000-0005-0000-0000-000092040000}"/>
    <cellStyle name="Comma 2 7 3" xfId="1646" xr:uid="{00000000-0005-0000-0000-000093040000}"/>
    <cellStyle name="Comma 2 8" xfId="832" xr:uid="{00000000-0005-0000-0000-000094040000}"/>
    <cellStyle name="Comma 2 8 2" xfId="1370" xr:uid="{00000000-0005-0000-0000-000095040000}"/>
    <cellStyle name="Comma 2 8 2 2" xfId="2450" xr:uid="{00000000-0005-0000-0000-000096040000}"/>
    <cellStyle name="Comma 2 8 3" xfId="1912" xr:uid="{00000000-0005-0000-0000-000097040000}"/>
    <cellStyle name="Comma 2 9" xfId="834" xr:uid="{00000000-0005-0000-0000-000098040000}"/>
    <cellStyle name="Comma 2 9 2" xfId="1372" xr:uid="{00000000-0005-0000-0000-000099040000}"/>
    <cellStyle name="Comma 2 9 2 2" xfId="2452" xr:uid="{00000000-0005-0000-0000-00009A040000}"/>
    <cellStyle name="Comma 2 9 3" xfId="1914" xr:uid="{00000000-0005-0000-0000-00009B040000}"/>
    <cellStyle name="Comma 20" xfId="11" xr:uid="{00000000-0005-0000-0000-00009C040000}"/>
    <cellStyle name="Comma 20 2" xfId="574" xr:uid="{00000000-0005-0000-0000-00009D040000}"/>
    <cellStyle name="Comma 20 2 2" xfId="1112" xr:uid="{00000000-0005-0000-0000-00009E040000}"/>
    <cellStyle name="Comma 20 2 2 2" xfId="2192" xr:uid="{00000000-0005-0000-0000-00009F040000}"/>
    <cellStyle name="Comma 20 2 3" xfId="1654" xr:uid="{00000000-0005-0000-0000-0000A0040000}"/>
    <cellStyle name="Comma 20 3" xfId="845" xr:uid="{00000000-0005-0000-0000-0000A1040000}"/>
    <cellStyle name="Comma 20 3 2" xfId="1925" xr:uid="{00000000-0005-0000-0000-0000A2040000}"/>
    <cellStyle name="Comma 20 4" xfId="1387" xr:uid="{00000000-0005-0000-0000-0000A3040000}"/>
    <cellStyle name="Comma 20 5" xfId="2468" xr:uid="{00000000-0005-0000-0000-0000A4040000}"/>
    <cellStyle name="Comma 20 6" xfId="307" xr:uid="{00000000-0005-0000-0000-0000A5040000}"/>
    <cellStyle name="Comma 21" xfId="281" xr:uid="{00000000-0005-0000-0000-0000A6040000}"/>
    <cellStyle name="Comma 21 2" xfId="827" xr:uid="{00000000-0005-0000-0000-0000A7040000}"/>
    <cellStyle name="Comma 21 2 2" xfId="1365" xr:uid="{00000000-0005-0000-0000-0000A8040000}"/>
    <cellStyle name="Comma 21 2 2 2" xfId="2445" xr:uid="{00000000-0005-0000-0000-0000A9040000}"/>
    <cellStyle name="Comma 21 2 3" xfId="1907" xr:uid="{00000000-0005-0000-0000-0000AA040000}"/>
    <cellStyle name="Comma 21 3" xfId="1098" xr:uid="{00000000-0005-0000-0000-0000AB040000}"/>
    <cellStyle name="Comma 21 3 2" xfId="2178" xr:uid="{00000000-0005-0000-0000-0000AC040000}"/>
    <cellStyle name="Comma 21 4" xfId="1640" xr:uid="{00000000-0005-0000-0000-0000AD040000}"/>
    <cellStyle name="Comma 21 5" xfId="2721" xr:uid="{00000000-0005-0000-0000-0000AE040000}"/>
    <cellStyle name="Comma 21 6" xfId="560" xr:uid="{00000000-0005-0000-0000-0000AF040000}"/>
    <cellStyle name="Comma 22" xfId="283" xr:uid="{00000000-0005-0000-0000-0000B0040000}"/>
    <cellStyle name="Comma 22 2" xfId="828" xr:uid="{00000000-0005-0000-0000-0000B1040000}"/>
    <cellStyle name="Comma 22 2 2" xfId="1366" xr:uid="{00000000-0005-0000-0000-0000B2040000}"/>
    <cellStyle name="Comma 22 2 2 2" xfId="2446" xr:uid="{00000000-0005-0000-0000-0000B3040000}"/>
    <cellStyle name="Comma 22 2 3" xfId="1908" xr:uid="{00000000-0005-0000-0000-0000B4040000}"/>
    <cellStyle name="Comma 22 3" xfId="1099" xr:uid="{00000000-0005-0000-0000-0000B5040000}"/>
    <cellStyle name="Comma 22 3 2" xfId="2179" xr:uid="{00000000-0005-0000-0000-0000B6040000}"/>
    <cellStyle name="Comma 22 4" xfId="1641" xr:uid="{00000000-0005-0000-0000-0000B7040000}"/>
    <cellStyle name="Comma 22 5" xfId="2722" xr:uid="{00000000-0005-0000-0000-0000B8040000}"/>
    <cellStyle name="Comma 22 6" xfId="561" xr:uid="{00000000-0005-0000-0000-0000B9040000}"/>
    <cellStyle name="Comma 23" xfId="284" xr:uid="{00000000-0005-0000-0000-0000BA040000}"/>
    <cellStyle name="Comma 23 2" xfId="829" xr:uid="{00000000-0005-0000-0000-0000BB040000}"/>
    <cellStyle name="Comma 23 2 2" xfId="1367" xr:uid="{00000000-0005-0000-0000-0000BC040000}"/>
    <cellStyle name="Comma 23 2 2 2" xfId="2447" xr:uid="{00000000-0005-0000-0000-0000BD040000}"/>
    <cellStyle name="Comma 23 2 3" xfId="1909" xr:uid="{00000000-0005-0000-0000-0000BE040000}"/>
    <cellStyle name="Comma 23 3" xfId="1100" xr:uid="{00000000-0005-0000-0000-0000BF040000}"/>
    <cellStyle name="Comma 23 3 2" xfId="2180" xr:uid="{00000000-0005-0000-0000-0000C0040000}"/>
    <cellStyle name="Comma 23 4" xfId="1642" xr:uid="{00000000-0005-0000-0000-0000C1040000}"/>
    <cellStyle name="Comma 23 5" xfId="2723" xr:uid="{00000000-0005-0000-0000-0000C2040000}"/>
    <cellStyle name="Comma 23 6" xfId="562" xr:uid="{00000000-0005-0000-0000-0000C3040000}"/>
    <cellStyle name="Comma 24" xfId="288" xr:uid="{00000000-0005-0000-0000-0000C4040000}"/>
    <cellStyle name="Comma 24 2" xfId="830" xr:uid="{00000000-0005-0000-0000-0000C5040000}"/>
    <cellStyle name="Comma 24 2 2" xfId="1368" xr:uid="{00000000-0005-0000-0000-0000C6040000}"/>
    <cellStyle name="Comma 24 2 2 2" xfId="2448" xr:uid="{00000000-0005-0000-0000-0000C7040000}"/>
    <cellStyle name="Comma 24 2 3" xfId="1910" xr:uid="{00000000-0005-0000-0000-0000C8040000}"/>
    <cellStyle name="Comma 24 3" xfId="1101" xr:uid="{00000000-0005-0000-0000-0000C9040000}"/>
    <cellStyle name="Comma 24 3 2" xfId="2181" xr:uid="{00000000-0005-0000-0000-0000CA040000}"/>
    <cellStyle name="Comma 24 4" xfId="1643" xr:uid="{00000000-0005-0000-0000-0000CB040000}"/>
    <cellStyle name="Comma 24 5" xfId="2725" xr:uid="{00000000-0005-0000-0000-0000CC040000}"/>
    <cellStyle name="Comma 24 6" xfId="563" xr:uid="{00000000-0005-0000-0000-0000CD040000}"/>
    <cellStyle name="Comma 25" xfId="297" xr:uid="{00000000-0005-0000-0000-0000CE040000}"/>
    <cellStyle name="Comma 25 2" xfId="1103" xr:uid="{00000000-0005-0000-0000-0000CF040000}"/>
    <cellStyle name="Comma 25 2 2" xfId="2183" xr:uid="{00000000-0005-0000-0000-0000D0040000}"/>
    <cellStyle name="Comma 25 3" xfId="1645" xr:uid="{00000000-0005-0000-0000-0000D1040000}"/>
    <cellStyle name="Comma 25 4" xfId="2459" xr:uid="{00000000-0005-0000-0000-0000D2040000}"/>
    <cellStyle name="Comma 25 5" xfId="565" xr:uid="{00000000-0005-0000-0000-0000D3040000}"/>
    <cellStyle name="Comma 26" xfId="292" xr:uid="{00000000-0005-0000-0000-0000D4040000}"/>
    <cellStyle name="Comma 26 2" xfId="1102" xr:uid="{00000000-0005-0000-0000-0000D5040000}"/>
    <cellStyle name="Comma 26 2 2" xfId="2182" xr:uid="{00000000-0005-0000-0000-0000D6040000}"/>
    <cellStyle name="Comma 26 3" xfId="1644" xr:uid="{00000000-0005-0000-0000-0000D7040000}"/>
    <cellStyle name="Comma 26 4" xfId="2729" xr:uid="{00000000-0005-0000-0000-0000D8040000}"/>
    <cellStyle name="Comma 26 5" xfId="564" xr:uid="{00000000-0005-0000-0000-0000D9040000}"/>
    <cellStyle name="Comma 27" xfId="831" xr:uid="{00000000-0005-0000-0000-0000DA040000}"/>
    <cellStyle name="Comma 27 2" xfId="1369" xr:uid="{00000000-0005-0000-0000-0000DB040000}"/>
    <cellStyle name="Comma 27 2 2" xfId="2449" xr:uid="{00000000-0005-0000-0000-0000DC040000}"/>
    <cellStyle name="Comma 27 3" xfId="1911" xr:uid="{00000000-0005-0000-0000-0000DD040000}"/>
    <cellStyle name="Comma 28" xfId="833" xr:uid="{00000000-0005-0000-0000-0000DE040000}"/>
    <cellStyle name="Comma 28 2" xfId="1371" xr:uid="{00000000-0005-0000-0000-0000DF040000}"/>
    <cellStyle name="Comma 28 2 2" xfId="2451" xr:uid="{00000000-0005-0000-0000-0000E0040000}"/>
    <cellStyle name="Comma 28 3" xfId="1913" xr:uid="{00000000-0005-0000-0000-0000E1040000}"/>
    <cellStyle name="Comma 29" xfId="287" xr:uid="{00000000-0005-0000-0000-0000E2040000}"/>
    <cellStyle name="Comma 29 2" xfId="1373" xr:uid="{00000000-0005-0000-0000-0000E3040000}"/>
    <cellStyle name="Comma 29 2 2" xfId="2453" xr:uid="{00000000-0005-0000-0000-0000E4040000}"/>
    <cellStyle name="Comma 29 3" xfId="1915" xr:uid="{00000000-0005-0000-0000-0000E5040000}"/>
    <cellStyle name="Comma 29 4" xfId="2724" xr:uid="{00000000-0005-0000-0000-0000E6040000}"/>
    <cellStyle name="Comma 29 5" xfId="835" xr:uid="{00000000-0005-0000-0000-0000E7040000}"/>
    <cellStyle name="Comma 3" xfId="19" xr:uid="{00000000-0005-0000-0000-0000E8040000}"/>
    <cellStyle name="Comma 3 10" xfId="2473" xr:uid="{00000000-0005-0000-0000-0000E9040000}"/>
    <cellStyle name="Comma 3 11" xfId="312" xr:uid="{00000000-0005-0000-0000-0000EA040000}"/>
    <cellStyle name="Comma 3 2" xfId="43" xr:uid="{00000000-0005-0000-0000-0000EB040000}"/>
    <cellStyle name="Comma 3 2 10" xfId="323" xr:uid="{00000000-0005-0000-0000-0000EC040000}"/>
    <cellStyle name="Comma 3 2 2" xfId="56" xr:uid="{00000000-0005-0000-0000-0000ED040000}"/>
    <cellStyle name="Comma 3 2 2 2" xfId="85" xr:uid="{00000000-0005-0000-0000-0000EE040000}"/>
    <cellStyle name="Comma 3 2 2 2 2" xfId="147" xr:uid="{00000000-0005-0000-0000-0000EF040000}"/>
    <cellStyle name="Comma 3 2 2 2 2 2" xfId="274" xr:uid="{00000000-0005-0000-0000-0000F0040000}"/>
    <cellStyle name="Comma 3 2 2 2 2 2 2" xfId="821" xr:uid="{00000000-0005-0000-0000-0000F1040000}"/>
    <cellStyle name="Comma 3 2 2 2 2 2 2 2" xfId="1359" xr:uid="{00000000-0005-0000-0000-0000F2040000}"/>
    <cellStyle name="Comma 3 2 2 2 2 2 2 2 2" xfId="2439" xr:uid="{00000000-0005-0000-0000-0000F3040000}"/>
    <cellStyle name="Comma 3 2 2 2 2 2 2 3" xfId="1901" xr:uid="{00000000-0005-0000-0000-0000F4040000}"/>
    <cellStyle name="Comma 3 2 2 2 2 2 3" xfId="1092" xr:uid="{00000000-0005-0000-0000-0000F5040000}"/>
    <cellStyle name="Comma 3 2 2 2 2 2 3 2" xfId="2172" xr:uid="{00000000-0005-0000-0000-0000F6040000}"/>
    <cellStyle name="Comma 3 2 2 2 2 2 4" xfId="1634" xr:uid="{00000000-0005-0000-0000-0000F7040000}"/>
    <cellStyle name="Comma 3 2 2 2 2 2 5" xfId="2715" xr:uid="{00000000-0005-0000-0000-0000F8040000}"/>
    <cellStyle name="Comma 3 2 2 2 2 2 6" xfId="554" xr:uid="{00000000-0005-0000-0000-0000F9040000}"/>
    <cellStyle name="Comma 3 2 2 2 2 3" xfId="694" xr:uid="{00000000-0005-0000-0000-0000FA040000}"/>
    <cellStyle name="Comma 3 2 2 2 2 3 2" xfId="1232" xr:uid="{00000000-0005-0000-0000-0000FB040000}"/>
    <cellStyle name="Comma 3 2 2 2 2 3 2 2" xfId="2312" xr:uid="{00000000-0005-0000-0000-0000FC040000}"/>
    <cellStyle name="Comma 3 2 2 2 2 3 3" xfId="1774" xr:uid="{00000000-0005-0000-0000-0000FD040000}"/>
    <cellStyle name="Comma 3 2 2 2 2 4" xfId="965" xr:uid="{00000000-0005-0000-0000-0000FE040000}"/>
    <cellStyle name="Comma 3 2 2 2 2 4 2" xfId="2045" xr:uid="{00000000-0005-0000-0000-0000FF040000}"/>
    <cellStyle name="Comma 3 2 2 2 2 5" xfId="1507" xr:uid="{00000000-0005-0000-0000-000000050000}"/>
    <cellStyle name="Comma 3 2 2 2 2 6" xfId="2588" xr:uid="{00000000-0005-0000-0000-000001050000}"/>
    <cellStyle name="Comma 3 2 2 2 2 7" xfId="427" xr:uid="{00000000-0005-0000-0000-000002050000}"/>
    <cellStyle name="Comma 3 2 2 2 3" xfId="210" xr:uid="{00000000-0005-0000-0000-000003050000}"/>
    <cellStyle name="Comma 3 2 2 2 3 2" xfId="757" xr:uid="{00000000-0005-0000-0000-000004050000}"/>
    <cellStyle name="Comma 3 2 2 2 3 2 2" xfId="1295" xr:uid="{00000000-0005-0000-0000-000005050000}"/>
    <cellStyle name="Comma 3 2 2 2 3 2 2 2" xfId="2375" xr:uid="{00000000-0005-0000-0000-000006050000}"/>
    <cellStyle name="Comma 3 2 2 2 3 2 3" xfId="1837" xr:uid="{00000000-0005-0000-0000-000007050000}"/>
    <cellStyle name="Comma 3 2 2 2 3 3" xfId="1028" xr:uid="{00000000-0005-0000-0000-000008050000}"/>
    <cellStyle name="Comma 3 2 2 2 3 3 2" xfId="2108" xr:uid="{00000000-0005-0000-0000-000009050000}"/>
    <cellStyle name="Comma 3 2 2 2 3 4" xfId="1570" xr:uid="{00000000-0005-0000-0000-00000A050000}"/>
    <cellStyle name="Comma 3 2 2 2 3 5" xfId="2651" xr:uid="{00000000-0005-0000-0000-00000B050000}"/>
    <cellStyle name="Comma 3 2 2 2 3 6" xfId="490" xr:uid="{00000000-0005-0000-0000-00000C050000}"/>
    <cellStyle name="Comma 3 2 2 2 4" xfId="632" xr:uid="{00000000-0005-0000-0000-00000D050000}"/>
    <cellStyle name="Comma 3 2 2 2 4 2" xfId="1170" xr:uid="{00000000-0005-0000-0000-00000E050000}"/>
    <cellStyle name="Comma 3 2 2 2 4 2 2" xfId="2250" xr:uid="{00000000-0005-0000-0000-00000F050000}"/>
    <cellStyle name="Comma 3 2 2 2 4 3" xfId="1712" xr:uid="{00000000-0005-0000-0000-000010050000}"/>
    <cellStyle name="Comma 3 2 2 2 5" xfId="903" xr:uid="{00000000-0005-0000-0000-000011050000}"/>
    <cellStyle name="Comma 3 2 2 2 5 2" xfId="1983" xr:uid="{00000000-0005-0000-0000-000012050000}"/>
    <cellStyle name="Comma 3 2 2 2 6" xfId="1445" xr:uid="{00000000-0005-0000-0000-000013050000}"/>
    <cellStyle name="Comma 3 2 2 2 7" xfId="2526" xr:uid="{00000000-0005-0000-0000-000014050000}"/>
    <cellStyle name="Comma 3 2 2 2 8" xfId="365" xr:uid="{00000000-0005-0000-0000-000015050000}"/>
    <cellStyle name="Comma 3 2 2 3" xfId="116" xr:uid="{00000000-0005-0000-0000-000016050000}"/>
    <cellStyle name="Comma 3 2 2 3 2" xfId="242" xr:uid="{00000000-0005-0000-0000-000017050000}"/>
    <cellStyle name="Comma 3 2 2 3 2 2" xfId="789" xr:uid="{00000000-0005-0000-0000-000018050000}"/>
    <cellStyle name="Comma 3 2 2 3 2 2 2" xfId="1327" xr:uid="{00000000-0005-0000-0000-000019050000}"/>
    <cellStyle name="Comma 3 2 2 3 2 2 2 2" xfId="2407" xr:uid="{00000000-0005-0000-0000-00001A050000}"/>
    <cellStyle name="Comma 3 2 2 3 2 2 3" xfId="1869" xr:uid="{00000000-0005-0000-0000-00001B050000}"/>
    <cellStyle name="Comma 3 2 2 3 2 3" xfId="1060" xr:uid="{00000000-0005-0000-0000-00001C050000}"/>
    <cellStyle name="Comma 3 2 2 3 2 3 2" xfId="2140" xr:uid="{00000000-0005-0000-0000-00001D050000}"/>
    <cellStyle name="Comma 3 2 2 3 2 4" xfId="1602" xr:uid="{00000000-0005-0000-0000-00001E050000}"/>
    <cellStyle name="Comma 3 2 2 3 2 5" xfId="2683" xr:uid="{00000000-0005-0000-0000-00001F050000}"/>
    <cellStyle name="Comma 3 2 2 3 2 6" xfId="522" xr:uid="{00000000-0005-0000-0000-000020050000}"/>
    <cellStyle name="Comma 3 2 2 3 3" xfId="663" xr:uid="{00000000-0005-0000-0000-000021050000}"/>
    <cellStyle name="Comma 3 2 2 3 3 2" xfId="1201" xr:uid="{00000000-0005-0000-0000-000022050000}"/>
    <cellStyle name="Comma 3 2 2 3 3 2 2" xfId="2281" xr:uid="{00000000-0005-0000-0000-000023050000}"/>
    <cellStyle name="Comma 3 2 2 3 3 3" xfId="1743" xr:uid="{00000000-0005-0000-0000-000024050000}"/>
    <cellStyle name="Comma 3 2 2 3 4" xfId="934" xr:uid="{00000000-0005-0000-0000-000025050000}"/>
    <cellStyle name="Comma 3 2 2 3 4 2" xfId="2014" xr:uid="{00000000-0005-0000-0000-000026050000}"/>
    <cellStyle name="Comma 3 2 2 3 5" xfId="1476" xr:uid="{00000000-0005-0000-0000-000027050000}"/>
    <cellStyle name="Comma 3 2 2 3 6" xfId="2557" xr:uid="{00000000-0005-0000-0000-000028050000}"/>
    <cellStyle name="Comma 3 2 2 3 7" xfId="396" xr:uid="{00000000-0005-0000-0000-000029050000}"/>
    <cellStyle name="Comma 3 2 2 4" xfId="178" xr:uid="{00000000-0005-0000-0000-00002A050000}"/>
    <cellStyle name="Comma 3 2 2 4 2" xfId="725" xr:uid="{00000000-0005-0000-0000-00002B050000}"/>
    <cellStyle name="Comma 3 2 2 4 2 2" xfId="1263" xr:uid="{00000000-0005-0000-0000-00002C050000}"/>
    <cellStyle name="Comma 3 2 2 4 2 2 2" xfId="2343" xr:uid="{00000000-0005-0000-0000-00002D050000}"/>
    <cellStyle name="Comma 3 2 2 4 2 3" xfId="1805" xr:uid="{00000000-0005-0000-0000-00002E050000}"/>
    <cellStyle name="Comma 3 2 2 4 3" xfId="996" xr:uid="{00000000-0005-0000-0000-00002F050000}"/>
    <cellStyle name="Comma 3 2 2 4 3 2" xfId="2076" xr:uid="{00000000-0005-0000-0000-000030050000}"/>
    <cellStyle name="Comma 3 2 2 4 4" xfId="1538" xr:uid="{00000000-0005-0000-0000-000031050000}"/>
    <cellStyle name="Comma 3 2 2 4 5" xfId="2619" xr:uid="{00000000-0005-0000-0000-000032050000}"/>
    <cellStyle name="Comma 3 2 2 4 6" xfId="458" xr:uid="{00000000-0005-0000-0000-000033050000}"/>
    <cellStyle name="Comma 3 2 2 5" xfId="603" xr:uid="{00000000-0005-0000-0000-000034050000}"/>
    <cellStyle name="Comma 3 2 2 5 2" xfId="1141" xr:uid="{00000000-0005-0000-0000-000035050000}"/>
    <cellStyle name="Comma 3 2 2 5 2 2" xfId="2221" xr:uid="{00000000-0005-0000-0000-000036050000}"/>
    <cellStyle name="Comma 3 2 2 5 3" xfId="1683" xr:uid="{00000000-0005-0000-0000-000037050000}"/>
    <cellStyle name="Comma 3 2 2 6" xfId="874" xr:uid="{00000000-0005-0000-0000-000038050000}"/>
    <cellStyle name="Comma 3 2 2 6 2" xfId="1954" xr:uid="{00000000-0005-0000-0000-000039050000}"/>
    <cellStyle name="Comma 3 2 2 7" xfId="1416" xr:uid="{00000000-0005-0000-0000-00003A050000}"/>
    <cellStyle name="Comma 3 2 2 8" xfId="2497" xr:uid="{00000000-0005-0000-0000-00003B050000}"/>
    <cellStyle name="Comma 3 2 2 9" xfId="336" xr:uid="{00000000-0005-0000-0000-00003C050000}"/>
    <cellStyle name="Comma 3 2 3" xfId="71" xr:uid="{00000000-0005-0000-0000-00003D050000}"/>
    <cellStyle name="Comma 3 2 3 2" xfId="133" xr:uid="{00000000-0005-0000-0000-00003E050000}"/>
    <cellStyle name="Comma 3 2 3 2 2" xfId="259" xr:uid="{00000000-0005-0000-0000-00003F050000}"/>
    <cellStyle name="Comma 3 2 3 2 2 2" xfId="806" xr:uid="{00000000-0005-0000-0000-000040050000}"/>
    <cellStyle name="Comma 3 2 3 2 2 2 2" xfId="1344" xr:uid="{00000000-0005-0000-0000-000041050000}"/>
    <cellStyle name="Comma 3 2 3 2 2 2 2 2" xfId="2424" xr:uid="{00000000-0005-0000-0000-000042050000}"/>
    <cellStyle name="Comma 3 2 3 2 2 2 3" xfId="1886" xr:uid="{00000000-0005-0000-0000-000043050000}"/>
    <cellStyle name="Comma 3 2 3 2 2 3" xfId="1077" xr:uid="{00000000-0005-0000-0000-000044050000}"/>
    <cellStyle name="Comma 3 2 3 2 2 3 2" xfId="2157" xr:uid="{00000000-0005-0000-0000-000045050000}"/>
    <cellStyle name="Comma 3 2 3 2 2 4" xfId="1619" xr:uid="{00000000-0005-0000-0000-000046050000}"/>
    <cellStyle name="Comma 3 2 3 2 2 5" xfId="2700" xr:uid="{00000000-0005-0000-0000-000047050000}"/>
    <cellStyle name="Comma 3 2 3 2 2 6" xfId="539" xr:uid="{00000000-0005-0000-0000-000048050000}"/>
    <cellStyle name="Comma 3 2 3 2 3" xfId="680" xr:uid="{00000000-0005-0000-0000-000049050000}"/>
    <cellStyle name="Comma 3 2 3 2 3 2" xfId="1218" xr:uid="{00000000-0005-0000-0000-00004A050000}"/>
    <cellStyle name="Comma 3 2 3 2 3 2 2" xfId="2298" xr:uid="{00000000-0005-0000-0000-00004B050000}"/>
    <cellStyle name="Comma 3 2 3 2 3 3" xfId="1760" xr:uid="{00000000-0005-0000-0000-00004C050000}"/>
    <cellStyle name="Comma 3 2 3 2 4" xfId="951" xr:uid="{00000000-0005-0000-0000-00004D050000}"/>
    <cellStyle name="Comma 3 2 3 2 4 2" xfId="2031" xr:uid="{00000000-0005-0000-0000-00004E050000}"/>
    <cellStyle name="Comma 3 2 3 2 5" xfId="1493" xr:uid="{00000000-0005-0000-0000-00004F050000}"/>
    <cellStyle name="Comma 3 2 3 2 6" xfId="2574" xr:uid="{00000000-0005-0000-0000-000050050000}"/>
    <cellStyle name="Comma 3 2 3 2 7" xfId="413" xr:uid="{00000000-0005-0000-0000-000051050000}"/>
    <cellStyle name="Comma 3 2 3 3" xfId="195" xr:uid="{00000000-0005-0000-0000-000052050000}"/>
    <cellStyle name="Comma 3 2 3 3 2" xfId="742" xr:uid="{00000000-0005-0000-0000-000053050000}"/>
    <cellStyle name="Comma 3 2 3 3 2 2" xfId="1280" xr:uid="{00000000-0005-0000-0000-000054050000}"/>
    <cellStyle name="Comma 3 2 3 3 2 2 2" xfId="2360" xr:uid="{00000000-0005-0000-0000-000055050000}"/>
    <cellStyle name="Comma 3 2 3 3 2 3" xfId="1822" xr:uid="{00000000-0005-0000-0000-000056050000}"/>
    <cellStyle name="Comma 3 2 3 3 3" xfId="1013" xr:uid="{00000000-0005-0000-0000-000057050000}"/>
    <cellStyle name="Comma 3 2 3 3 3 2" xfId="2093" xr:uid="{00000000-0005-0000-0000-000058050000}"/>
    <cellStyle name="Comma 3 2 3 3 4" xfId="1555" xr:uid="{00000000-0005-0000-0000-000059050000}"/>
    <cellStyle name="Comma 3 2 3 3 5" xfId="2636" xr:uid="{00000000-0005-0000-0000-00005A050000}"/>
    <cellStyle name="Comma 3 2 3 3 6" xfId="475" xr:uid="{00000000-0005-0000-0000-00005B050000}"/>
    <cellStyle name="Comma 3 2 3 4" xfId="618" xr:uid="{00000000-0005-0000-0000-00005C050000}"/>
    <cellStyle name="Comma 3 2 3 4 2" xfId="1156" xr:uid="{00000000-0005-0000-0000-00005D050000}"/>
    <cellStyle name="Comma 3 2 3 4 2 2" xfId="2236" xr:uid="{00000000-0005-0000-0000-00005E050000}"/>
    <cellStyle name="Comma 3 2 3 4 3" xfId="1698" xr:uid="{00000000-0005-0000-0000-00005F050000}"/>
    <cellStyle name="Comma 3 2 3 5" xfId="889" xr:uid="{00000000-0005-0000-0000-000060050000}"/>
    <cellStyle name="Comma 3 2 3 5 2" xfId="1969" xr:uid="{00000000-0005-0000-0000-000061050000}"/>
    <cellStyle name="Comma 3 2 3 6" xfId="1431" xr:uid="{00000000-0005-0000-0000-000062050000}"/>
    <cellStyle name="Comma 3 2 3 7" xfId="2512" xr:uid="{00000000-0005-0000-0000-000063050000}"/>
    <cellStyle name="Comma 3 2 3 8" xfId="351" xr:uid="{00000000-0005-0000-0000-000064050000}"/>
    <cellStyle name="Comma 3 2 4" xfId="101" xr:uid="{00000000-0005-0000-0000-000065050000}"/>
    <cellStyle name="Comma 3 2 4 2" xfId="227" xr:uid="{00000000-0005-0000-0000-000066050000}"/>
    <cellStyle name="Comma 3 2 4 2 2" xfId="774" xr:uid="{00000000-0005-0000-0000-000067050000}"/>
    <cellStyle name="Comma 3 2 4 2 2 2" xfId="1312" xr:uid="{00000000-0005-0000-0000-000068050000}"/>
    <cellStyle name="Comma 3 2 4 2 2 2 2" xfId="2392" xr:uid="{00000000-0005-0000-0000-000069050000}"/>
    <cellStyle name="Comma 3 2 4 2 2 3" xfId="1854" xr:uid="{00000000-0005-0000-0000-00006A050000}"/>
    <cellStyle name="Comma 3 2 4 2 3" xfId="1045" xr:uid="{00000000-0005-0000-0000-00006B050000}"/>
    <cellStyle name="Comma 3 2 4 2 3 2" xfId="2125" xr:uid="{00000000-0005-0000-0000-00006C050000}"/>
    <cellStyle name="Comma 3 2 4 2 4" xfId="1587" xr:uid="{00000000-0005-0000-0000-00006D050000}"/>
    <cellStyle name="Comma 3 2 4 2 5" xfId="2668" xr:uid="{00000000-0005-0000-0000-00006E050000}"/>
    <cellStyle name="Comma 3 2 4 2 6" xfId="507" xr:uid="{00000000-0005-0000-0000-00006F050000}"/>
    <cellStyle name="Comma 3 2 4 3" xfId="648" xr:uid="{00000000-0005-0000-0000-000070050000}"/>
    <cellStyle name="Comma 3 2 4 3 2" xfId="1186" xr:uid="{00000000-0005-0000-0000-000071050000}"/>
    <cellStyle name="Comma 3 2 4 3 2 2" xfId="2266" xr:uid="{00000000-0005-0000-0000-000072050000}"/>
    <cellStyle name="Comma 3 2 4 3 3" xfId="1728" xr:uid="{00000000-0005-0000-0000-000073050000}"/>
    <cellStyle name="Comma 3 2 4 4" xfId="919" xr:uid="{00000000-0005-0000-0000-000074050000}"/>
    <cellStyle name="Comma 3 2 4 4 2" xfId="1999" xr:uid="{00000000-0005-0000-0000-000075050000}"/>
    <cellStyle name="Comma 3 2 4 5" xfId="1461" xr:uid="{00000000-0005-0000-0000-000076050000}"/>
    <cellStyle name="Comma 3 2 4 6" xfId="2542" xr:uid="{00000000-0005-0000-0000-000077050000}"/>
    <cellStyle name="Comma 3 2 4 7" xfId="381" xr:uid="{00000000-0005-0000-0000-000078050000}"/>
    <cellStyle name="Comma 3 2 5" xfId="163" xr:uid="{00000000-0005-0000-0000-000079050000}"/>
    <cellStyle name="Comma 3 2 5 2" xfId="710" xr:uid="{00000000-0005-0000-0000-00007A050000}"/>
    <cellStyle name="Comma 3 2 5 2 2" xfId="1248" xr:uid="{00000000-0005-0000-0000-00007B050000}"/>
    <cellStyle name="Comma 3 2 5 2 2 2" xfId="2328" xr:uid="{00000000-0005-0000-0000-00007C050000}"/>
    <cellStyle name="Comma 3 2 5 2 3" xfId="1790" xr:uid="{00000000-0005-0000-0000-00007D050000}"/>
    <cellStyle name="Comma 3 2 5 3" xfId="981" xr:uid="{00000000-0005-0000-0000-00007E050000}"/>
    <cellStyle name="Comma 3 2 5 3 2" xfId="2061" xr:uid="{00000000-0005-0000-0000-00007F050000}"/>
    <cellStyle name="Comma 3 2 5 4" xfId="1523" xr:uid="{00000000-0005-0000-0000-000080050000}"/>
    <cellStyle name="Comma 3 2 5 5" xfId="2604" xr:uid="{00000000-0005-0000-0000-000081050000}"/>
    <cellStyle name="Comma 3 2 5 6" xfId="443" xr:uid="{00000000-0005-0000-0000-000082050000}"/>
    <cellStyle name="Comma 3 2 6" xfId="590" xr:uid="{00000000-0005-0000-0000-000083050000}"/>
    <cellStyle name="Comma 3 2 6 2" xfId="1128" xr:uid="{00000000-0005-0000-0000-000084050000}"/>
    <cellStyle name="Comma 3 2 6 2 2" xfId="2208" xr:uid="{00000000-0005-0000-0000-000085050000}"/>
    <cellStyle name="Comma 3 2 6 3" xfId="1670" xr:uid="{00000000-0005-0000-0000-000086050000}"/>
    <cellStyle name="Comma 3 2 7" xfId="861" xr:uid="{00000000-0005-0000-0000-000087050000}"/>
    <cellStyle name="Comma 3 2 7 2" xfId="1941" xr:uid="{00000000-0005-0000-0000-000088050000}"/>
    <cellStyle name="Comma 3 2 8" xfId="1403" xr:uid="{00000000-0005-0000-0000-000089050000}"/>
    <cellStyle name="Comma 3 2 9" xfId="2484" xr:uid="{00000000-0005-0000-0000-00008A050000}"/>
    <cellStyle name="Comma 3 3" xfId="45" xr:uid="{00000000-0005-0000-0000-00008B050000}"/>
    <cellStyle name="Comma 3 3 2" xfId="74" xr:uid="{00000000-0005-0000-0000-00008C050000}"/>
    <cellStyle name="Comma 3 3 2 2" xfId="136" xr:uid="{00000000-0005-0000-0000-00008D050000}"/>
    <cellStyle name="Comma 3 3 2 2 2" xfId="262" xr:uid="{00000000-0005-0000-0000-00008E050000}"/>
    <cellStyle name="Comma 3 3 2 2 2 2" xfId="809" xr:uid="{00000000-0005-0000-0000-00008F050000}"/>
    <cellStyle name="Comma 3 3 2 2 2 2 2" xfId="1347" xr:uid="{00000000-0005-0000-0000-000090050000}"/>
    <cellStyle name="Comma 3 3 2 2 2 2 2 2" xfId="2427" xr:uid="{00000000-0005-0000-0000-000091050000}"/>
    <cellStyle name="Comma 3 3 2 2 2 2 3" xfId="1889" xr:uid="{00000000-0005-0000-0000-000092050000}"/>
    <cellStyle name="Comma 3 3 2 2 2 3" xfId="1080" xr:uid="{00000000-0005-0000-0000-000093050000}"/>
    <cellStyle name="Comma 3 3 2 2 2 3 2" xfId="2160" xr:uid="{00000000-0005-0000-0000-000094050000}"/>
    <cellStyle name="Comma 3 3 2 2 2 4" xfId="1622" xr:uid="{00000000-0005-0000-0000-000095050000}"/>
    <cellStyle name="Comma 3 3 2 2 2 5" xfId="2703" xr:uid="{00000000-0005-0000-0000-000096050000}"/>
    <cellStyle name="Comma 3 3 2 2 2 6" xfId="542" xr:uid="{00000000-0005-0000-0000-000097050000}"/>
    <cellStyle name="Comma 3 3 2 2 3" xfId="683" xr:uid="{00000000-0005-0000-0000-000098050000}"/>
    <cellStyle name="Comma 3 3 2 2 3 2" xfId="1221" xr:uid="{00000000-0005-0000-0000-000099050000}"/>
    <cellStyle name="Comma 3 3 2 2 3 2 2" xfId="2301" xr:uid="{00000000-0005-0000-0000-00009A050000}"/>
    <cellStyle name="Comma 3 3 2 2 3 3" xfId="1763" xr:uid="{00000000-0005-0000-0000-00009B050000}"/>
    <cellStyle name="Comma 3 3 2 2 4" xfId="954" xr:uid="{00000000-0005-0000-0000-00009C050000}"/>
    <cellStyle name="Comma 3 3 2 2 4 2" xfId="2034" xr:uid="{00000000-0005-0000-0000-00009D050000}"/>
    <cellStyle name="Comma 3 3 2 2 5" xfId="1496" xr:uid="{00000000-0005-0000-0000-00009E050000}"/>
    <cellStyle name="Comma 3 3 2 2 6" xfId="2577" xr:uid="{00000000-0005-0000-0000-00009F050000}"/>
    <cellStyle name="Comma 3 3 2 2 7" xfId="416" xr:uid="{00000000-0005-0000-0000-0000A0050000}"/>
    <cellStyle name="Comma 3 3 2 3" xfId="198" xr:uid="{00000000-0005-0000-0000-0000A1050000}"/>
    <cellStyle name="Comma 3 3 2 3 2" xfId="745" xr:uid="{00000000-0005-0000-0000-0000A2050000}"/>
    <cellStyle name="Comma 3 3 2 3 2 2" xfId="1283" xr:uid="{00000000-0005-0000-0000-0000A3050000}"/>
    <cellStyle name="Comma 3 3 2 3 2 2 2" xfId="2363" xr:uid="{00000000-0005-0000-0000-0000A4050000}"/>
    <cellStyle name="Comma 3 3 2 3 2 3" xfId="1825" xr:uid="{00000000-0005-0000-0000-0000A5050000}"/>
    <cellStyle name="Comma 3 3 2 3 3" xfId="1016" xr:uid="{00000000-0005-0000-0000-0000A6050000}"/>
    <cellStyle name="Comma 3 3 2 3 3 2" xfId="2096" xr:uid="{00000000-0005-0000-0000-0000A7050000}"/>
    <cellStyle name="Comma 3 3 2 3 4" xfId="1558" xr:uid="{00000000-0005-0000-0000-0000A8050000}"/>
    <cellStyle name="Comma 3 3 2 3 5" xfId="2639" xr:uid="{00000000-0005-0000-0000-0000A9050000}"/>
    <cellStyle name="Comma 3 3 2 3 6" xfId="478" xr:uid="{00000000-0005-0000-0000-0000AA050000}"/>
    <cellStyle name="Comma 3 3 2 4" xfId="621" xr:uid="{00000000-0005-0000-0000-0000AB050000}"/>
    <cellStyle name="Comma 3 3 2 4 2" xfId="1159" xr:uid="{00000000-0005-0000-0000-0000AC050000}"/>
    <cellStyle name="Comma 3 3 2 4 2 2" xfId="2239" xr:uid="{00000000-0005-0000-0000-0000AD050000}"/>
    <cellStyle name="Comma 3 3 2 4 3" xfId="1701" xr:uid="{00000000-0005-0000-0000-0000AE050000}"/>
    <cellStyle name="Comma 3 3 2 5" xfId="892" xr:uid="{00000000-0005-0000-0000-0000AF050000}"/>
    <cellStyle name="Comma 3 3 2 5 2" xfId="1972" xr:uid="{00000000-0005-0000-0000-0000B0050000}"/>
    <cellStyle name="Comma 3 3 2 6" xfId="1434" xr:uid="{00000000-0005-0000-0000-0000B1050000}"/>
    <cellStyle name="Comma 3 3 2 7" xfId="2515" xr:uid="{00000000-0005-0000-0000-0000B2050000}"/>
    <cellStyle name="Comma 3 3 2 8" xfId="354" xr:uid="{00000000-0005-0000-0000-0000B3050000}"/>
    <cellStyle name="Comma 3 3 3" xfId="104" xr:uid="{00000000-0005-0000-0000-0000B4050000}"/>
    <cellStyle name="Comma 3 3 3 2" xfId="230" xr:uid="{00000000-0005-0000-0000-0000B5050000}"/>
    <cellStyle name="Comma 3 3 3 2 2" xfId="777" xr:uid="{00000000-0005-0000-0000-0000B6050000}"/>
    <cellStyle name="Comma 3 3 3 2 2 2" xfId="1315" xr:uid="{00000000-0005-0000-0000-0000B7050000}"/>
    <cellStyle name="Comma 3 3 3 2 2 2 2" xfId="2395" xr:uid="{00000000-0005-0000-0000-0000B8050000}"/>
    <cellStyle name="Comma 3 3 3 2 2 3" xfId="1857" xr:uid="{00000000-0005-0000-0000-0000B9050000}"/>
    <cellStyle name="Comma 3 3 3 2 3" xfId="1048" xr:uid="{00000000-0005-0000-0000-0000BA050000}"/>
    <cellStyle name="Comma 3 3 3 2 3 2" xfId="2128" xr:uid="{00000000-0005-0000-0000-0000BB050000}"/>
    <cellStyle name="Comma 3 3 3 2 4" xfId="1590" xr:uid="{00000000-0005-0000-0000-0000BC050000}"/>
    <cellStyle name="Comma 3 3 3 2 5" xfId="2671" xr:uid="{00000000-0005-0000-0000-0000BD050000}"/>
    <cellStyle name="Comma 3 3 3 2 6" xfId="510" xr:uid="{00000000-0005-0000-0000-0000BE050000}"/>
    <cellStyle name="Comma 3 3 3 3" xfId="651" xr:uid="{00000000-0005-0000-0000-0000BF050000}"/>
    <cellStyle name="Comma 3 3 3 3 2" xfId="1189" xr:uid="{00000000-0005-0000-0000-0000C0050000}"/>
    <cellStyle name="Comma 3 3 3 3 2 2" xfId="2269" xr:uid="{00000000-0005-0000-0000-0000C1050000}"/>
    <cellStyle name="Comma 3 3 3 3 3" xfId="1731" xr:uid="{00000000-0005-0000-0000-0000C2050000}"/>
    <cellStyle name="Comma 3 3 3 4" xfId="922" xr:uid="{00000000-0005-0000-0000-0000C3050000}"/>
    <cellStyle name="Comma 3 3 3 4 2" xfId="2002" xr:uid="{00000000-0005-0000-0000-0000C4050000}"/>
    <cellStyle name="Comma 3 3 3 5" xfId="1464" xr:uid="{00000000-0005-0000-0000-0000C5050000}"/>
    <cellStyle name="Comma 3 3 3 6" xfId="2545" xr:uid="{00000000-0005-0000-0000-0000C6050000}"/>
    <cellStyle name="Comma 3 3 3 7" xfId="384" xr:uid="{00000000-0005-0000-0000-0000C7050000}"/>
    <cellStyle name="Comma 3 3 4" xfId="166" xr:uid="{00000000-0005-0000-0000-0000C8050000}"/>
    <cellStyle name="Comma 3 3 4 2" xfId="713" xr:uid="{00000000-0005-0000-0000-0000C9050000}"/>
    <cellStyle name="Comma 3 3 4 2 2" xfId="1251" xr:uid="{00000000-0005-0000-0000-0000CA050000}"/>
    <cellStyle name="Comma 3 3 4 2 2 2" xfId="2331" xr:uid="{00000000-0005-0000-0000-0000CB050000}"/>
    <cellStyle name="Comma 3 3 4 2 3" xfId="1793" xr:uid="{00000000-0005-0000-0000-0000CC050000}"/>
    <cellStyle name="Comma 3 3 4 3" xfId="984" xr:uid="{00000000-0005-0000-0000-0000CD050000}"/>
    <cellStyle name="Comma 3 3 4 3 2" xfId="2064" xr:uid="{00000000-0005-0000-0000-0000CE050000}"/>
    <cellStyle name="Comma 3 3 4 4" xfId="1526" xr:uid="{00000000-0005-0000-0000-0000CF050000}"/>
    <cellStyle name="Comma 3 3 4 5" xfId="2607" xr:uid="{00000000-0005-0000-0000-0000D0050000}"/>
    <cellStyle name="Comma 3 3 4 6" xfId="446" xr:uid="{00000000-0005-0000-0000-0000D1050000}"/>
    <cellStyle name="Comma 3 3 5" xfId="592" xr:uid="{00000000-0005-0000-0000-0000D2050000}"/>
    <cellStyle name="Comma 3 3 5 2" xfId="1130" xr:uid="{00000000-0005-0000-0000-0000D3050000}"/>
    <cellStyle name="Comma 3 3 5 2 2" xfId="2210" xr:uid="{00000000-0005-0000-0000-0000D4050000}"/>
    <cellStyle name="Comma 3 3 5 3" xfId="1672" xr:uid="{00000000-0005-0000-0000-0000D5050000}"/>
    <cellStyle name="Comma 3 3 6" xfId="863" xr:uid="{00000000-0005-0000-0000-0000D6050000}"/>
    <cellStyle name="Comma 3 3 6 2" xfId="1943" xr:uid="{00000000-0005-0000-0000-0000D7050000}"/>
    <cellStyle name="Comma 3 3 7" xfId="1405" xr:uid="{00000000-0005-0000-0000-0000D8050000}"/>
    <cellStyle name="Comma 3 3 8" xfId="2486" xr:uid="{00000000-0005-0000-0000-0000D9050000}"/>
    <cellStyle name="Comma 3 3 9" xfId="325" xr:uid="{00000000-0005-0000-0000-0000DA050000}"/>
    <cellStyle name="Comma 3 4" xfId="59" xr:uid="{00000000-0005-0000-0000-0000DB050000}"/>
    <cellStyle name="Comma 3 4 2" xfId="121" xr:uid="{00000000-0005-0000-0000-0000DC050000}"/>
    <cellStyle name="Comma 3 4 2 2" xfId="247" xr:uid="{00000000-0005-0000-0000-0000DD050000}"/>
    <cellStyle name="Comma 3 4 2 2 2" xfId="794" xr:uid="{00000000-0005-0000-0000-0000DE050000}"/>
    <cellStyle name="Comma 3 4 2 2 2 2" xfId="1332" xr:uid="{00000000-0005-0000-0000-0000DF050000}"/>
    <cellStyle name="Comma 3 4 2 2 2 2 2" xfId="2412" xr:uid="{00000000-0005-0000-0000-0000E0050000}"/>
    <cellStyle name="Comma 3 4 2 2 2 3" xfId="1874" xr:uid="{00000000-0005-0000-0000-0000E1050000}"/>
    <cellStyle name="Comma 3 4 2 2 3" xfId="1065" xr:uid="{00000000-0005-0000-0000-0000E2050000}"/>
    <cellStyle name="Comma 3 4 2 2 3 2" xfId="2145" xr:uid="{00000000-0005-0000-0000-0000E3050000}"/>
    <cellStyle name="Comma 3 4 2 2 4" xfId="1607" xr:uid="{00000000-0005-0000-0000-0000E4050000}"/>
    <cellStyle name="Comma 3 4 2 2 5" xfId="2688" xr:uid="{00000000-0005-0000-0000-0000E5050000}"/>
    <cellStyle name="Comma 3 4 2 2 6" xfId="527" xr:uid="{00000000-0005-0000-0000-0000E6050000}"/>
    <cellStyle name="Comma 3 4 2 3" xfId="668" xr:uid="{00000000-0005-0000-0000-0000E7050000}"/>
    <cellStyle name="Comma 3 4 2 3 2" xfId="1206" xr:uid="{00000000-0005-0000-0000-0000E8050000}"/>
    <cellStyle name="Comma 3 4 2 3 2 2" xfId="2286" xr:uid="{00000000-0005-0000-0000-0000E9050000}"/>
    <cellStyle name="Comma 3 4 2 3 3" xfId="1748" xr:uid="{00000000-0005-0000-0000-0000EA050000}"/>
    <cellStyle name="Comma 3 4 2 4" xfId="939" xr:uid="{00000000-0005-0000-0000-0000EB050000}"/>
    <cellStyle name="Comma 3 4 2 4 2" xfId="2019" xr:uid="{00000000-0005-0000-0000-0000EC050000}"/>
    <cellStyle name="Comma 3 4 2 5" xfId="1481" xr:uid="{00000000-0005-0000-0000-0000ED050000}"/>
    <cellStyle name="Comma 3 4 2 6" xfId="2562" xr:uid="{00000000-0005-0000-0000-0000EE050000}"/>
    <cellStyle name="Comma 3 4 2 7" xfId="401" xr:uid="{00000000-0005-0000-0000-0000EF050000}"/>
    <cellStyle name="Comma 3 4 3" xfId="183" xr:uid="{00000000-0005-0000-0000-0000F0050000}"/>
    <cellStyle name="Comma 3 4 3 2" xfId="730" xr:uid="{00000000-0005-0000-0000-0000F1050000}"/>
    <cellStyle name="Comma 3 4 3 2 2" xfId="1268" xr:uid="{00000000-0005-0000-0000-0000F2050000}"/>
    <cellStyle name="Comma 3 4 3 2 2 2" xfId="2348" xr:uid="{00000000-0005-0000-0000-0000F3050000}"/>
    <cellStyle name="Comma 3 4 3 2 3" xfId="1810" xr:uid="{00000000-0005-0000-0000-0000F4050000}"/>
    <cellStyle name="Comma 3 4 3 3" xfId="1001" xr:uid="{00000000-0005-0000-0000-0000F5050000}"/>
    <cellStyle name="Comma 3 4 3 3 2" xfId="2081" xr:uid="{00000000-0005-0000-0000-0000F6050000}"/>
    <cellStyle name="Comma 3 4 3 4" xfId="1543" xr:uid="{00000000-0005-0000-0000-0000F7050000}"/>
    <cellStyle name="Comma 3 4 3 5" xfId="2624" xr:uid="{00000000-0005-0000-0000-0000F8050000}"/>
    <cellStyle name="Comma 3 4 3 6" xfId="463" xr:uid="{00000000-0005-0000-0000-0000F9050000}"/>
    <cellStyle name="Comma 3 4 4" xfId="606" xr:uid="{00000000-0005-0000-0000-0000FA050000}"/>
    <cellStyle name="Comma 3 4 4 2" xfId="1144" xr:uid="{00000000-0005-0000-0000-0000FB050000}"/>
    <cellStyle name="Comma 3 4 4 2 2" xfId="2224" xr:uid="{00000000-0005-0000-0000-0000FC050000}"/>
    <cellStyle name="Comma 3 4 4 3" xfId="1686" xr:uid="{00000000-0005-0000-0000-0000FD050000}"/>
    <cellStyle name="Comma 3 4 5" xfId="877" xr:uid="{00000000-0005-0000-0000-0000FE050000}"/>
    <cellStyle name="Comma 3 4 5 2" xfId="1957" xr:uid="{00000000-0005-0000-0000-0000FF050000}"/>
    <cellStyle name="Comma 3 4 6" xfId="1419" xr:uid="{00000000-0005-0000-0000-000000060000}"/>
    <cellStyle name="Comma 3 4 7" xfId="2500" xr:uid="{00000000-0005-0000-0000-000001060000}"/>
    <cellStyle name="Comma 3 4 8" xfId="339" xr:uid="{00000000-0005-0000-0000-000002060000}"/>
    <cellStyle name="Comma 3 5" xfId="89" xr:uid="{00000000-0005-0000-0000-000003060000}"/>
    <cellStyle name="Comma 3 5 2" xfId="215" xr:uid="{00000000-0005-0000-0000-000004060000}"/>
    <cellStyle name="Comma 3 5 2 2" xfId="762" xr:uid="{00000000-0005-0000-0000-000005060000}"/>
    <cellStyle name="Comma 3 5 2 2 2" xfId="1300" xr:uid="{00000000-0005-0000-0000-000006060000}"/>
    <cellStyle name="Comma 3 5 2 2 2 2" xfId="2380" xr:uid="{00000000-0005-0000-0000-000007060000}"/>
    <cellStyle name="Comma 3 5 2 2 3" xfId="1842" xr:uid="{00000000-0005-0000-0000-000008060000}"/>
    <cellStyle name="Comma 3 5 2 3" xfId="1033" xr:uid="{00000000-0005-0000-0000-000009060000}"/>
    <cellStyle name="Comma 3 5 2 3 2" xfId="2113" xr:uid="{00000000-0005-0000-0000-00000A060000}"/>
    <cellStyle name="Comma 3 5 2 4" xfId="1575" xr:uid="{00000000-0005-0000-0000-00000B060000}"/>
    <cellStyle name="Comma 3 5 2 5" xfId="2656" xr:uid="{00000000-0005-0000-0000-00000C060000}"/>
    <cellStyle name="Comma 3 5 2 6" xfId="495" xr:uid="{00000000-0005-0000-0000-00000D060000}"/>
    <cellStyle name="Comma 3 5 3" xfId="636" xr:uid="{00000000-0005-0000-0000-00000E060000}"/>
    <cellStyle name="Comma 3 5 3 2" xfId="1174" xr:uid="{00000000-0005-0000-0000-00000F060000}"/>
    <cellStyle name="Comma 3 5 3 2 2" xfId="2254" xr:uid="{00000000-0005-0000-0000-000010060000}"/>
    <cellStyle name="Comma 3 5 3 3" xfId="1716" xr:uid="{00000000-0005-0000-0000-000011060000}"/>
    <cellStyle name="Comma 3 5 4" xfId="907" xr:uid="{00000000-0005-0000-0000-000012060000}"/>
    <cellStyle name="Comma 3 5 4 2" xfId="1987" xr:uid="{00000000-0005-0000-0000-000013060000}"/>
    <cellStyle name="Comma 3 5 5" xfId="1449" xr:uid="{00000000-0005-0000-0000-000014060000}"/>
    <cellStyle name="Comma 3 5 6" xfId="2530" xr:uid="{00000000-0005-0000-0000-000015060000}"/>
    <cellStyle name="Comma 3 5 7" xfId="369" xr:uid="{00000000-0005-0000-0000-000016060000}"/>
    <cellStyle name="Comma 3 6" xfId="151" xr:uid="{00000000-0005-0000-0000-000017060000}"/>
    <cellStyle name="Comma 3 6 2" xfId="698" xr:uid="{00000000-0005-0000-0000-000018060000}"/>
    <cellStyle name="Comma 3 6 2 2" xfId="1236" xr:uid="{00000000-0005-0000-0000-000019060000}"/>
    <cellStyle name="Comma 3 6 2 2 2" xfId="2316" xr:uid="{00000000-0005-0000-0000-00001A060000}"/>
    <cellStyle name="Comma 3 6 2 3" xfId="1778" xr:uid="{00000000-0005-0000-0000-00001B060000}"/>
    <cellStyle name="Comma 3 6 3" xfId="969" xr:uid="{00000000-0005-0000-0000-00001C060000}"/>
    <cellStyle name="Comma 3 6 3 2" xfId="2049" xr:uid="{00000000-0005-0000-0000-00001D060000}"/>
    <cellStyle name="Comma 3 6 4" xfId="1511" xr:uid="{00000000-0005-0000-0000-00001E060000}"/>
    <cellStyle name="Comma 3 6 5" xfId="2592" xr:uid="{00000000-0005-0000-0000-00001F060000}"/>
    <cellStyle name="Comma 3 6 6" xfId="431" xr:uid="{00000000-0005-0000-0000-000020060000}"/>
    <cellStyle name="Comma 3 7" xfId="579" xr:uid="{00000000-0005-0000-0000-000021060000}"/>
    <cellStyle name="Comma 3 7 2" xfId="1117" xr:uid="{00000000-0005-0000-0000-000022060000}"/>
    <cellStyle name="Comma 3 7 2 2" xfId="2197" xr:uid="{00000000-0005-0000-0000-000023060000}"/>
    <cellStyle name="Comma 3 7 3" xfId="1659" xr:uid="{00000000-0005-0000-0000-000024060000}"/>
    <cellStyle name="Comma 3 8" xfId="850" xr:uid="{00000000-0005-0000-0000-000025060000}"/>
    <cellStyle name="Comma 3 8 2" xfId="1930" xr:uid="{00000000-0005-0000-0000-000026060000}"/>
    <cellStyle name="Comma 3 9" xfId="1392" xr:uid="{00000000-0005-0000-0000-000027060000}"/>
    <cellStyle name="Comma 30" xfId="836" xr:uid="{00000000-0005-0000-0000-000028060000}"/>
    <cellStyle name="Comma 30 2" xfId="1916" xr:uid="{00000000-0005-0000-0000-000029060000}"/>
    <cellStyle name="Comma 31" xfId="291" xr:uid="{00000000-0005-0000-0000-00002A060000}"/>
    <cellStyle name="Comma 31 2" xfId="2454" xr:uid="{00000000-0005-0000-0000-00002B060000}"/>
    <cellStyle name="Comma 31 3" xfId="2728" xr:uid="{00000000-0005-0000-0000-00002C060000}"/>
    <cellStyle name="Comma 31 4" xfId="1374" xr:uid="{00000000-0005-0000-0000-00002D060000}"/>
    <cellStyle name="Comma 32" xfId="290" xr:uid="{00000000-0005-0000-0000-00002E060000}"/>
    <cellStyle name="Comma 32 2" xfId="2455" xr:uid="{00000000-0005-0000-0000-00002F060000}"/>
    <cellStyle name="Comma 32 3" xfId="2727" xr:uid="{00000000-0005-0000-0000-000030060000}"/>
    <cellStyle name="Comma 32 4" xfId="1375" xr:uid="{00000000-0005-0000-0000-000031060000}"/>
    <cellStyle name="Comma 33" xfId="293" xr:uid="{00000000-0005-0000-0000-000032060000}"/>
    <cellStyle name="Comma 33 2" xfId="2456" xr:uid="{00000000-0005-0000-0000-000033060000}"/>
    <cellStyle name="Comma 33 3" xfId="2730" xr:uid="{00000000-0005-0000-0000-000034060000}"/>
    <cellStyle name="Comma 33 4" xfId="1376" xr:uid="{00000000-0005-0000-0000-000035060000}"/>
    <cellStyle name="Comma 34" xfId="294" xr:uid="{00000000-0005-0000-0000-000036060000}"/>
    <cellStyle name="Comma 34 2" xfId="2731" xr:uid="{00000000-0005-0000-0000-000037060000}"/>
    <cellStyle name="Comma 34 3" xfId="1378" xr:uid="{00000000-0005-0000-0000-000038060000}"/>
    <cellStyle name="Comma 35" xfId="1377" xr:uid="{00000000-0005-0000-0000-000039060000}"/>
    <cellStyle name="Comma 36" xfId="296" xr:uid="{00000000-0005-0000-0000-00003A060000}"/>
    <cellStyle name="Comma 36 2" xfId="2457" xr:uid="{00000000-0005-0000-0000-00003B060000}"/>
    <cellStyle name="Comma 37" xfId="2458" xr:uid="{00000000-0005-0000-0000-00003C060000}"/>
    <cellStyle name="Comma 38" xfId="298" xr:uid="{00000000-0005-0000-0000-00003D060000}"/>
    <cellStyle name="Comma 39" xfId="2738" xr:uid="{00000000-0005-0000-0000-00003E060000}"/>
    <cellStyle name="Comma 4" xfId="20" xr:uid="{00000000-0005-0000-0000-00003F060000}"/>
    <cellStyle name="Comma 4 10" xfId="313" xr:uid="{00000000-0005-0000-0000-000040060000}"/>
    <cellStyle name="Comma 4 2" xfId="46" xr:uid="{00000000-0005-0000-0000-000041060000}"/>
    <cellStyle name="Comma 4 2 2" xfId="75" xr:uid="{00000000-0005-0000-0000-000042060000}"/>
    <cellStyle name="Comma 4 2 2 2" xfId="137" xr:uid="{00000000-0005-0000-0000-000043060000}"/>
    <cellStyle name="Comma 4 2 2 2 2" xfId="263" xr:uid="{00000000-0005-0000-0000-000044060000}"/>
    <cellStyle name="Comma 4 2 2 2 2 2" xfId="810" xr:uid="{00000000-0005-0000-0000-000045060000}"/>
    <cellStyle name="Comma 4 2 2 2 2 2 2" xfId="1348" xr:uid="{00000000-0005-0000-0000-000046060000}"/>
    <cellStyle name="Comma 4 2 2 2 2 2 2 2" xfId="2428" xr:uid="{00000000-0005-0000-0000-000047060000}"/>
    <cellStyle name="Comma 4 2 2 2 2 2 3" xfId="1890" xr:uid="{00000000-0005-0000-0000-000048060000}"/>
    <cellStyle name="Comma 4 2 2 2 2 3" xfId="1081" xr:uid="{00000000-0005-0000-0000-000049060000}"/>
    <cellStyle name="Comma 4 2 2 2 2 3 2" xfId="2161" xr:uid="{00000000-0005-0000-0000-00004A060000}"/>
    <cellStyle name="Comma 4 2 2 2 2 4" xfId="1623" xr:uid="{00000000-0005-0000-0000-00004B060000}"/>
    <cellStyle name="Comma 4 2 2 2 2 5" xfId="2704" xr:uid="{00000000-0005-0000-0000-00004C060000}"/>
    <cellStyle name="Comma 4 2 2 2 2 6" xfId="543" xr:uid="{00000000-0005-0000-0000-00004D060000}"/>
    <cellStyle name="Comma 4 2 2 2 3" xfId="684" xr:uid="{00000000-0005-0000-0000-00004E060000}"/>
    <cellStyle name="Comma 4 2 2 2 3 2" xfId="1222" xr:uid="{00000000-0005-0000-0000-00004F060000}"/>
    <cellStyle name="Comma 4 2 2 2 3 2 2" xfId="2302" xr:uid="{00000000-0005-0000-0000-000050060000}"/>
    <cellStyle name="Comma 4 2 2 2 3 3" xfId="1764" xr:uid="{00000000-0005-0000-0000-000051060000}"/>
    <cellStyle name="Comma 4 2 2 2 4" xfId="955" xr:uid="{00000000-0005-0000-0000-000052060000}"/>
    <cellStyle name="Comma 4 2 2 2 4 2" xfId="2035" xr:uid="{00000000-0005-0000-0000-000053060000}"/>
    <cellStyle name="Comma 4 2 2 2 5" xfId="1497" xr:uid="{00000000-0005-0000-0000-000054060000}"/>
    <cellStyle name="Comma 4 2 2 2 6" xfId="2578" xr:uid="{00000000-0005-0000-0000-000055060000}"/>
    <cellStyle name="Comma 4 2 2 2 7" xfId="417" xr:uid="{00000000-0005-0000-0000-000056060000}"/>
    <cellStyle name="Comma 4 2 2 3" xfId="199" xr:uid="{00000000-0005-0000-0000-000057060000}"/>
    <cellStyle name="Comma 4 2 2 3 2" xfId="746" xr:uid="{00000000-0005-0000-0000-000058060000}"/>
    <cellStyle name="Comma 4 2 2 3 2 2" xfId="1284" xr:uid="{00000000-0005-0000-0000-000059060000}"/>
    <cellStyle name="Comma 4 2 2 3 2 2 2" xfId="2364" xr:uid="{00000000-0005-0000-0000-00005A060000}"/>
    <cellStyle name="Comma 4 2 2 3 2 3" xfId="1826" xr:uid="{00000000-0005-0000-0000-00005B060000}"/>
    <cellStyle name="Comma 4 2 2 3 3" xfId="1017" xr:uid="{00000000-0005-0000-0000-00005C060000}"/>
    <cellStyle name="Comma 4 2 2 3 3 2" xfId="2097" xr:uid="{00000000-0005-0000-0000-00005D060000}"/>
    <cellStyle name="Comma 4 2 2 3 4" xfId="1559" xr:uid="{00000000-0005-0000-0000-00005E060000}"/>
    <cellStyle name="Comma 4 2 2 3 5" xfId="2640" xr:uid="{00000000-0005-0000-0000-00005F060000}"/>
    <cellStyle name="Comma 4 2 2 3 6" xfId="479" xr:uid="{00000000-0005-0000-0000-000060060000}"/>
    <cellStyle name="Comma 4 2 2 4" xfId="622" xr:uid="{00000000-0005-0000-0000-000061060000}"/>
    <cellStyle name="Comma 4 2 2 4 2" xfId="1160" xr:uid="{00000000-0005-0000-0000-000062060000}"/>
    <cellStyle name="Comma 4 2 2 4 2 2" xfId="2240" xr:uid="{00000000-0005-0000-0000-000063060000}"/>
    <cellStyle name="Comma 4 2 2 4 3" xfId="1702" xr:uid="{00000000-0005-0000-0000-000064060000}"/>
    <cellStyle name="Comma 4 2 2 5" xfId="893" xr:uid="{00000000-0005-0000-0000-000065060000}"/>
    <cellStyle name="Comma 4 2 2 5 2" xfId="1973" xr:uid="{00000000-0005-0000-0000-000066060000}"/>
    <cellStyle name="Comma 4 2 2 6" xfId="1435" xr:uid="{00000000-0005-0000-0000-000067060000}"/>
    <cellStyle name="Comma 4 2 2 7" xfId="2516" xr:uid="{00000000-0005-0000-0000-000068060000}"/>
    <cellStyle name="Comma 4 2 2 8" xfId="355" xr:uid="{00000000-0005-0000-0000-000069060000}"/>
    <cellStyle name="Comma 4 2 3" xfId="105" xr:uid="{00000000-0005-0000-0000-00006A060000}"/>
    <cellStyle name="Comma 4 2 3 2" xfId="231" xr:uid="{00000000-0005-0000-0000-00006B060000}"/>
    <cellStyle name="Comma 4 2 3 2 2" xfId="778" xr:uid="{00000000-0005-0000-0000-00006C060000}"/>
    <cellStyle name="Comma 4 2 3 2 2 2" xfId="1316" xr:uid="{00000000-0005-0000-0000-00006D060000}"/>
    <cellStyle name="Comma 4 2 3 2 2 2 2" xfId="2396" xr:uid="{00000000-0005-0000-0000-00006E060000}"/>
    <cellStyle name="Comma 4 2 3 2 2 3" xfId="1858" xr:uid="{00000000-0005-0000-0000-00006F060000}"/>
    <cellStyle name="Comma 4 2 3 2 3" xfId="1049" xr:uid="{00000000-0005-0000-0000-000070060000}"/>
    <cellStyle name="Comma 4 2 3 2 3 2" xfId="2129" xr:uid="{00000000-0005-0000-0000-000071060000}"/>
    <cellStyle name="Comma 4 2 3 2 4" xfId="1591" xr:uid="{00000000-0005-0000-0000-000072060000}"/>
    <cellStyle name="Comma 4 2 3 2 5" xfId="2672" xr:uid="{00000000-0005-0000-0000-000073060000}"/>
    <cellStyle name="Comma 4 2 3 2 6" xfId="511" xr:uid="{00000000-0005-0000-0000-000074060000}"/>
    <cellStyle name="Comma 4 2 3 3" xfId="652" xr:uid="{00000000-0005-0000-0000-000075060000}"/>
    <cellStyle name="Comma 4 2 3 3 2" xfId="1190" xr:uid="{00000000-0005-0000-0000-000076060000}"/>
    <cellStyle name="Comma 4 2 3 3 2 2" xfId="2270" xr:uid="{00000000-0005-0000-0000-000077060000}"/>
    <cellStyle name="Comma 4 2 3 3 3" xfId="1732" xr:uid="{00000000-0005-0000-0000-000078060000}"/>
    <cellStyle name="Comma 4 2 3 4" xfId="923" xr:uid="{00000000-0005-0000-0000-000079060000}"/>
    <cellStyle name="Comma 4 2 3 4 2" xfId="2003" xr:uid="{00000000-0005-0000-0000-00007A060000}"/>
    <cellStyle name="Comma 4 2 3 5" xfId="1465" xr:uid="{00000000-0005-0000-0000-00007B060000}"/>
    <cellStyle name="Comma 4 2 3 6" xfId="2546" xr:uid="{00000000-0005-0000-0000-00007C060000}"/>
    <cellStyle name="Comma 4 2 3 7" xfId="385" xr:uid="{00000000-0005-0000-0000-00007D060000}"/>
    <cellStyle name="Comma 4 2 4" xfId="167" xr:uid="{00000000-0005-0000-0000-00007E060000}"/>
    <cellStyle name="Comma 4 2 4 2" xfId="714" xr:uid="{00000000-0005-0000-0000-00007F060000}"/>
    <cellStyle name="Comma 4 2 4 2 2" xfId="1252" xr:uid="{00000000-0005-0000-0000-000080060000}"/>
    <cellStyle name="Comma 4 2 4 2 2 2" xfId="2332" xr:uid="{00000000-0005-0000-0000-000081060000}"/>
    <cellStyle name="Comma 4 2 4 2 3" xfId="1794" xr:uid="{00000000-0005-0000-0000-000082060000}"/>
    <cellStyle name="Comma 4 2 4 3" xfId="985" xr:uid="{00000000-0005-0000-0000-000083060000}"/>
    <cellStyle name="Comma 4 2 4 3 2" xfId="2065" xr:uid="{00000000-0005-0000-0000-000084060000}"/>
    <cellStyle name="Comma 4 2 4 4" xfId="1527" xr:uid="{00000000-0005-0000-0000-000085060000}"/>
    <cellStyle name="Comma 4 2 4 5" xfId="2608" xr:uid="{00000000-0005-0000-0000-000086060000}"/>
    <cellStyle name="Comma 4 2 4 6" xfId="447" xr:uid="{00000000-0005-0000-0000-000087060000}"/>
    <cellStyle name="Comma 4 2 5" xfId="593" xr:uid="{00000000-0005-0000-0000-000088060000}"/>
    <cellStyle name="Comma 4 2 5 2" xfId="1131" xr:uid="{00000000-0005-0000-0000-000089060000}"/>
    <cellStyle name="Comma 4 2 5 2 2" xfId="2211" xr:uid="{00000000-0005-0000-0000-00008A060000}"/>
    <cellStyle name="Comma 4 2 5 3" xfId="1673" xr:uid="{00000000-0005-0000-0000-00008B060000}"/>
    <cellStyle name="Comma 4 2 6" xfId="864" xr:uid="{00000000-0005-0000-0000-00008C060000}"/>
    <cellStyle name="Comma 4 2 6 2" xfId="1944" xr:uid="{00000000-0005-0000-0000-00008D060000}"/>
    <cellStyle name="Comma 4 2 7" xfId="1406" xr:uid="{00000000-0005-0000-0000-00008E060000}"/>
    <cellStyle name="Comma 4 2 8" xfId="2487" xr:uid="{00000000-0005-0000-0000-00008F060000}"/>
    <cellStyle name="Comma 4 2 9" xfId="326" xr:uid="{00000000-0005-0000-0000-000090060000}"/>
    <cellStyle name="Comma 4 3" xfId="60" xr:uid="{00000000-0005-0000-0000-000091060000}"/>
    <cellStyle name="Comma 4 3 2" xfId="122" xr:uid="{00000000-0005-0000-0000-000092060000}"/>
    <cellStyle name="Comma 4 3 2 2" xfId="248" xr:uid="{00000000-0005-0000-0000-000093060000}"/>
    <cellStyle name="Comma 4 3 2 2 2" xfId="795" xr:uid="{00000000-0005-0000-0000-000094060000}"/>
    <cellStyle name="Comma 4 3 2 2 2 2" xfId="1333" xr:uid="{00000000-0005-0000-0000-000095060000}"/>
    <cellStyle name="Comma 4 3 2 2 2 2 2" xfId="2413" xr:uid="{00000000-0005-0000-0000-000096060000}"/>
    <cellStyle name="Comma 4 3 2 2 2 3" xfId="1875" xr:uid="{00000000-0005-0000-0000-000097060000}"/>
    <cellStyle name="Comma 4 3 2 2 3" xfId="1066" xr:uid="{00000000-0005-0000-0000-000098060000}"/>
    <cellStyle name="Comma 4 3 2 2 3 2" xfId="2146" xr:uid="{00000000-0005-0000-0000-000099060000}"/>
    <cellStyle name="Comma 4 3 2 2 4" xfId="1608" xr:uid="{00000000-0005-0000-0000-00009A060000}"/>
    <cellStyle name="Comma 4 3 2 2 5" xfId="2689" xr:uid="{00000000-0005-0000-0000-00009B060000}"/>
    <cellStyle name="Comma 4 3 2 2 6" xfId="528" xr:uid="{00000000-0005-0000-0000-00009C060000}"/>
    <cellStyle name="Comma 4 3 2 3" xfId="669" xr:uid="{00000000-0005-0000-0000-00009D060000}"/>
    <cellStyle name="Comma 4 3 2 3 2" xfId="1207" xr:uid="{00000000-0005-0000-0000-00009E060000}"/>
    <cellStyle name="Comma 4 3 2 3 2 2" xfId="2287" xr:uid="{00000000-0005-0000-0000-00009F060000}"/>
    <cellStyle name="Comma 4 3 2 3 3" xfId="1749" xr:uid="{00000000-0005-0000-0000-0000A0060000}"/>
    <cellStyle name="Comma 4 3 2 4" xfId="940" xr:uid="{00000000-0005-0000-0000-0000A1060000}"/>
    <cellStyle name="Comma 4 3 2 4 2" xfId="2020" xr:uid="{00000000-0005-0000-0000-0000A2060000}"/>
    <cellStyle name="Comma 4 3 2 5" xfId="1482" xr:uid="{00000000-0005-0000-0000-0000A3060000}"/>
    <cellStyle name="Comma 4 3 2 6" xfId="2563" xr:uid="{00000000-0005-0000-0000-0000A4060000}"/>
    <cellStyle name="Comma 4 3 2 7" xfId="402" xr:uid="{00000000-0005-0000-0000-0000A5060000}"/>
    <cellStyle name="Comma 4 3 3" xfId="184" xr:uid="{00000000-0005-0000-0000-0000A6060000}"/>
    <cellStyle name="Comma 4 3 3 2" xfId="731" xr:uid="{00000000-0005-0000-0000-0000A7060000}"/>
    <cellStyle name="Comma 4 3 3 2 2" xfId="1269" xr:uid="{00000000-0005-0000-0000-0000A8060000}"/>
    <cellStyle name="Comma 4 3 3 2 2 2" xfId="2349" xr:uid="{00000000-0005-0000-0000-0000A9060000}"/>
    <cellStyle name="Comma 4 3 3 2 3" xfId="1811" xr:uid="{00000000-0005-0000-0000-0000AA060000}"/>
    <cellStyle name="Comma 4 3 3 3" xfId="1002" xr:uid="{00000000-0005-0000-0000-0000AB060000}"/>
    <cellStyle name="Comma 4 3 3 3 2" xfId="2082" xr:uid="{00000000-0005-0000-0000-0000AC060000}"/>
    <cellStyle name="Comma 4 3 3 4" xfId="1544" xr:uid="{00000000-0005-0000-0000-0000AD060000}"/>
    <cellStyle name="Comma 4 3 3 5" xfId="2625" xr:uid="{00000000-0005-0000-0000-0000AE060000}"/>
    <cellStyle name="Comma 4 3 3 6" xfId="464" xr:uid="{00000000-0005-0000-0000-0000AF060000}"/>
    <cellStyle name="Comma 4 3 4" xfId="607" xr:uid="{00000000-0005-0000-0000-0000B0060000}"/>
    <cellStyle name="Comma 4 3 4 2" xfId="1145" xr:uid="{00000000-0005-0000-0000-0000B1060000}"/>
    <cellStyle name="Comma 4 3 4 2 2" xfId="2225" xr:uid="{00000000-0005-0000-0000-0000B2060000}"/>
    <cellStyle name="Comma 4 3 4 3" xfId="1687" xr:uid="{00000000-0005-0000-0000-0000B3060000}"/>
    <cellStyle name="Comma 4 3 5" xfId="878" xr:uid="{00000000-0005-0000-0000-0000B4060000}"/>
    <cellStyle name="Comma 4 3 5 2" xfId="1958" xr:uid="{00000000-0005-0000-0000-0000B5060000}"/>
    <cellStyle name="Comma 4 3 6" xfId="1420" xr:uid="{00000000-0005-0000-0000-0000B6060000}"/>
    <cellStyle name="Comma 4 3 7" xfId="2501" xr:uid="{00000000-0005-0000-0000-0000B7060000}"/>
    <cellStyle name="Comma 4 3 8" xfId="340" xr:uid="{00000000-0005-0000-0000-0000B8060000}"/>
    <cellStyle name="Comma 4 4" xfId="90" xr:uid="{00000000-0005-0000-0000-0000B9060000}"/>
    <cellStyle name="Comma 4 4 2" xfId="216" xr:uid="{00000000-0005-0000-0000-0000BA060000}"/>
    <cellStyle name="Comma 4 4 2 2" xfId="763" xr:uid="{00000000-0005-0000-0000-0000BB060000}"/>
    <cellStyle name="Comma 4 4 2 2 2" xfId="1301" xr:uid="{00000000-0005-0000-0000-0000BC060000}"/>
    <cellStyle name="Comma 4 4 2 2 2 2" xfId="2381" xr:uid="{00000000-0005-0000-0000-0000BD060000}"/>
    <cellStyle name="Comma 4 4 2 2 3" xfId="1843" xr:uid="{00000000-0005-0000-0000-0000BE060000}"/>
    <cellStyle name="Comma 4 4 2 3" xfId="1034" xr:uid="{00000000-0005-0000-0000-0000BF060000}"/>
    <cellStyle name="Comma 4 4 2 3 2" xfId="2114" xr:uid="{00000000-0005-0000-0000-0000C0060000}"/>
    <cellStyle name="Comma 4 4 2 4" xfId="1576" xr:uid="{00000000-0005-0000-0000-0000C1060000}"/>
    <cellStyle name="Comma 4 4 2 5" xfId="2657" xr:uid="{00000000-0005-0000-0000-0000C2060000}"/>
    <cellStyle name="Comma 4 4 2 6" xfId="496" xr:uid="{00000000-0005-0000-0000-0000C3060000}"/>
    <cellStyle name="Comma 4 4 3" xfId="637" xr:uid="{00000000-0005-0000-0000-0000C4060000}"/>
    <cellStyle name="Comma 4 4 3 2" xfId="1175" xr:uid="{00000000-0005-0000-0000-0000C5060000}"/>
    <cellStyle name="Comma 4 4 3 2 2" xfId="2255" xr:uid="{00000000-0005-0000-0000-0000C6060000}"/>
    <cellStyle name="Comma 4 4 3 3" xfId="1717" xr:uid="{00000000-0005-0000-0000-0000C7060000}"/>
    <cellStyle name="Comma 4 4 4" xfId="908" xr:uid="{00000000-0005-0000-0000-0000C8060000}"/>
    <cellStyle name="Comma 4 4 4 2" xfId="1988" xr:uid="{00000000-0005-0000-0000-0000C9060000}"/>
    <cellStyle name="Comma 4 4 5" xfId="1450" xr:uid="{00000000-0005-0000-0000-0000CA060000}"/>
    <cellStyle name="Comma 4 4 6" xfId="2531" xr:uid="{00000000-0005-0000-0000-0000CB060000}"/>
    <cellStyle name="Comma 4 4 7" xfId="370" xr:uid="{00000000-0005-0000-0000-0000CC060000}"/>
    <cellStyle name="Comma 4 5" xfId="152" xr:uid="{00000000-0005-0000-0000-0000CD060000}"/>
    <cellStyle name="Comma 4 5 2" xfId="699" xr:uid="{00000000-0005-0000-0000-0000CE060000}"/>
    <cellStyle name="Comma 4 5 2 2" xfId="1237" xr:uid="{00000000-0005-0000-0000-0000CF060000}"/>
    <cellStyle name="Comma 4 5 2 2 2" xfId="2317" xr:uid="{00000000-0005-0000-0000-0000D0060000}"/>
    <cellStyle name="Comma 4 5 2 3" xfId="1779" xr:uid="{00000000-0005-0000-0000-0000D1060000}"/>
    <cellStyle name="Comma 4 5 3" xfId="970" xr:uid="{00000000-0005-0000-0000-0000D2060000}"/>
    <cellStyle name="Comma 4 5 3 2" xfId="2050" xr:uid="{00000000-0005-0000-0000-0000D3060000}"/>
    <cellStyle name="Comma 4 5 4" xfId="1512" xr:uid="{00000000-0005-0000-0000-0000D4060000}"/>
    <cellStyle name="Comma 4 5 5" xfId="2593" xr:uid="{00000000-0005-0000-0000-0000D5060000}"/>
    <cellStyle name="Comma 4 5 6" xfId="432" xr:uid="{00000000-0005-0000-0000-0000D6060000}"/>
    <cellStyle name="Comma 4 6" xfId="580" xr:uid="{00000000-0005-0000-0000-0000D7060000}"/>
    <cellStyle name="Comma 4 6 2" xfId="1118" xr:uid="{00000000-0005-0000-0000-0000D8060000}"/>
    <cellStyle name="Comma 4 6 2 2" xfId="2198" xr:uid="{00000000-0005-0000-0000-0000D9060000}"/>
    <cellStyle name="Comma 4 6 3" xfId="1660" xr:uid="{00000000-0005-0000-0000-0000DA060000}"/>
    <cellStyle name="Comma 4 7" xfId="851" xr:uid="{00000000-0005-0000-0000-0000DB060000}"/>
    <cellStyle name="Comma 4 7 2" xfId="1931" xr:uid="{00000000-0005-0000-0000-0000DC060000}"/>
    <cellStyle name="Comma 4 8" xfId="1393" xr:uid="{00000000-0005-0000-0000-0000DD060000}"/>
    <cellStyle name="Comma 4 9" xfId="2474" xr:uid="{00000000-0005-0000-0000-0000DE060000}"/>
    <cellStyle name="Comma 40" xfId="2733" xr:uid="{00000000-0005-0000-0000-0000DF060000}"/>
    <cellStyle name="Comma 41" xfId="2735" xr:uid="{00000000-0005-0000-0000-0000E0060000}"/>
    <cellStyle name="Comma 42" xfId="2734" xr:uid="{00000000-0005-0000-0000-0000E1060000}"/>
    <cellStyle name="Comma 43" xfId="2748" xr:uid="{00000000-0005-0000-0000-0000E2060000}"/>
    <cellStyle name="Comma 44" xfId="2737" xr:uid="{00000000-0005-0000-0000-0000E3060000}"/>
    <cellStyle name="Comma 45" xfId="2736" xr:uid="{00000000-0005-0000-0000-0000E4060000}"/>
    <cellStyle name="Comma 46" xfId="2740" xr:uid="{00000000-0005-0000-0000-0000E5060000}"/>
    <cellStyle name="Comma 47" xfId="2739" xr:uid="{00000000-0005-0000-0000-0000E6060000}"/>
    <cellStyle name="Comma 48" xfId="2744" xr:uid="{00000000-0005-0000-0000-0000E7060000}"/>
    <cellStyle name="Comma 49" xfId="2743" xr:uid="{00000000-0005-0000-0000-0000E8060000}"/>
    <cellStyle name="Comma 5" xfId="21" xr:uid="{00000000-0005-0000-0000-0000E9060000}"/>
    <cellStyle name="Comma 5 10" xfId="314" xr:uid="{00000000-0005-0000-0000-0000EA060000}"/>
    <cellStyle name="Comma 5 2" xfId="47" xr:uid="{00000000-0005-0000-0000-0000EB060000}"/>
    <cellStyle name="Comma 5 2 2" xfId="76" xr:uid="{00000000-0005-0000-0000-0000EC060000}"/>
    <cellStyle name="Comma 5 2 2 2" xfId="138" xr:uid="{00000000-0005-0000-0000-0000ED060000}"/>
    <cellStyle name="Comma 5 2 2 2 2" xfId="264" xr:uid="{00000000-0005-0000-0000-0000EE060000}"/>
    <cellStyle name="Comma 5 2 2 2 2 2" xfId="811" xr:uid="{00000000-0005-0000-0000-0000EF060000}"/>
    <cellStyle name="Comma 5 2 2 2 2 2 2" xfId="1349" xr:uid="{00000000-0005-0000-0000-0000F0060000}"/>
    <cellStyle name="Comma 5 2 2 2 2 2 2 2" xfId="2429" xr:uid="{00000000-0005-0000-0000-0000F1060000}"/>
    <cellStyle name="Comma 5 2 2 2 2 2 3" xfId="1891" xr:uid="{00000000-0005-0000-0000-0000F2060000}"/>
    <cellStyle name="Comma 5 2 2 2 2 3" xfId="1082" xr:uid="{00000000-0005-0000-0000-0000F3060000}"/>
    <cellStyle name="Comma 5 2 2 2 2 3 2" xfId="2162" xr:uid="{00000000-0005-0000-0000-0000F4060000}"/>
    <cellStyle name="Comma 5 2 2 2 2 4" xfId="1624" xr:uid="{00000000-0005-0000-0000-0000F5060000}"/>
    <cellStyle name="Comma 5 2 2 2 2 5" xfId="2705" xr:uid="{00000000-0005-0000-0000-0000F6060000}"/>
    <cellStyle name="Comma 5 2 2 2 2 6" xfId="544" xr:uid="{00000000-0005-0000-0000-0000F7060000}"/>
    <cellStyle name="Comma 5 2 2 2 3" xfId="685" xr:uid="{00000000-0005-0000-0000-0000F8060000}"/>
    <cellStyle name="Comma 5 2 2 2 3 2" xfId="1223" xr:uid="{00000000-0005-0000-0000-0000F9060000}"/>
    <cellStyle name="Comma 5 2 2 2 3 2 2" xfId="2303" xr:uid="{00000000-0005-0000-0000-0000FA060000}"/>
    <cellStyle name="Comma 5 2 2 2 3 3" xfId="1765" xr:uid="{00000000-0005-0000-0000-0000FB060000}"/>
    <cellStyle name="Comma 5 2 2 2 4" xfId="956" xr:uid="{00000000-0005-0000-0000-0000FC060000}"/>
    <cellStyle name="Comma 5 2 2 2 4 2" xfId="2036" xr:uid="{00000000-0005-0000-0000-0000FD060000}"/>
    <cellStyle name="Comma 5 2 2 2 5" xfId="1498" xr:uid="{00000000-0005-0000-0000-0000FE060000}"/>
    <cellStyle name="Comma 5 2 2 2 6" xfId="2579" xr:uid="{00000000-0005-0000-0000-0000FF060000}"/>
    <cellStyle name="Comma 5 2 2 2 7" xfId="418" xr:uid="{00000000-0005-0000-0000-000000070000}"/>
    <cellStyle name="Comma 5 2 2 3" xfId="200" xr:uid="{00000000-0005-0000-0000-000001070000}"/>
    <cellStyle name="Comma 5 2 2 3 2" xfId="747" xr:uid="{00000000-0005-0000-0000-000002070000}"/>
    <cellStyle name="Comma 5 2 2 3 2 2" xfId="1285" xr:uid="{00000000-0005-0000-0000-000003070000}"/>
    <cellStyle name="Comma 5 2 2 3 2 2 2" xfId="2365" xr:uid="{00000000-0005-0000-0000-000004070000}"/>
    <cellStyle name="Comma 5 2 2 3 2 3" xfId="1827" xr:uid="{00000000-0005-0000-0000-000005070000}"/>
    <cellStyle name="Comma 5 2 2 3 3" xfId="1018" xr:uid="{00000000-0005-0000-0000-000006070000}"/>
    <cellStyle name="Comma 5 2 2 3 3 2" xfId="2098" xr:uid="{00000000-0005-0000-0000-000007070000}"/>
    <cellStyle name="Comma 5 2 2 3 4" xfId="1560" xr:uid="{00000000-0005-0000-0000-000008070000}"/>
    <cellStyle name="Comma 5 2 2 3 5" xfId="2641" xr:uid="{00000000-0005-0000-0000-000009070000}"/>
    <cellStyle name="Comma 5 2 2 3 6" xfId="480" xr:uid="{00000000-0005-0000-0000-00000A070000}"/>
    <cellStyle name="Comma 5 2 2 4" xfId="623" xr:uid="{00000000-0005-0000-0000-00000B070000}"/>
    <cellStyle name="Comma 5 2 2 4 2" xfId="1161" xr:uid="{00000000-0005-0000-0000-00000C070000}"/>
    <cellStyle name="Comma 5 2 2 4 2 2" xfId="2241" xr:uid="{00000000-0005-0000-0000-00000D070000}"/>
    <cellStyle name="Comma 5 2 2 4 3" xfId="1703" xr:uid="{00000000-0005-0000-0000-00000E070000}"/>
    <cellStyle name="Comma 5 2 2 5" xfId="894" xr:uid="{00000000-0005-0000-0000-00000F070000}"/>
    <cellStyle name="Comma 5 2 2 5 2" xfId="1974" xr:uid="{00000000-0005-0000-0000-000010070000}"/>
    <cellStyle name="Comma 5 2 2 6" xfId="1436" xr:uid="{00000000-0005-0000-0000-000011070000}"/>
    <cellStyle name="Comma 5 2 2 7" xfId="2517" xr:uid="{00000000-0005-0000-0000-000012070000}"/>
    <cellStyle name="Comma 5 2 2 8" xfId="356" xr:uid="{00000000-0005-0000-0000-000013070000}"/>
    <cellStyle name="Comma 5 2 3" xfId="106" xr:uid="{00000000-0005-0000-0000-000014070000}"/>
    <cellStyle name="Comma 5 2 3 2" xfId="232" xr:uid="{00000000-0005-0000-0000-000015070000}"/>
    <cellStyle name="Comma 5 2 3 2 2" xfId="779" xr:uid="{00000000-0005-0000-0000-000016070000}"/>
    <cellStyle name="Comma 5 2 3 2 2 2" xfId="1317" xr:uid="{00000000-0005-0000-0000-000017070000}"/>
    <cellStyle name="Comma 5 2 3 2 2 2 2" xfId="2397" xr:uid="{00000000-0005-0000-0000-000018070000}"/>
    <cellStyle name="Comma 5 2 3 2 2 3" xfId="1859" xr:uid="{00000000-0005-0000-0000-000019070000}"/>
    <cellStyle name="Comma 5 2 3 2 3" xfId="1050" xr:uid="{00000000-0005-0000-0000-00001A070000}"/>
    <cellStyle name="Comma 5 2 3 2 3 2" xfId="2130" xr:uid="{00000000-0005-0000-0000-00001B070000}"/>
    <cellStyle name="Comma 5 2 3 2 4" xfId="1592" xr:uid="{00000000-0005-0000-0000-00001C070000}"/>
    <cellStyle name="Comma 5 2 3 2 5" xfId="2673" xr:uid="{00000000-0005-0000-0000-00001D070000}"/>
    <cellStyle name="Comma 5 2 3 2 6" xfId="512" xr:uid="{00000000-0005-0000-0000-00001E070000}"/>
    <cellStyle name="Comma 5 2 3 3" xfId="653" xr:uid="{00000000-0005-0000-0000-00001F070000}"/>
    <cellStyle name="Comma 5 2 3 3 2" xfId="1191" xr:uid="{00000000-0005-0000-0000-000020070000}"/>
    <cellStyle name="Comma 5 2 3 3 2 2" xfId="2271" xr:uid="{00000000-0005-0000-0000-000021070000}"/>
    <cellStyle name="Comma 5 2 3 3 3" xfId="1733" xr:uid="{00000000-0005-0000-0000-000022070000}"/>
    <cellStyle name="Comma 5 2 3 4" xfId="924" xr:uid="{00000000-0005-0000-0000-000023070000}"/>
    <cellStyle name="Comma 5 2 3 4 2" xfId="2004" xr:uid="{00000000-0005-0000-0000-000024070000}"/>
    <cellStyle name="Comma 5 2 3 5" xfId="1466" xr:uid="{00000000-0005-0000-0000-000025070000}"/>
    <cellStyle name="Comma 5 2 3 6" xfId="2547" xr:uid="{00000000-0005-0000-0000-000026070000}"/>
    <cellStyle name="Comma 5 2 3 7" xfId="386" xr:uid="{00000000-0005-0000-0000-000027070000}"/>
    <cellStyle name="Comma 5 2 4" xfId="168" xr:uid="{00000000-0005-0000-0000-000028070000}"/>
    <cellStyle name="Comma 5 2 4 2" xfId="715" xr:uid="{00000000-0005-0000-0000-000029070000}"/>
    <cellStyle name="Comma 5 2 4 2 2" xfId="1253" xr:uid="{00000000-0005-0000-0000-00002A070000}"/>
    <cellStyle name="Comma 5 2 4 2 2 2" xfId="2333" xr:uid="{00000000-0005-0000-0000-00002B070000}"/>
    <cellStyle name="Comma 5 2 4 2 3" xfId="1795" xr:uid="{00000000-0005-0000-0000-00002C070000}"/>
    <cellStyle name="Comma 5 2 4 3" xfId="986" xr:uid="{00000000-0005-0000-0000-00002D070000}"/>
    <cellStyle name="Comma 5 2 4 3 2" xfId="2066" xr:uid="{00000000-0005-0000-0000-00002E070000}"/>
    <cellStyle name="Comma 5 2 4 4" xfId="1528" xr:uid="{00000000-0005-0000-0000-00002F070000}"/>
    <cellStyle name="Comma 5 2 4 5" xfId="2609" xr:uid="{00000000-0005-0000-0000-000030070000}"/>
    <cellStyle name="Comma 5 2 4 6" xfId="448" xr:uid="{00000000-0005-0000-0000-000031070000}"/>
    <cellStyle name="Comma 5 2 5" xfId="594" xr:uid="{00000000-0005-0000-0000-000032070000}"/>
    <cellStyle name="Comma 5 2 5 2" xfId="1132" xr:uid="{00000000-0005-0000-0000-000033070000}"/>
    <cellStyle name="Comma 5 2 5 2 2" xfId="2212" xr:uid="{00000000-0005-0000-0000-000034070000}"/>
    <cellStyle name="Comma 5 2 5 3" xfId="1674" xr:uid="{00000000-0005-0000-0000-000035070000}"/>
    <cellStyle name="Comma 5 2 6" xfId="865" xr:uid="{00000000-0005-0000-0000-000036070000}"/>
    <cellStyle name="Comma 5 2 6 2" xfId="1945" xr:uid="{00000000-0005-0000-0000-000037070000}"/>
    <cellStyle name="Comma 5 2 7" xfId="1407" xr:uid="{00000000-0005-0000-0000-000038070000}"/>
    <cellStyle name="Comma 5 2 8" xfId="2488" xr:uid="{00000000-0005-0000-0000-000039070000}"/>
    <cellStyle name="Comma 5 2 9" xfId="327" xr:uid="{00000000-0005-0000-0000-00003A070000}"/>
    <cellStyle name="Comma 5 3" xfId="61" xr:uid="{00000000-0005-0000-0000-00003B070000}"/>
    <cellStyle name="Comma 5 3 2" xfId="123" xr:uid="{00000000-0005-0000-0000-00003C070000}"/>
    <cellStyle name="Comma 5 3 2 2" xfId="249" xr:uid="{00000000-0005-0000-0000-00003D070000}"/>
    <cellStyle name="Comma 5 3 2 2 2" xfId="796" xr:uid="{00000000-0005-0000-0000-00003E070000}"/>
    <cellStyle name="Comma 5 3 2 2 2 2" xfId="1334" xr:uid="{00000000-0005-0000-0000-00003F070000}"/>
    <cellStyle name="Comma 5 3 2 2 2 2 2" xfId="2414" xr:uid="{00000000-0005-0000-0000-000040070000}"/>
    <cellStyle name="Comma 5 3 2 2 2 3" xfId="1876" xr:uid="{00000000-0005-0000-0000-000041070000}"/>
    <cellStyle name="Comma 5 3 2 2 3" xfId="1067" xr:uid="{00000000-0005-0000-0000-000042070000}"/>
    <cellStyle name="Comma 5 3 2 2 3 2" xfId="2147" xr:uid="{00000000-0005-0000-0000-000043070000}"/>
    <cellStyle name="Comma 5 3 2 2 4" xfId="1609" xr:uid="{00000000-0005-0000-0000-000044070000}"/>
    <cellStyle name="Comma 5 3 2 2 5" xfId="2690" xr:uid="{00000000-0005-0000-0000-000045070000}"/>
    <cellStyle name="Comma 5 3 2 2 6" xfId="529" xr:uid="{00000000-0005-0000-0000-000046070000}"/>
    <cellStyle name="Comma 5 3 2 3" xfId="670" xr:uid="{00000000-0005-0000-0000-000047070000}"/>
    <cellStyle name="Comma 5 3 2 3 2" xfId="1208" xr:uid="{00000000-0005-0000-0000-000048070000}"/>
    <cellStyle name="Comma 5 3 2 3 2 2" xfId="2288" xr:uid="{00000000-0005-0000-0000-000049070000}"/>
    <cellStyle name="Comma 5 3 2 3 3" xfId="1750" xr:uid="{00000000-0005-0000-0000-00004A070000}"/>
    <cellStyle name="Comma 5 3 2 4" xfId="941" xr:uid="{00000000-0005-0000-0000-00004B070000}"/>
    <cellStyle name="Comma 5 3 2 4 2" xfId="2021" xr:uid="{00000000-0005-0000-0000-00004C070000}"/>
    <cellStyle name="Comma 5 3 2 5" xfId="1483" xr:uid="{00000000-0005-0000-0000-00004D070000}"/>
    <cellStyle name="Comma 5 3 2 6" xfId="2564" xr:uid="{00000000-0005-0000-0000-00004E070000}"/>
    <cellStyle name="Comma 5 3 2 7" xfId="403" xr:uid="{00000000-0005-0000-0000-00004F070000}"/>
    <cellStyle name="Comma 5 3 3" xfId="185" xr:uid="{00000000-0005-0000-0000-000050070000}"/>
    <cellStyle name="Comma 5 3 3 2" xfId="732" xr:uid="{00000000-0005-0000-0000-000051070000}"/>
    <cellStyle name="Comma 5 3 3 2 2" xfId="1270" xr:uid="{00000000-0005-0000-0000-000052070000}"/>
    <cellStyle name="Comma 5 3 3 2 2 2" xfId="2350" xr:uid="{00000000-0005-0000-0000-000053070000}"/>
    <cellStyle name="Comma 5 3 3 2 3" xfId="1812" xr:uid="{00000000-0005-0000-0000-000054070000}"/>
    <cellStyle name="Comma 5 3 3 3" xfId="1003" xr:uid="{00000000-0005-0000-0000-000055070000}"/>
    <cellStyle name="Comma 5 3 3 3 2" xfId="2083" xr:uid="{00000000-0005-0000-0000-000056070000}"/>
    <cellStyle name="Comma 5 3 3 4" xfId="1545" xr:uid="{00000000-0005-0000-0000-000057070000}"/>
    <cellStyle name="Comma 5 3 3 5" xfId="2626" xr:uid="{00000000-0005-0000-0000-000058070000}"/>
    <cellStyle name="Comma 5 3 3 6" xfId="465" xr:uid="{00000000-0005-0000-0000-000059070000}"/>
    <cellStyle name="Comma 5 3 4" xfId="608" xr:uid="{00000000-0005-0000-0000-00005A070000}"/>
    <cellStyle name="Comma 5 3 4 2" xfId="1146" xr:uid="{00000000-0005-0000-0000-00005B070000}"/>
    <cellStyle name="Comma 5 3 4 2 2" xfId="2226" xr:uid="{00000000-0005-0000-0000-00005C070000}"/>
    <cellStyle name="Comma 5 3 4 3" xfId="1688" xr:uid="{00000000-0005-0000-0000-00005D070000}"/>
    <cellStyle name="Comma 5 3 5" xfId="879" xr:uid="{00000000-0005-0000-0000-00005E070000}"/>
    <cellStyle name="Comma 5 3 5 2" xfId="1959" xr:uid="{00000000-0005-0000-0000-00005F070000}"/>
    <cellStyle name="Comma 5 3 6" xfId="1421" xr:uid="{00000000-0005-0000-0000-000060070000}"/>
    <cellStyle name="Comma 5 3 7" xfId="2502" xr:uid="{00000000-0005-0000-0000-000061070000}"/>
    <cellStyle name="Comma 5 3 8" xfId="341" xr:uid="{00000000-0005-0000-0000-000062070000}"/>
    <cellStyle name="Comma 5 4" xfId="91" xr:uid="{00000000-0005-0000-0000-000063070000}"/>
    <cellStyle name="Comma 5 4 2" xfId="217" xr:uid="{00000000-0005-0000-0000-000064070000}"/>
    <cellStyle name="Comma 5 4 2 2" xfId="764" xr:uid="{00000000-0005-0000-0000-000065070000}"/>
    <cellStyle name="Comma 5 4 2 2 2" xfId="1302" xr:uid="{00000000-0005-0000-0000-000066070000}"/>
    <cellStyle name="Comma 5 4 2 2 2 2" xfId="2382" xr:uid="{00000000-0005-0000-0000-000067070000}"/>
    <cellStyle name="Comma 5 4 2 2 3" xfId="1844" xr:uid="{00000000-0005-0000-0000-000068070000}"/>
    <cellStyle name="Comma 5 4 2 3" xfId="1035" xr:uid="{00000000-0005-0000-0000-000069070000}"/>
    <cellStyle name="Comma 5 4 2 3 2" xfId="2115" xr:uid="{00000000-0005-0000-0000-00006A070000}"/>
    <cellStyle name="Comma 5 4 2 4" xfId="1577" xr:uid="{00000000-0005-0000-0000-00006B070000}"/>
    <cellStyle name="Comma 5 4 2 5" xfId="2658" xr:uid="{00000000-0005-0000-0000-00006C070000}"/>
    <cellStyle name="Comma 5 4 2 6" xfId="497" xr:uid="{00000000-0005-0000-0000-00006D070000}"/>
    <cellStyle name="Comma 5 4 3" xfId="638" xr:uid="{00000000-0005-0000-0000-00006E070000}"/>
    <cellStyle name="Comma 5 4 3 2" xfId="1176" xr:uid="{00000000-0005-0000-0000-00006F070000}"/>
    <cellStyle name="Comma 5 4 3 2 2" xfId="2256" xr:uid="{00000000-0005-0000-0000-000070070000}"/>
    <cellStyle name="Comma 5 4 3 3" xfId="1718" xr:uid="{00000000-0005-0000-0000-000071070000}"/>
    <cellStyle name="Comma 5 4 4" xfId="909" xr:uid="{00000000-0005-0000-0000-000072070000}"/>
    <cellStyle name="Comma 5 4 4 2" xfId="1989" xr:uid="{00000000-0005-0000-0000-000073070000}"/>
    <cellStyle name="Comma 5 4 5" xfId="1451" xr:uid="{00000000-0005-0000-0000-000074070000}"/>
    <cellStyle name="Comma 5 4 6" xfId="2532" xr:uid="{00000000-0005-0000-0000-000075070000}"/>
    <cellStyle name="Comma 5 4 7" xfId="371" xr:uid="{00000000-0005-0000-0000-000076070000}"/>
    <cellStyle name="Comma 5 5" xfId="153" xr:uid="{00000000-0005-0000-0000-000077070000}"/>
    <cellStyle name="Comma 5 5 2" xfId="700" xr:uid="{00000000-0005-0000-0000-000078070000}"/>
    <cellStyle name="Comma 5 5 2 2" xfId="1238" xr:uid="{00000000-0005-0000-0000-000079070000}"/>
    <cellStyle name="Comma 5 5 2 2 2" xfId="2318" xr:uid="{00000000-0005-0000-0000-00007A070000}"/>
    <cellStyle name="Comma 5 5 2 3" xfId="1780" xr:uid="{00000000-0005-0000-0000-00007B070000}"/>
    <cellStyle name="Comma 5 5 3" xfId="971" xr:uid="{00000000-0005-0000-0000-00007C070000}"/>
    <cellStyle name="Comma 5 5 3 2" xfId="2051" xr:uid="{00000000-0005-0000-0000-00007D070000}"/>
    <cellStyle name="Comma 5 5 4" xfId="1513" xr:uid="{00000000-0005-0000-0000-00007E070000}"/>
    <cellStyle name="Comma 5 5 5" xfId="2594" xr:uid="{00000000-0005-0000-0000-00007F070000}"/>
    <cellStyle name="Comma 5 5 6" xfId="433" xr:uid="{00000000-0005-0000-0000-000080070000}"/>
    <cellStyle name="Comma 5 6" xfId="581" xr:uid="{00000000-0005-0000-0000-000081070000}"/>
    <cellStyle name="Comma 5 6 2" xfId="1119" xr:uid="{00000000-0005-0000-0000-000082070000}"/>
    <cellStyle name="Comma 5 6 2 2" xfId="2199" xr:uid="{00000000-0005-0000-0000-000083070000}"/>
    <cellStyle name="Comma 5 6 3" xfId="1661" xr:uid="{00000000-0005-0000-0000-000084070000}"/>
    <cellStyle name="Comma 5 7" xfId="852" xr:uid="{00000000-0005-0000-0000-000085070000}"/>
    <cellStyle name="Comma 5 7 2" xfId="1932" xr:uid="{00000000-0005-0000-0000-000086070000}"/>
    <cellStyle name="Comma 5 8" xfId="1394" xr:uid="{00000000-0005-0000-0000-000087070000}"/>
    <cellStyle name="Comma 5 9" xfId="2475" xr:uid="{00000000-0005-0000-0000-000088070000}"/>
    <cellStyle name="Comma 50" xfId="2745" xr:uid="{00000000-0005-0000-0000-000089070000}"/>
    <cellStyle name="Comma 51" xfId="2746" xr:uid="{00000000-0005-0000-0000-00008A070000}"/>
    <cellStyle name="Comma 52" xfId="2750" xr:uid="{00000000-0005-0000-0000-00008B070000}"/>
    <cellStyle name="Comma 52 2" xfId="2753" xr:uid="{00000000-0005-0000-0000-00008C070000}"/>
    <cellStyle name="Comma 52 2 2" xfId="2770" xr:uid="{00000000-0005-0000-0000-00008D070000}"/>
    <cellStyle name="Comma 53" xfId="2749" xr:uid="{00000000-0005-0000-0000-00008E070000}"/>
    <cellStyle name="Comma 54" xfId="2751" xr:uid="{00000000-0005-0000-0000-00008F070000}"/>
    <cellStyle name="Comma 55" xfId="2752" xr:uid="{00000000-0005-0000-0000-000090070000}"/>
    <cellStyle name="Comma 56" xfId="2761" xr:uid="{00000000-0005-0000-0000-000091070000}"/>
    <cellStyle name="Comma 57" xfId="2755" xr:uid="{00000000-0005-0000-0000-000092070000}"/>
    <cellStyle name="Comma 58" xfId="2756" xr:uid="{00000000-0005-0000-0000-000093070000}"/>
    <cellStyle name="Comma 59" xfId="2757" xr:uid="{00000000-0005-0000-0000-000094070000}"/>
    <cellStyle name="Comma 6" xfId="22" xr:uid="{00000000-0005-0000-0000-000095070000}"/>
    <cellStyle name="Comma 6 10" xfId="315" xr:uid="{00000000-0005-0000-0000-000096070000}"/>
    <cellStyle name="Comma 6 2" xfId="48" xr:uid="{00000000-0005-0000-0000-000097070000}"/>
    <cellStyle name="Comma 6 2 2" xfId="77" xr:uid="{00000000-0005-0000-0000-000098070000}"/>
    <cellStyle name="Comma 6 2 2 2" xfId="139" xr:uid="{00000000-0005-0000-0000-000099070000}"/>
    <cellStyle name="Comma 6 2 2 2 2" xfId="265" xr:uid="{00000000-0005-0000-0000-00009A070000}"/>
    <cellStyle name="Comma 6 2 2 2 2 2" xfId="812" xr:uid="{00000000-0005-0000-0000-00009B070000}"/>
    <cellStyle name="Comma 6 2 2 2 2 2 2" xfId="1350" xr:uid="{00000000-0005-0000-0000-00009C070000}"/>
    <cellStyle name="Comma 6 2 2 2 2 2 2 2" xfId="2430" xr:uid="{00000000-0005-0000-0000-00009D070000}"/>
    <cellStyle name="Comma 6 2 2 2 2 2 3" xfId="1892" xr:uid="{00000000-0005-0000-0000-00009E070000}"/>
    <cellStyle name="Comma 6 2 2 2 2 3" xfId="1083" xr:uid="{00000000-0005-0000-0000-00009F070000}"/>
    <cellStyle name="Comma 6 2 2 2 2 3 2" xfId="2163" xr:uid="{00000000-0005-0000-0000-0000A0070000}"/>
    <cellStyle name="Comma 6 2 2 2 2 4" xfId="1625" xr:uid="{00000000-0005-0000-0000-0000A1070000}"/>
    <cellStyle name="Comma 6 2 2 2 2 5" xfId="2706" xr:uid="{00000000-0005-0000-0000-0000A2070000}"/>
    <cellStyle name="Comma 6 2 2 2 2 6" xfId="545" xr:uid="{00000000-0005-0000-0000-0000A3070000}"/>
    <cellStyle name="Comma 6 2 2 2 3" xfId="686" xr:uid="{00000000-0005-0000-0000-0000A4070000}"/>
    <cellStyle name="Comma 6 2 2 2 3 2" xfId="1224" xr:uid="{00000000-0005-0000-0000-0000A5070000}"/>
    <cellStyle name="Comma 6 2 2 2 3 2 2" xfId="2304" xr:uid="{00000000-0005-0000-0000-0000A6070000}"/>
    <cellStyle name="Comma 6 2 2 2 3 3" xfId="1766" xr:uid="{00000000-0005-0000-0000-0000A7070000}"/>
    <cellStyle name="Comma 6 2 2 2 4" xfId="957" xr:uid="{00000000-0005-0000-0000-0000A8070000}"/>
    <cellStyle name="Comma 6 2 2 2 4 2" xfId="2037" xr:uid="{00000000-0005-0000-0000-0000A9070000}"/>
    <cellStyle name="Comma 6 2 2 2 5" xfId="1499" xr:uid="{00000000-0005-0000-0000-0000AA070000}"/>
    <cellStyle name="Comma 6 2 2 2 6" xfId="2580" xr:uid="{00000000-0005-0000-0000-0000AB070000}"/>
    <cellStyle name="Comma 6 2 2 2 7" xfId="419" xr:uid="{00000000-0005-0000-0000-0000AC070000}"/>
    <cellStyle name="Comma 6 2 2 3" xfId="201" xr:uid="{00000000-0005-0000-0000-0000AD070000}"/>
    <cellStyle name="Comma 6 2 2 3 2" xfId="748" xr:uid="{00000000-0005-0000-0000-0000AE070000}"/>
    <cellStyle name="Comma 6 2 2 3 2 2" xfId="1286" xr:uid="{00000000-0005-0000-0000-0000AF070000}"/>
    <cellStyle name="Comma 6 2 2 3 2 2 2" xfId="2366" xr:uid="{00000000-0005-0000-0000-0000B0070000}"/>
    <cellStyle name="Comma 6 2 2 3 2 3" xfId="1828" xr:uid="{00000000-0005-0000-0000-0000B1070000}"/>
    <cellStyle name="Comma 6 2 2 3 3" xfId="1019" xr:uid="{00000000-0005-0000-0000-0000B2070000}"/>
    <cellStyle name="Comma 6 2 2 3 3 2" xfId="2099" xr:uid="{00000000-0005-0000-0000-0000B3070000}"/>
    <cellStyle name="Comma 6 2 2 3 4" xfId="1561" xr:uid="{00000000-0005-0000-0000-0000B4070000}"/>
    <cellStyle name="Comma 6 2 2 3 5" xfId="2642" xr:uid="{00000000-0005-0000-0000-0000B5070000}"/>
    <cellStyle name="Comma 6 2 2 3 6" xfId="481" xr:uid="{00000000-0005-0000-0000-0000B6070000}"/>
    <cellStyle name="Comma 6 2 2 4" xfId="624" xr:uid="{00000000-0005-0000-0000-0000B7070000}"/>
    <cellStyle name="Comma 6 2 2 4 2" xfId="1162" xr:uid="{00000000-0005-0000-0000-0000B8070000}"/>
    <cellStyle name="Comma 6 2 2 4 2 2" xfId="2242" xr:uid="{00000000-0005-0000-0000-0000B9070000}"/>
    <cellStyle name="Comma 6 2 2 4 3" xfId="1704" xr:uid="{00000000-0005-0000-0000-0000BA070000}"/>
    <cellStyle name="Comma 6 2 2 5" xfId="895" xr:uid="{00000000-0005-0000-0000-0000BB070000}"/>
    <cellStyle name="Comma 6 2 2 5 2" xfId="1975" xr:uid="{00000000-0005-0000-0000-0000BC070000}"/>
    <cellStyle name="Comma 6 2 2 6" xfId="1437" xr:uid="{00000000-0005-0000-0000-0000BD070000}"/>
    <cellStyle name="Comma 6 2 2 7" xfId="2518" xr:uid="{00000000-0005-0000-0000-0000BE070000}"/>
    <cellStyle name="Comma 6 2 2 8" xfId="357" xr:uid="{00000000-0005-0000-0000-0000BF070000}"/>
    <cellStyle name="Comma 6 2 3" xfId="107" xr:uid="{00000000-0005-0000-0000-0000C0070000}"/>
    <cellStyle name="Comma 6 2 3 2" xfId="233" xr:uid="{00000000-0005-0000-0000-0000C1070000}"/>
    <cellStyle name="Comma 6 2 3 2 2" xfId="780" xr:uid="{00000000-0005-0000-0000-0000C2070000}"/>
    <cellStyle name="Comma 6 2 3 2 2 2" xfId="1318" xr:uid="{00000000-0005-0000-0000-0000C3070000}"/>
    <cellStyle name="Comma 6 2 3 2 2 2 2" xfId="2398" xr:uid="{00000000-0005-0000-0000-0000C4070000}"/>
    <cellStyle name="Comma 6 2 3 2 2 3" xfId="1860" xr:uid="{00000000-0005-0000-0000-0000C5070000}"/>
    <cellStyle name="Comma 6 2 3 2 3" xfId="1051" xr:uid="{00000000-0005-0000-0000-0000C6070000}"/>
    <cellStyle name="Comma 6 2 3 2 3 2" xfId="2131" xr:uid="{00000000-0005-0000-0000-0000C7070000}"/>
    <cellStyle name="Comma 6 2 3 2 4" xfId="1593" xr:uid="{00000000-0005-0000-0000-0000C8070000}"/>
    <cellStyle name="Comma 6 2 3 2 5" xfId="2674" xr:uid="{00000000-0005-0000-0000-0000C9070000}"/>
    <cellStyle name="Comma 6 2 3 2 6" xfId="513" xr:uid="{00000000-0005-0000-0000-0000CA070000}"/>
    <cellStyle name="Comma 6 2 3 3" xfId="654" xr:uid="{00000000-0005-0000-0000-0000CB070000}"/>
    <cellStyle name="Comma 6 2 3 3 2" xfId="1192" xr:uid="{00000000-0005-0000-0000-0000CC070000}"/>
    <cellStyle name="Comma 6 2 3 3 2 2" xfId="2272" xr:uid="{00000000-0005-0000-0000-0000CD070000}"/>
    <cellStyle name="Comma 6 2 3 3 3" xfId="1734" xr:uid="{00000000-0005-0000-0000-0000CE070000}"/>
    <cellStyle name="Comma 6 2 3 4" xfId="925" xr:uid="{00000000-0005-0000-0000-0000CF070000}"/>
    <cellStyle name="Comma 6 2 3 4 2" xfId="2005" xr:uid="{00000000-0005-0000-0000-0000D0070000}"/>
    <cellStyle name="Comma 6 2 3 5" xfId="1467" xr:uid="{00000000-0005-0000-0000-0000D1070000}"/>
    <cellStyle name="Comma 6 2 3 6" xfId="2548" xr:uid="{00000000-0005-0000-0000-0000D2070000}"/>
    <cellStyle name="Comma 6 2 3 7" xfId="387" xr:uid="{00000000-0005-0000-0000-0000D3070000}"/>
    <cellStyle name="Comma 6 2 4" xfId="169" xr:uid="{00000000-0005-0000-0000-0000D4070000}"/>
    <cellStyle name="Comma 6 2 4 2" xfId="716" xr:uid="{00000000-0005-0000-0000-0000D5070000}"/>
    <cellStyle name="Comma 6 2 4 2 2" xfId="1254" xr:uid="{00000000-0005-0000-0000-0000D6070000}"/>
    <cellStyle name="Comma 6 2 4 2 2 2" xfId="2334" xr:uid="{00000000-0005-0000-0000-0000D7070000}"/>
    <cellStyle name="Comma 6 2 4 2 3" xfId="1796" xr:uid="{00000000-0005-0000-0000-0000D8070000}"/>
    <cellStyle name="Comma 6 2 4 3" xfId="987" xr:uid="{00000000-0005-0000-0000-0000D9070000}"/>
    <cellStyle name="Comma 6 2 4 3 2" xfId="2067" xr:uid="{00000000-0005-0000-0000-0000DA070000}"/>
    <cellStyle name="Comma 6 2 4 4" xfId="1529" xr:uid="{00000000-0005-0000-0000-0000DB070000}"/>
    <cellStyle name="Comma 6 2 4 5" xfId="2610" xr:uid="{00000000-0005-0000-0000-0000DC070000}"/>
    <cellStyle name="Comma 6 2 4 6" xfId="449" xr:uid="{00000000-0005-0000-0000-0000DD070000}"/>
    <cellStyle name="Comma 6 2 5" xfId="595" xr:uid="{00000000-0005-0000-0000-0000DE070000}"/>
    <cellStyle name="Comma 6 2 5 2" xfId="1133" xr:uid="{00000000-0005-0000-0000-0000DF070000}"/>
    <cellStyle name="Comma 6 2 5 2 2" xfId="2213" xr:uid="{00000000-0005-0000-0000-0000E0070000}"/>
    <cellStyle name="Comma 6 2 5 3" xfId="1675" xr:uid="{00000000-0005-0000-0000-0000E1070000}"/>
    <cellStyle name="Comma 6 2 6" xfId="866" xr:uid="{00000000-0005-0000-0000-0000E2070000}"/>
    <cellStyle name="Comma 6 2 6 2" xfId="1946" xr:uid="{00000000-0005-0000-0000-0000E3070000}"/>
    <cellStyle name="Comma 6 2 7" xfId="1408" xr:uid="{00000000-0005-0000-0000-0000E4070000}"/>
    <cellStyle name="Comma 6 2 8" xfId="2489" xr:uid="{00000000-0005-0000-0000-0000E5070000}"/>
    <cellStyle name="Comma 6 2 9" xfId="328" xr:uid="{00000000-0005-0000-0000-0000E6070000}"/>
    <cellStyle name="Comma 6 3" xfId="62" xr:uid="{00000000-0005-0000-0000-0000E7070000}"/>
    <cellStyle name="Comma 6 3 2" xfId="124" xr:uid="{00000000-0005-0000-0000-0000E8070000}"/>
    <cellStyle name="Comma 6 3 2 2" xfId="250" xr:uid="{00000000-0005-0000-0000-0000E9070000}"/>
    <cellStyle name="Comma 6 3 2 2 2" xfId="797" xr:uid="{00000000-0005-0000-0000-0000EA070000}"/>
    <cellStyle name="Comma 6 3 2 2 2 2" xfId="1335" xr:uid="{00000000-0005-0000-0000-0000EB070000}"/>
    <cellStyle name="Comma 6 3 2 2 2 2 2" xfId="2415" xr:uid="{00000000-0005-0000-0000-0000EC070000}"/>
    <cellStyle name="Comma 6 3 2 2 2 3" xfId="1877" xr:uid="{00000000-0005-0000-0000-0000ED070000}"/>
    <cellStyle name="Comma 6 3 2 2 3" xfId="1068" xr:uid="{00000000-0005-0000-0000-0000EE070000}"/>
    <cellStyle name="Comma 6 3 2 2 3 2" xfId="2148" xr:uid="{00000000-0005-0000-0000-0000EF070000}"/>
    <cellStyle name="Comma 6 3 2 2 4" xfId="1610" xr:uid="{00000000-0005-0000-0000-0000F0070000}"/>
    <cellStyle name="Comma 6 3 2 2 5" xfId="2691" xr:uid="{00000000-0005-0000-0000-0000F1070000}"/>
    <cellStyle name="Comma 6 3 2 2 6" xfId="530" xr:uid="{00000000-0005-0000-0000-0000F2070000}"/>
    <cellStyle name="Comma 6 3 2 3" xfId="671" xr:uid="{00000000-0005-0000-0000-0000F3070000}"/>
    <cellStyle name="Comma 6 3 2 3 2" xfId="1209" xr:uid="{00000000-0005-0000-0000-0000F4070000}"/>
    <cellStyle name="Comma 6 3 2 3 2 2" xfId="2289" xr:uid="{00000000-0005-0000-0000-0000F5070000}"/>
    <cellStyle name="Comma 6 3 2 3 3" xfId="1751" xr:uid="{00000000-0005-0000-0000-0000F6070000}"/>
    <cellStyle name="Comma 6 3 2 4" xfId="942" xr:uid="{00000000-0005-0000-0000-0000F7070000}"/>
    <cellStyle name="Comma 6 3 2 4 2" xfId="2022" xr:uid="{00000000-0005-0000-0000-0000F8070000}"/>
    <cellStyle name="Comma 6 3 2 5" xfId="1484" xr:uid="{00000000-0005-0000-0000-0000F9070000}"/>
    <cellStyle name="Comma 6 3 2 6" xfId="2565" xr:uid="{00000000-0005-0000-0000-0000FA070000}"/>
    <cellStyle name="Comma 6 3 2 7" xfId="404" xr:uid="{00000000-0005-0000-0000-0000FB070000}"/>
    <cellStyle name="Comma 6 3 3" xfId="186" xr:uid="{00000000-0005-0000-0000-0000FC070000}"/>
    <cellStyle name="Comma 6 3 3 2" xfId="733" xr:uid="{00000000-0005-0000-0000-0000FD070000}"/>
    <cellStyle name="Comma 6 3 3 2 2" xfId="1271" xr:uid="{00000000-0005-0000-0000-0000FE070000}"/>
    <cellStyle name="Comma 6 3 3 2 2 2" xfId="2351" xr:uid="{00000000-0005-0000-0000-0000FF070000}"/>
    <cellStyle name="Comma 6 3 3 2 3" xfId="1813" xr:uid="{00000000-0005-0000-0000-000000080000}"/>
    <cellStyle name="Comma 6 3 3 3" xfId="1004" xr:uid="{00000000-0005-0000-0000-000001080000}"/>
    <cellStyle name="Comma 6 3 3 3 2" xfId="2084" xr:uid="{00000000-0005-0000-0000-000002080000}"/>
    <cellStyle name="Comma 6 3 3 4" xfId="1546" xr:uid="{00000000-0005-0000-0000-000003080000}"/>
    <cellStyle name="Comma 6 3 3 5" xfId="2627" xr:uid="{00000000-0005-0000-0000-000004080000}"/>
    <cellStyle name="Comma 6 3 3 6" xfId="466" xr:uid="{00000000-0005-0000-0000-000005080000}"/>
    <cellStyle name="Comma 6 3 4" xfId="609" xr:uid="{00000000-0005-0000-0000-000006080000}"/>
    <cellStyle name="Comma 6 3 4 2" xfId="1147" xr:uid="{00000000-0005-0000-0000-000007080000}"/>
    <cellStyle name="Comma 6 3 4 2 2" xfId="2227" xr:uid="{00000000-0005-0000-0000-000008080000}"/>
    <cellStyle name="Comma 6 3 4 3" xfId="1689" xr:uid="{00000000-0005-0000-0000-000009080000}"/>
    <cellStyle name="Comma 6 3 5" xfId="880" xr:uid="{00000000-0005-0000-0000-00000A080000}"/>
    <cellStyle name="Comma 6 3 5 2" xfId="1960" xr:uid="{00000000-0005-0000-0000-00000B080000}"/>
    <cellStyle name="Comma 6 3 6" xfId="1422" xr:uid="{00000000-0005-0000-0000-00000C080000}"/>
    <cellStyle name="Comma 6 3 7" xfId="2503" xr:uid="{00000000-0005-0000-0000-00000D080000}"/>
    <cellStyle name="Comma 6 3 8" xfId="342" xr:uid="{00000000-0005-0000-0000-00000E080000}"/>
    <cellStyle name="Comma 6 4" xfId="92" xr:uid="{00000000-0005-0000-0000-00000F080000}"/>
    <cellStyle name="Comma 6 4 2" xfId="218" xr:uid="{00000000-0005-0000-0000-000010080000}"/>
    <cellStyle name="Comma 6 4 2 2" xfId="765" xr:uid="{00000000-0005-0000-0000-000011080000}"/>
    <cellStyle name="Comma 6 4 2 2 2" xfId="1303" xr:uid="{00000000-0005-0000-0000-000012080000}"/>
    <cellStyle name="Comma 6 4 2 2 2 2" xfId="2383" xr:uid="{00000000-0005-0000-0000-000013080000}"/>
    <cellStyle name="Comma 6 4 2 2 3" xfId="1845" xr:uid="{00000000-0005-0000-0000-000014080000}"/>
    <cellStyle name="Comma 6 4 2 3" xfId="1036" xr:uid="{00000000-0005-0000-0000-000015080000}"/>
    <cellStyle name="Comma 6 4 2 3 2" xfId="2116" xr:uid="{00000000-0005-0000-0000-000016080000}"/>
    <cellStyle name="Comma 6 4 2 4" xfId="1578" xr:uid="{00000000-0005-0000-0000-000017080000}"/>
    <cellStyle name="Comma 6 4 2 5" xfId="2659" xr:uid="{00000000-0005-0000-0000-000018080000}"/>
    <cellStyle name="Comma 6 4 2 6" xfId="498" xr:uid="{00000000-0005-0000-0000-000019080000}"/>
    <cellStyle name="Comma 6 4 3" xfId="639" xr:uid="{00000000-0005-0000-0000-00001A080000}"/>
    <cellStyle name="Comma 6 4 3 2" xfId="1177" xr:uid="{00000000-0005-0000-0000-00001B080000}"/>
    <cellStyle name="Comma 6 4 3 2 2" xfId="2257" xr:uid="{00000000-0005-0000-0000-00001C080000}"/>
    <cellStyle name="Comma 6 4 3 3" xfId="1719" xr:uid="{00000000-0005-0000-0000-00001D080000}"/>
    <cellStyle name="Comma 6 4 4" xfId="910" xr:uid="{00000000-0005-0000-0000-00001E080000}"/>
    <cellStyle name="Comma 6 4 4 2" xfId="1990" xr:uid="{00000000-0005-0000-0000-00001F080000}"/>
    <cellStyle name="Comma 6 4 5" xfId="1452" xr:uid="{00000000-0005-0000-0000-000020080000}"/>
    <cellStyle name="Comma 6 4 6" xfId="2533" xr:uid="{00000000-0005-0000-0000-000021080000}"/>
    <cellStyle name="Comma 6 4 7" xfId="372" xr:uid="{00000000-0005-0000-0000-000022080000}"/>
    <cellStyle name="Comma 6 5" xfId="154" xr:uid="{00000000-0005-0000-0000-000023080000}"/>
    <cellStyle name="Comma 6 5 2" xfId="701" xr:uid="{00000000-0005-0000-0000-000024080000}"/>
    <cellStyle name="Comma 6 5 2 2" xfId="1239" xr:uid="{00000000-0005-0000-0000-000025080000}"/>
    <cellStyle name="Comma 6 5 2 2 2" xfId="2319" xr:uid="{00000000-0005-0000-0000-000026080000}"/>
    <cellStyle name="Comma 6 5 2 3" xfId="1781" xr:uid="{00000000-0005-0000-0000-000027080000}"/>
    <cellStyle name="Comma 6 5 3" xfId="972" xr:uid="{00000000-0005-0000-0000-000028080000}"/>
    <cellStyle name="Comma 6 5 3 2" xfId="2052" xr:uid="{00000000-0005-0000-0000-000029080000}"/>
    <cellStyle name="Comma 6 5 4" xfId="1514" xr:uid="{00000000-0005-0000-0000-00002A080000}"/>
    <cellStyle name="Comma 6 5 5" xfId="2595" xr:uid="{00000000-0005-0000-0000-00002B080000}"/>
    <cellStyle name="Comma 6 5 6" xfId="434" xr:uid="{00000000-0005-0000-0000-00002C080000}"/>
    <cellStyle name="Comma 6 6" xfId="582" xr:uid="{00000000-0005-0000-0000-00002D080000}"/>
    <cellStyle name="Comma 6 6 2" xfId="1120" xr:uid="{00000000-0005-0000-0000-00002E080000}"/>
    <cellStyle name="Comma 6 6 2 2" xfId="2200" xr:uid="{00000000-0005-0000-0000-00002F080000}"/>
    <cellStyle name="Comma 6 6 3" xfId="1662" xr:uid="{00000000-0005-0000-0000-000030080000}"/>
    <cellStyle name="Comma 6 7" xfId="853" xr:uid="{00000000-0005-0000-0000-000031080000}"/>
    <cellStyle name="Comma 6 7 2" xfId="1933" xr:uid="{00000000-0005-0000-0000-000032080000}"/>
    <cellStyle name="Comma 6 8" xfId="1395" xr:uid="{00000000-0005-0000-0000-000033080000}"/>
    <cellStyle name="Comma 6 9" xfId="2476" xr:uid="{00000000-0005-0000-0000-000034080000}"/>
    <cellStyle name="Comma 60" xfId="2758" xr:uid="{00000000-0005-0000-0000-000035080000}"/>
    <cellStyle name="Comma 61" xfId="2759" xr:uid="{00000000-0005-0000-0000-000036080000}"/>
    <cellStyle name="Comma 62" xfId="2763" xr:uid="{00000000-0005-0000-0000-000037080000}"/>
    <cellStyle name="Comma 63" xfId="2762" xr:uid="{00000000-0005-0000-0000-000038080000}"/>
    <cellStyle name="Comma 64" xfId="2764" xr:uid="{00000000-0005-0000-0000-000039080000}"/>
    <cellStyle name="Comma 64 2" xfId="2768" xr:uid="{00000000-0005-0000-0000-00003A080000}"/>
    <cellStyle name="Comma 65" xfId="2765" xr:uid="{00000000-0005-0000-0000-00003B080000}"/>
    <cellStyle name="Comma 66" xfId="2766" xr:uid="{00000000-0005-0000-0000-00003C080000}"/>
    <cellStyle name="Comma 67" xfId="2767" xr:uid="{00000000-0005-0000-0000-00003D080000}"/>
    <cellStyle name="Comma 68" xfId="2771" xr:uid="{00000000-0005-0000-0000-00003E080000}"/>
    <cellStyle name="Comma 69" xfId="2772" xr:uid="{00000000-0005-0000-0000-00003F080000}"/>
    <cellStyle name="Comma 7" xfId="23" xr:uid="{00000000-0005-0000-0000-000040080000}"/>
    <cellStyle name="Comma 7 10" xfId="316" xr:uid="{00000000-0005-0000-0000-000041080000}"/>
    <cellStyle name="Comma 7 2" xfId="49" xr:uid="{00000000-0005-0000-0000-000042080000}"/>
    <cellStyle name="Comma 7 2 2" xfId="78" xr:uid="{00000000-0005-0000-0000-000043080000}"/>
    <cellStyle name="Comma 7 2 2 2" xfId="140" xr:uid="{00000000-0005-0000-0000-000044080000}"/>
    <cellStyle name="Comma 7 2 2 2 2" xfId="266" xr:uid="{00000000-0005-0000-0000-000045080000}"/>
    <cellStyle name="Comma 7 2 2 2 2 2" xfId="813" xr:uid="{00000000-0005-0000-0000-000046080000}"/>
    <cellStyle name="Comma 7 2 2 2 2 2 2" xfId="1351" xr:uid="{00000000-0005-0000-0000-000047080000}"/>
    <cellStyle name="Comma 7 2 2 2 2 2 2 2" xfId="2431" xr:uid="{00000000-0005-0000-0000-000048080000}"/>
    <cellStyle name="Comma 7 2 2 2 2 2 3" xfId="1893" xr:uid="{00000000-0005-0000-0000-000049080000}"/>
    <cellStyle name="Comma 7 2 2 2 2 3" xfId="1084" xr:uid="{00000000-0005-0000-0000-00004A080000}"/>
    <cellStyle name="Comma 7 2 2 2 2 3 2" xfId="2164" xr:uid="{00000000-0005-0000-0000-00004B080000}"/>
    <cellStyle name="Comma 7 2 2 2 2 4" xfId="1626" xr:uid="{00000000-0005-0000-0000-00004C080000}"/>
    <cellStyle name="Comma 7 2 2 2 2 5" xfId="2707" xr:uid="{00000000-0005-0000-0000-00004D080000}"/>
    <cellStyle name="Comma 7 2 2 2 2 6" xfId="546" xr:uid="{00000000-0005-0000-0000-00004E080000}"/>
    <cellStyle name="Comma 7 2 2 2 3" xfId="687" xr:uid="{00000000-0005-0000-0000-00004F080000}"/>
    <cellStyle name="Comma 7 2 2 2 3 2" xfId="1225" xr:uid="{00000000-0005-0000-0000-000050080000}"/>
    <cellStyle name="Comma 7 2 2 2 3 2 2" xfId="2305" xr:uid="{00000000-0005-0000-0000-000051080000}"/>
    <cellStyle name="Comma 7 2 2 2 3 3" xfId="1767" xr:uid="{00000000-0005-0000-0000-000052080000}"/>
    <cellStyle name="Comma 7 2 2 2 4" xfId="958" xr:uid="{00000000-0005-0000-0000-000053080000}"/>
    <cellStyle name="Comma 7 2 2 2 4 2" xfId="2038" xr:uid="{00000000-0005-0000-0000-000054080000}"/>
    <cellStyle name="Comma 7 2 2 2 5" xfId="1500" xr:uid="{00000000-0005-0000-0000-000055080000}"/>
    <cellStyle name="Comma 7 2 2 2 6" xfId="2581" xr:uid="{00000000-0005-0000-0000-000056080000}"/>
    <cellStyle name="Comma 7 2 2 2 7" xfId="420" xr:uid="{00000000-0005-0000-0000-000057080000}"/>
    <cellStyle name="Comma 7 2 2 3" xfId="202" xr:uid="{00000000-0005-0000-0000-000058080000}"/>
    <cellStyle name="Comma 7 2 2 3 2" xfId="749" xr:uid="{00000000-0005-0000-0000-000059080000}"/>
    <cellStyle name="Comma 7 2 2 3 2 2" xfId="1287" xr:uid="{00000000-0005-0000-0000-00005A080000}"/>
    <cellStyle name="Comma 7 2 2 3 2 2 2" xfId="2367" xr:uid="{00000000-0005-0000-0000-00005B080000}"/>
    <cellStyle name="Comma 7 2 2 3 2 3" xfId="1829" xr:uid="{00000000-0005-0000-0000-00005C080000}"/>
    <cellStyle name="Comma 7 2 2 3 3" xfId="1020" xr:uid="{00000000-0005-0000-0000-00005D080000}"/>
    <cellStyle name="Comma 7 2 2 3 3 2" xfId="2100" xr:uid="{00000000-0005-0000-0000-00005E080000}"/>
    <cellStyle name="Comma 7 2 2 3 4" xfId="1562" xr:uid="{00000000-0005-0000-0000-00005F080000}"/>
    <cellStyle name="Comma 7 2 2 3 5" xfId="2643" xr:uid="{00000000-0005-0000-0000-000060080000}"/>
    <cellStyle name="Comma 7 2 2 3 6" xfId="482" xr:uid="{00000000-0005-0000-0000-000061080000}"/>
    <cellStyle name="Comma 7 2 2 4" xfId="625" xr:uid="{00000000-0005-0000-0000-000062080000}"/>
    <cellStyle name="Comma 7 2 2 4 2" xfId="1163" xr:uid="{00000000-0005-0000-0000-000063080000}"/>
    <cellStyle name="Comma 7 2 2 4 2 2" xfId="2243" xr:uid="{00000000-0005-0000-0000-000064080000}"/>
    <cellStyle name="Comma 7 2 2 4 3" xfId="1705" xr:uid="{00000000-0005-0000-0000-000065080000}"/>
    <cellStyle name="Comma 7 2 2 5" xfId="896" xr:uid="{00000000-0005-0000-0000-000066080000}"/>
    <cellStyle name="Comma 7 2 2 5 2" xfId="1976" xr:uid="{00000000-0005-0000-0000-000067080000}"/>
    <cellStyle name="Comma 7 2 2 6" xfId="1438" xr:uid="{00000000-0005-0000-0000-000068080000}"/>
    <cellStyle name="Comma 7 2 2 7" xfId="2519" xr:uid="{00000000-0005-0000-0000-000069080000}"/>
    <cellStyle name="Comma 7 2 2 8" xfId="358" xr:uid="{00000000-0005-0000-0000-00006A080000}"/>
    <cellStyle name="Comma 7 2 3" xfId="108" xr:uid="{00000000-0005-0000-0000-00006B080000}"/>
    <cellStyle name="Comma 7 2 3 2" xfId="234" xr:uid="{00000000-0005-0000-0000-00006C080000}"/>
    <cellStyle name="Comma 7 2 3 2 2" xfId="781" xr:uid="{00000000-0005-0000-0000-00006D080000}"/>
    <cellStyle name="Comma 7 2 3 2 2 2" xfId="1319" xr:uid="{00000000-0005-0000-0000-00006E080000}"/>
    <cellStyle name="Comma 7 2 3 2 2 2 2" xfId="2399" xr:uid="{00000000-0005-0000-0000-00006F080000}"/>
    <cellStyle name="Comma 7 2 3 2 2 3" xfId="1861" xr:uid="{00000000-0005-0000-0000-000070080000}"/>
    <cellStyle name="Comma 7 2 3 2 3" xfId="1052" xr:uid="{00000000-0005-0000-0000-000071080000}"/>
    <cellStyle name="Comma 7 2 3 2 3 2" xfId="2132" xr:uid="{00000000-0005-0000-0000-000072080000}"/>
    <cellStyle name="Comma 7 2 3 2 4" xfId="1594" xr:uid="{00000000-0005-0000-0000-000073080000}"/>
    <cellStyle name="Comma 7 2 3 2 5" xfId="2675" xr:uid="{00000000-0005-0000-0000-000074080000}"/>
    <cellStyle name="Comma 7 2 3 2 6" xfId="514" xr:uid="{00000000-0005-0000-0000-000075080000}"/>
    <cellStyle name="Comma 7 2 3 3" xfId="655" xr:uid="{00000000-0005-0000-0000-000076080000}"/>
    <cellStyle name="Comma 7 2 3 3 2" xfId="1193" xr:uid="{00000000-0005-0000-0000-000077080000}"/>
    <cellStyle name="Comma 7 2 3 3 2 2" xfId="2273" xr:uid="{00000000-0005-0000-0000-000078080000}"/>
    <cellStyle name="Comma 7 2 3 3 3" xfId="1735" xr:uid="{00000000-0005-0000-0000-000079080000}"/>
    <cellStyle name="Comma 7 2 3 4" xfId="926" xr:uid="{00000000-0005-0000-0000-00007A080000}"/>
    <cellStyle name="Comma 7 2 3 4 2" xfId="2006" xr:uid="{00000000-0005-0000-0000-00007B080000}"/>
    <cellStyle name="Comma 7 2 3 5" xfId="1468" xr:uid="{00000000-0005-0000-0000-00007C080000}"/>
    <cellStyle name="Comma 7 2 3 6" xfId="2549" xr:uid="{00000000-0005-0000-0000-00007D080000}"/>
    <cellStyle name="Comma 7 2 3 7" xfId="388" xr:uid="{00000000-0005-0000-0000-00007E080000}"/>
    <cellStyle name="Comma 7 2 4" xfId="170" xr:uid="{00000000-0005-0000-0000-00007F080000}"/>
    <cellStyle name="Comma 7 2 4 2" xfId="717" xr:uid="{00000000-0005-0000-0000-000080080000}"/>
    <cellStyle name="Comma 7 2 4 2 2" xfId="1255" xr:uid="{00000000-0005-0000-0000-000081080000}"/>
    <cellStyle name="Comma 7 2 4 2 2 2" xfId="2335" xr:uid="{00000000-0005-0000-0000-000082080000}"/>
    <cellStyle name="Comma 7 2 4 2 3" xfId="1797" xr:uid="{00000000-0005-0000-0000-000083080000}"/>
    <cellStyle name="Comma 7 2 4 3" xfId="988" xr:uid="{00000000-0005-0000-0000-000084080000}"/>
    <cellStyle name="Comma 7 2 4 3 2" xfId="2068" xr:uid="{00000000-0005-0000-0000-000085080000}"/>
    <cellStyle name="Comma 7 2 4 4" xfId="1530" xr:uid="{00000000-0005-0000-0000-000086080000}"/>
    <cellStyle name="Comma 7 2 4 5" xfId="2611" xr:uid="{00000000-0005-0000-0000-000087080000}"/>
    <cellStyle name="Comma 7 2 4 6" xfId="450" xr:uid="{00000000-0005-0000-0000-000088080000}"/>
    <cellStyle name="Comma 7 2 5" xfId="596" xr:uid="{00000000-0005-0000-0000-000089080000}"/>
    <cellStyle name="Comma 7 2 5 2" xfId="1134" xr:uid="{00000000-0005-0000-0000-00008A080000}"/>
    <cellStyle name="Comma 7 2 5 2 2" xfId="2214" xr:uid="{00000000-0005-0000-0000-00008B080000}"/>
    <cellStyle name="Comma 7 2 5 3" xfId="1676" xr:uid="{00000000-0005-0000-0000-00008C080000}"/>
    <cellStyle name="Comma 7 2 6" xfId="867" xr:uid="{00000000-0005-0000-0000-00008D080000}"/>
    <cellStyle name="Comma 7 2 6 2" xfId="1947" xr:uid="{00000000-0005-0000-0000-00008E080000}"/>
    <cellStyle name="Comma 7 2 7" xfId="1409" xr:uid="{00000000-0005-0000-0000-00008F080000}"/>
    <cellStyle name="Comma 7 2 8" xfId="2490" xr:uid="{00000000-0005-0000-0000-000090080000}"/>
    <cellStyle name="Comma 7 2 9" xfId="329" xr:uid="{00000000-0005-0000-0000-000091080000}"/>
    <cellStyle name="Comma 7 3" xfId="63" xr:uid="{00000000-0005-0000-0000-000092080000}"/>
    <cellStyle name="Comma 7 3 2" xfId="125" xr:uid="{00000000-0005-0000-0000-000093080000}"/>
    <cellStyle name="Comma 7 3 2 2" xfId="251" xr:uid="{00000000-0005-0000-0000-000094080000}"/>
    <cellStyle name="Comma 7 3 2 2 2" xfId="798" xr:uid="{00000000-0005-0000-0000-000095080000}"/>
    <cellStyle name="Comma 7 3 2 2 2 2" xfId="1336" xr:uid="{00000000-0005-0000-0000-000096080000}"/>
    <cellStyle name="Comma 7 3 2 2 2 2 2" xfId="2416" xr:uid="{00000000-0005-0000-0000-000097080000}"/>
    <cellStyle name="Comma 7 3 2 2 2 3" xfId="1878" xr:uid="{00000000-0005-0000-0000-000098080000}"/>
    <cellStyle name="Comma 7 3 2 2 3" xfId="1069" xr:uid="{00000000-0005-0000-0000-000099080000}"/>
    <cellStyle name="Comma 7 3 2 2 3 2" xfId="2149" xr:uid="{00000000-0005-0000-0000-00009A080000}"/>
    <cellStyle name="Comma 7 3 2 2 4" xfId="1611" xr:uid="{00000000-0005-0000-0000-00009B080000}"/>
    <cellStyle name="Comma 7 3 2 2 5" xfId="2692" xr:uid="{00000000-0005-0000-0000-00009C080000}"/>
    <cellStyle name="Comma 7 3 2 2 6" xfId="531" xr:uid="{00000000-0005-0000-0000-00009D080000}"/>
    <cellStyle name="Comma 7 3 2 3" xfId="672" xr:uid="{00000000-0005-0000-0000-00009E080000}"/>
    <cellStyle name="Comma 7 3 2 3 2" xfId="1210" xr:uid="{00000000-0005-0000-0000-00009F080000}"/>
    <cellStyle name="Comma 7 3 2 3 2 2" xfId="2290" xr:uid="{00000000-0005-0000-0000-0000A0080000}"/>
    <cellStyle name="Comma 7 3 2 3 3" xfId="1752" xr:uid="{00000000-0005-0000-0000-0000A1080000}"/>
    <cellStyle name="Comma 7 3 2 4" xfId="943" xr:uid="{00000000-0005-0000-0000-0000A2080000}"/>
    <cellStyle name="Comma 7 3 2 4 2" xfId="2023" xr:uid="{00000000-0005-0000-0000-0000A3080000}"/>
    <cellStyle name="Comma 7 3 2 5" xfId="1485" xr:uid="{00000000-0005-0000-0000-0000A4080000}"/>
    <cellStyle name="Comma 7 3 2 6" xfId="2566" xr:uid="{00000000-0005-0000-0000-0000A5080000}"/>
    <cellStyle name="Comma 7 3 2 7" xfId="405" xr:uid="{00000000-0005-0000-0000-0000A6080000}"/>
    <cellStyle name="Comma 7 3 3" xfId="187" xr:uid="{00000000-0005-0000-0000-0000A7080000}"/>
    <cellStyle name="Comma 7 3 3 2" xfId="734" xr:uid="{00000000-0005-0000-0000-0000A8080000}"/>
    <cellStyle name="Comma 7 3 3 2 2" xfId="1272" xr:uid="{00000000-0005-0000-0000-0000A9080000}"/>
    <cellStyle name="Comma 7 3 3 2 2 2" xfId="2352" xr:uid="{00000000-0005-0000-0000-0000AA080000}"/>
    <cellStyle name="Comma 7 3 3 2 3" xfId="1814" xr:uid="{00000000-0005-0000-0000-0000AB080000}"/>
    <cellStyle name="Comma 7 3 3 3" xfId="1005" xr:uid="{00000000-0005-0000-0000-0000AC080000}"/>
    <cellStyle name="Comma 7 3 3 3 2" xfId="2085" xr:uid="{00000000-0005-0000-0000-0000AD080000}"/>
    <cellStyle name="Comma 7 3 3 4" xfId="1547" xr:uid="{00000000-0005-0000-0000-0000AE080000}"/>
    <cellStyle name="Comma 7 3 3 5" xfId="2628" xr:uid="{00000000-0005-0000-0000-0000AF080000}"/>
    <cellStyle name="Comma 7 3 3 6" xfId="467" xr:uid="{00000000-0005-0000-0000-0000B0080000}"/>
    <cellStyle name="Comma 7 3 4" xfId="610" xr:uid="{00000000-0005-0000-0000-0000B1080000}"/>
    <cellStyle name="Comma 7 3 4 2" xfId="1148" xr:uid="{00000000-0005-0000-0000-0000B2080000}"/>
    <cellStyle name="Comma 7 3 4 2 2" xfId="2228" xr:uid="{00000000-0005-0000-0000-0000B3080000}"/>
    <cellStyle name="Comma 7 3 4 3" xfId="1690" xr:uid="{00000000-0005-0000-0000-0000B4080000}"/>
    <cellStyle name="Comma 7 3 5" xfId="881" xr:uid="{00000000-0005-0000-0000-0000B5080000}"/>
    <cellStyle name="Comma 7 3 5 2" xfId="1961" xr:uid="{00000000-0005-0000-0000-0000B6080000}"/>
    <cellStyle name="Comma 7 3 6" xfId="1423" xr:uid="{00000000-0005-0000-0000-0000B7080000}"/>
    <cellStyle name="Comma 7 3 7" xfId="2504" xr:uid="{00000000-0005-0000-0000-0000B8080000}"/>
    <cellStyle name="Comma 7 3 8" xfId="343" xr:uid="{00000000-0005-0000-0000-0000B9080000}"/>
    <cellStyle name="Comma 7 4" xfId="93" xr:uid="{00000000-0005-0000-0000-0000BA080000}"/>
    <cellStyle name="Comma 7 4 2" xfId="219" xr:uid="{00000000-0005-0000-0000-0000BB080000}"/>
    <cellStyle name="Comma 7 4 2 2" xfId="766" xr:uid="{00000000-0005-0000-0000-0000BC080000}"/>
    <cellStyle name="Comma 7 4 2 2 2" xfId="1304" xr:uid="{00000000-0005-0000-0000-0000BD080000}"/>
    <cellStyle name="Comma 7 4 2 2 2 2" xfId="2384" xr:uid="{00000000-0005-0000-0000-0000BE080000}"/>
    <cellStyle name="Comma 7 4 2 2 3" xfId="1846" xr:uid="{00000000-0005-0000-0000-0000BF080000}"/>
    <cellStyle name="Comma 7 4 2 3" xfId="1037" xr:uid="{00000000-0005-0000-0000-0000C0080000}"/>
    <cellStyle name="Comma 7 4 2 3 2" xfId="2117" xr:uid="{00000000-0005-0000-0000-0000C1080000}"/>
    <cellStyle name="Comma 7 4 2 4" xfId="1579" xr:uid="{00000000-0005-0000-0000-0000C2080000}"/>
    <cellStyle name="Comma 7 4 2 5" xfId="2660" xr:uid="{00000000-0005-0000-0000-0000C3080000}"/>
    <cellStyle name="Comma 7 4 2 6" xfId="499" xr:uid="{00000000-0005-0000-0000-0000C4080000}"/>
    <cellStyle name="Comma 7 4 3" xfId="640" xr:uid="{00000000-0005-0000-0000-0000C5080000}"/>
    <cellStyle name="Comma 7 4 3 2" xfId="1178" xr:uid="{00000000-0005-0000-0000-0000C6080000}"/>
    <cellStyle name="Comma 7 4 3 2 2" xfId="2258" xr:uid="{00000000-0005-0000-0000-0000C7080000}"/>
    <cellStyle name="Comma 7 4 3 3" xfId="1720" xr:uid="{00000000-0005-0000-0000-0000C8080000}"/>
    <cellStyle name="Comma 7 4 4" xfId="911" xr:uid="{00000000-0005-0000-0000-0000C9080000}"/>
    <cellStyle name="Comma 7 4 4 2" xfId="1991" xr:uid="{00000000-0005-0000-0000-0000CA080000}"/>
    <cellStyle name="Comma 7 4 5" xfId="1453" xr:uid="{00000000-0005-0000-0000-0000CB080000}"/>
    <cellStyle name="Comma 7 4 6" xfId="2534" xr:uid="{00000000-0005-0000-0000-0000CC080000}"/>
    <cellStyle name="Comma 7 4 7" xfId="373" xr:uid="{00000000-0005-0000-0000-0000CD080000}"/>
    <cellStyle name="Comma 7 5" xfId="155" xr:uid="{00000000-0005-0000-0000-0000CE080000}"/>
    <cellStyle name="Comma 7 5 2" xfId="702" xr:uid="{00000000-0005-0000-0000-0000CF080000}"/>
    <cellStyle name="Comma 7 5 2 2" xfId="1240" xr:uid="{00000000-0005-0000-0000-0000D0080000}"/>
    <cellStyle name="Comma 7 5 2 2 2" xfId="2320" xr:uid="{00000000-0005-0000-0000-0000D1080000}"/>
    <cellStyle name="Comma 7 5 2 3" xfId="1782" xr:uid="{00000000-0005-0000-0000-0000D2080000}"/>
    <cellStyle name="Comma 7 5 3" xfId="973" xr:uid="{00000000-0005-0000-0000-0000D3080000}"/>
    <cellStyle name="Comma 7 5 3 2" xfId="2053" xr:uid="{00000000-0005-0000-0000-0000D4080000}"/>
    <cellStyle name="Comma 7 5 4" xfId="1515" xr:uid="{00000000-0005-0000-0000-0000D5080000}"/>
    <cellStyle name="Comma 7 5 5" xfId="2596" xr:uid="{00000000-0005-0000-0000-0000D6080000}"/>
    <cellStyle name="Comma 7 5 6" xfId="435" xr:uid="{00000000-0005-0000-0000-0000D7080000}"/>
    <cellStyle name="Comma 7 6" xfId="583" xr:uid="{00000000-0005-0000-0000-0000D8080000}"/>
    <cellStyle name="Comma 7 6 2" xfId="1121" xr:uid="{00000000-0005-0000-0000-0000D9080000}"/>
    <cellStyle name="Comma 7 6 2 2" xfId="2201" xr:uid="{00000000-0005-0000-0000-0000DA080000}"/>
    <cellStyle name="Comma 7 6 3" xfId="1663" xr:uid="{00000000-0005-0000-0000-0000DB080000}"/>
    <cellStyle name="Comma 7 7" xfId="854" xr:uid="{00000000-0005-0000-0000-0000DC080000}"/>
    <cellStyle name="Comma 7 7 2" xfId="1934" xr:uid="{00000000-0005-0000-0000-0000DD080000}"/>
    <cellStyle name="Comma 7 8" xfId="1396" xr:uid="{00000000-0005-0000-0000-0000DE080000}"/>
    <cellStyle name="Comma 7 9" xfId="2477" xr:uid="{00000000-0005-0000-0000-0000DF080000}"/>
    <cellStyle name="Comma 70" xfId="2773" xr:uid="{00000000-0005-0000-0000-0000E0080000}"/>
    <cellStyle name="Comma 71" xfId="2774" xr:uid="{00000000-0005-0000-0000-0000E1080000}"/>
    <cellStyle name="Comma 72" xfId="2776" xr:uid="{00000000-0005-0000-0000-0000E2080000}"/>
    <cellStyle name="Comma 72 2" xfId="2775" xr:uid="{00000000-0005-0000-0000-0000E3080000}"/>
    <cellStyle name="Comma 72 2 2" xfId="2780" xr:uid="{00000000-0005-0000-0000-0000E4080000}"/>
    <cellStyle name="Comma 73" xfId="2777" xr:uid="{00000000-0005-0000-0000-0000E5080000}"/>
    <cellStyle name="Comma 74" xfId="2778" xr:uid="{00000000-0005-0000-0000-0000E6080000}"/>
    <cellStyle name="Comma 75" xfId="2779" xr:uid="{00000000-0005-0000-0000-0000E7080000}"/>
    <cellStyle name="Comma 76" xfId="2783" xr:uid="{D54F41C7-754D-482A-B9E7-A96F62E63C3D}"/>
    <cellStyle name="Comma 78" xfId="2782" xr:uid="{00000000-0005-0000-0000-0000E8080000}"/>
    <cellStyle name="Comma 79" xfId="2785" xr:uid="{01E3FF69-0B4E-4EDB-9700-535D3BC35A26}"/>
    <cellStyle name="Comma 8" xfId="24" xr:uid="{00000000-0005-0000-0000-0000E9080000}"/>
    <cellStyle name="Comma 8 10" xfId="2478" xr:uid="{00000000-0005-0000-0000-0000EA080000}"/>
    <cellStyle name="Comma 8 11" xfId="317" xr:uid="{00000000-0005-0000-0000-0000EB080000}"/>
    <cellStyle name="Comma 8 2" xfId="41" xr:uid="{00000000-0005-0000-0000-0000EC080000}"/>
    <cellStyle name="Comma 8 2 10" xfId="321" xr:uid="{00000000-0005-0000-0000-0000ED080000}"/>
    <cellStyle name="Comma 8 2 2" xfId="55" xr:uid="{00000000-0005-0000-0000-0000EE080000}"/>
    <cellStyle name="Comma 8 2 2 2" xfId="84" xr:uid="{00000000-0005-0000-0000-0000EF080000}"/>
    <cellStyle name="Comma 8 2 2 2 2" xfId="146" xr:uid="{00000000-0005-0000-0000-0000F0080000}"/>
    <cellStyle name="Comma 8 2 2 2 2 2" xfId="272" xr:uid="{00000000-0005-0000-0000-0000F1080000}"/>
    <cellStyle name="Comma 8 2 2 2 2 2 2" xfId="819" xr:uid="{00000000-0005-0000-0000-0000F2080000}"/>
    <cellStyle name="Comma 8 2 2 2 2 2 2 2" xfId="1357" xr:uid="{00000000-0005-0000-0000-0000F3080000}"/>
    <cellStyle name="Comma 8 2 2 2 2 2 2 2 2" xfId="2437" xr:uid="{00000000-0005-0000-0000-0000F4080000}"/>
    <cellStyle name="Comma 8 2 2 2 2 2 2 3" xfId="1899" xr:uid="{00000000-0005-0000-0000-0000F5080000}"/>
    <cellStyle name="Comma 8 2 2 2 2 2 3" xfId="1090" xr:uid="{00000000-0005-0000-0000-0000F6080000}"/>
    <cellStyle name="Comma 8 2 2 2 2 2 3 2" xfId="2170" xr:uid="{00000000-0005-0000-0000-0000F7080000}"/>
    <cellStyle name="Comma 8 2 2 2 2 2 4" xfId="1632" xr:uid="{00000000-0005-0000-0000-0000F8080000}"/>
    <cellStyle name="Comma 8 2 2 2 2 2 5" xfId="2713" xr:uid="{00000000-0005-0000-0000-0000F9080000}"/>
    <cellStyle name="Comma 8 2 2 2 2 2 6" xfId="552" xr:uid="{00000000-0005-0000-0000-0000FA080000}"/>
    <cellStyle name="Comma 8 2 2 2 2 3" xfId="693" xr:uid="{00000000-0005-0000-0000-0000FB080000}"/>
    <cellStyle name="Comma 8 2 2 2 2 3 2" xfId="1231" xr:uid="{00000000-0005-0000-0000-0000FC080000}"/>
    <cellStyle name="Comma 8 2 2 2 2 3 2 2" xfId="2311" xr:uid="{00000000-0005-0000-0000-0000FD080000}"/>
    <cellStyle name="Comma 8 2 2 2 2 3 3" xfId="1773" xr:uid="{00000000-0005-0000-0000-0000FE080000}"/>
    <cellStyle name="Comma 8 2 2 2 2 4" xfId="964" xr:uid="{00000000-0005-0000-0000-0000FF080000}"/>
    <cellStyle name="Comma 8 2 2 2 2 4 2" xfId="2044" xr:uid="{00000000-0005-0000-0000-000000090000}"/>
    <cellStyle name="Comma 8 2 2 2 2 5" xfId="1506" xr:uid="{00000000-0005-0000-0000-000001090000}"/>
    <cellStyle name="Comma 8 2 2 2 2 6" xfId="2587" xr:uid="{00000000-0005-0000-0000-000002090000}"/>
    <cellStyle name="Comma 8 2 2 2 2 7" xfId="426" xr:uid="{00000000-0005-0000-0000-000003090000}"/>
    <cellStyle name="Comma 8 2 2 2 3" xfId="208" xr:uid="{00000000-0005-0000-0000-000004090000}"/>
    <cellStyle name="Comma 8 2 2 2 3 2" xfId="755" xr:uid="{00000000-0005-0000-0000-000005090000}"/>
    <cellStyle name="Comma 8 2 2 2 3 2 2" xfId="1293" xr:uid="{00000000-0005-0000-0000-000006090000}"/>
    <cellStyle name="Comma 8 2 2 2 3 2 2 2" xfId="2373" xr:uid="{00000000-0005-0000-0000-000007090000}"/>
    <cellStyle name="Comma 8 2 2 2 3 2 3" xfId="1835" xr:uid="{00000000-0005-0000-0000-000008090000}"/>
    <cellStyle name="Comma 8 2 2 2 3 3" xfId="1026" xr:uid="{00000000-0005-0000-0000-000009090000}"/>
    <cellStyle name="Comma 8 2 2 2 3 3 2" xfId="2106" xr:uid="{00000000-0005-0000-0000-00000A090000}"/>
    <cellStyle name="Comma 8 2 2 2 3 4" xfId="1568" xr:uid="{00000000-0005-0000-0000-00000B090000}"/>
    <cellStyle name="Comma 8 2 2 2 3 5" xfId="2649" xr:uid="{00000000-0005-0000-0000-00000C090000}"/>
    <cellStyle name="Comma 8 2 2 2 3 6" xfId="488" xr:uid="{00000000-0005-0000-0000-00000D090000}"/>
    <cellStyle name="Comma 8 2 2 2 4" xfId="631" xr:uid="{00000000-0005-0000-0000-00000E090000}"/>
    <cellStyle name="Comma 8 2 2 2 4 2" xfId="1169" xr:uid="{00000000-0005-0000-0000-00000F090000}"/>
    <cellStyle name="Comma 8 2 2 2 4 2 2" xfId="2249" xr:uid="{00000000-0005-0000-0000-000010090000}"/>
    <cellStyle name="Comma 8 2 2 2 4 3" xfId="1711" xr:uid="{00000000-0005-0000-0000-000011090000}"/>
    <cellStyle name="Comma 8 2 2 2 5" xfId="902" xr:uid="{00000000-0005-0000-0000-000012090000}"/>
    <cellStyle name="Comma 8 2 2 2 5 2" xfId="1982" xr:uid="{00000000-0005-0000-0000-000013090000}"/>
    <cellStyle name="Comma 8 2 2 2 6" xfId="1444" xr:uid="{00000000-0005-0000-0000-000014090000}"/>
    <cellStyle name="Comma 8 2 2 2 7" xfId="2525" xr:uid="{00000000-0005-0000-0000-000015090000}"/>
    <cellStyle name="Comma 8 2 2 2 8" xfId="364" xr:uid="{00000000-0005-0000-0000-000016090000}"/>
    <cellStyle name="Comma 8 2 2 3" xfId="114" xr:uid="{00000000-0005-0000-0000-000017090000}"/>
    <cellStyle name="Comma 8 2 2 3 2" xfId="240" xr:uid="{00000000-0005-0000-0000-000018090000}"/>
    <cellStyle name="Comma 8 2 2 3 2 2" xfId="787" xr:uid="{00000000-0005-0000-0000-000019090000}"/>
    <cellStyle name="Comma 8 2 2 3 2 2 2" xfId="1325" xr:uid="{00000000-0005-0000-0000-00001A090000}"/>
    <cellStyle name="Comma 8 2 2 3 2 2 2 2" xfId="2405" xr:uid="{00000000-0005-0000-0000-00001B090000}"/>
    <cellStyle name="Comma 8 2 2 3 2 2 3" xfId="1867" xr:uid="{00000000-0005-0000-0000-00001C090000}"/>
    <cellStyle name="Comma 8 2 2 3 2 3" xfId="1058" xr:uid="{00000000-0005-0000-0000-00001D090000}"/>
    <cellStyle name="Comma 8 2 2 3 2 3 2" xfId="2138" xr:uid="{00000000-0005-0000-0000-00001E090000}"/>
    <cellStyle name="Comma 8 2 2 3 2 4" xfId="1600" xr:uid="{00000000-0005-0000-0000-00001F090000}"/>
    <cellStyle name="Comma 8 2 2 3 2 5" xfId="2681" xr:uid="{00000000-0005-0000-0000-000020090000}"/>
    <cellStyle name="Comma 8 2 2 3 2 6" xfId="520" xr:uid="{00000000-0005-0000-0000-000021090000}"/>
    <cellStyle name="Comma 8 2 2 3 3" xfId="661" xr:uid="{00000000-0005-0000-0000-000022090000}"/>
    <cellStyle name="Comma 8 2 2 3 3 2" xfId="1199" xr:uid="{00000000-0005-0000-0000-000023090000}"/>
    <cellStyle name="Comma 8 2 2 3 3 2 2" xfId="2279" xr:uid="{00000000-0005-0000-0000-000024090000}"/>
    <cellStyle name="Comma 8 2 2 3 3 3" xfId="1741" xr:uid="{00000000-0005-0000-0000-000025090000}"/>
    <cellStyle name="Comma 8 2 2 3 4" xfId="932" xr:uid="{00000000-0005-0000-0000-000026090000}"/>
    <cellStyle name="Comma 8 2 2 3 4 2" xfId="2012" xr:uid="{00000000-0005-0000-0000-000027090000}"/>
    <cellStyle name="Comma 8 2 2 3 5" xfId="1474" xr:uid="{00000000-0005-0000-0000-000028090000}"/>
    <cellStyle name="Comma 8 2 2 3 6" xfId="2555" xr:uid="{00000000-0005-0000-0000-000029090000}"/>
    <cellStyle name="Comma 8 2 2 3 7" xfId="394" xr:uid="{00000000-0005-0000-0000-00002A090000}"/>
    <cellStyle name="Comma 8 2 2 4" xfId="176" xr:uid="{00000000-0005-0000-0000-00002B090000}"/>
    <cellStyle name="Comma 8 2 2 4 2" xfId="723" xr:uid="{00000000-0005-0000-0000-00002C090000}"/>
    <cellStyle name="Comma 8 2 2 4 2 2" xfId="1261" xr:uid="{00000000-0005-0000-0000-00002D090000}"/>
    <cellStyle name="Comma 8 2 2 4 2 2 2" xfId="2341" xr:uid="{00000000-0005-0000-0000-00002E090000}"/>
    <cellStyle name="Comma 8 2 2 4 2 3" xfId="1803" xr:uid="{00000000-0005-0000-0000-00002F090000}"/>
    <cellStyle name="Comma 8 2 2 4 3" xfId="994" xr:uid="{00000000-0005-0000-0000-000030090000}"/>
    <cellStyle name="Comma 8 2 2 4 3 2" xfId="2074" xr:uid="{00000000-0005-0000-0000-000031090000}"/>
    <cellStyle name="Comma 8 2 2 4 4" xfId="1536" xr:uid="{00000000-0005-0000-0000-000032090000}"/>
    <cellStyle name="Comma 8 2 2 4 5" xfId="2617" xr:uid="{00000000-0005-0000-0000-000033090000}"/>
    <cellStyle name="Comma 8 2 2 4 6" xfId="456" xr:uid="{00000000-0005-0000-0000-000034090000}"/>
    <cellStyle name="Comma 8 2 2 5" xfId="602" xr:uid="{00000000-0005-0000-0000-000035090000}"/>
    <cellStyle name="Comma 8 2 2 5 2" xfId="1140" xr:uid="{00000000-0005-0000-0000-000036090000}"/>
    <cellStyle name="Comma 8 2 2 5 2 2" xfId="2220" xr:uid="{00000000-0005-0000-0000-000037090000}"/>
    <cellStyle name="Comma 8 2 2 5 3" xfId="1682" xr:uid="{00000000-0005-0000-0000-000038090000}"/>
    <cellStyle name="Comma 8 2 2 6" xfId="873" xr:uid="{00000000-0005-0000-0000-000039090000}"/>
    <cellStyle name="Comma 8 2 2 6 2" xfId="1953" xr:uid="{00000000-0005-0000-0000-00003A090000}"/>
    <cellStyle name="Comma 8 2 2 7" xfId="1415" xr:uid="{00000000-0005-0000-0000-00003B090000}"/>
    <cellStyle name="Comma 8 2 2 8" xfId="2496" xr:uid="{00000000-0005-0000-0000-00003C090000}"/>
    <cellStyle name="Comma 8 2 2 9" xfId="335" xr:uid="{00000000-0005-0000-0000-00003D090000}"/>
    <cellStyle name="Comma 8 2 3" xfId="69" xr:uid="{00000000-0005-0000-0000-00003E090000}"/>
    <cellStyle name="Comma 8 2 3 2" xfId="131" xr:uid="{00000000-0005-0000-0000-00003F090000}"/>
    <cellStyle name="Comma 8 2 3 2 2" xfId="257" xr:uid="{00000000-0005-0000-0000-000040090000}"/>
    <cellStyle name="Comma 8 2 3 2 2 2" xfId="804" xr:uid="{00000000-0005-0000-0000-000041090000}"/>
    <cellStyle name="Comma 8 2 3 2 2 2 2" xfId="1342" xr:uid="{00000000-0005-0000-0000-000042090000}"/>
    <cellStyle name="Comma 8 2 3 2 2 2 2 2" xfId="2422" xr:uid="{00000000-0005-0000-0000-000043090000}"/>
    <cellStyle name="Comma 8 2 3 2 2 2 3" xfId="1884" xr:uid="{00000000-0005-0000-0000-000044090000}"/>
    <cellStyle name="Comma 8 2 3 2 2 3" xfId="1075" xr:uid="{00000000-0005-0000-0000-000045090000}"/>
    <cellStyle name="Comma 8 2 3 2 2 3 2" xfId="2155" xr:uid="{00000000-0005-0000-0000-000046090000}"/>
    <cellStyle name="Comma 8 2 3 2 2 4" xfId="1617" xr:uid="{00000000-0005-0000-0000-000047090000}"/>
    <cellStyle name="Comma 8 2 3 2 2 5" xfId="2698" xr:uid="{00000000-0005-0000-0000-000048090000}"/>
    <cellStyle name="Comma 8 2 3 2 2 6" xfId="537" xr:uid="{00000000-0005-0000-0000-000049090000}"/>
    <cellStyle name="Comma 8 2 3 2 3" xfId="678" xr:uid="{00000000-0005-0000-0000-00004A090000}"/>
    <cellStyle name="Comma 8 2 3 2 3 2" xfId="1216" xr:uid="{00000000-0005-0000-0000-00004B090000}"/>
    <cellStyle name="Comma 8 2 3 2 3 2 2" xfId="2296" xr:uid="{00000000-0005-0000-0000-00004C090000}"/>
    <cellStyle name="Comma 8 2 3 2 3 3" xfId="1758" xr:uid="{00000000-0005-0000-0000-00004D090000}"/>
    <cellStyle name="Comma 8 2 3 2 4" xfId="949" xr:uid="{00000000-0005-0000-0000-00004E090000}"/>
    <cellStyle name="Comma 8 2 3 2 4 2" xfId="2029" xr:uid="{00000000-0005-0000-0000-00004F090000}"/>
    <cellStyle name="Comma 8 2 3 2 5" xfId="1491" xr:uid="{00000000-0005-0000-0000-000050090000}"/>
    <cellStyle name="Comma 8 2 3 2 6" xfId="2572" xr:uid="{00000000-0005-0000-0000-000051090000}"/>
    <cellStyle name="Comma 8 2 3 2 7" xfId="411" xr:uid="{00000000-0005-0000-0000-000052090000}"/>
    <cellStyle name="Comma 8 2 3 3" xfId="193" xr:uid="{00000000-0005-0000-0000-000053090000}"/>
    <cellStyle name="Comma 8 2 3 3 2" xfId="740" xr:uid="{00000000-0005-0000-0000-000054090000}"/>
    <cellStyle name="Comma 8 2 3 3 2 2" xfId="1278" xr:uid="{00000000-0005-0000-0000-000055090000}"/>
    <cellStyle name="Comma 8 2 3 3 2 2 2" xfId="2358" xr:uid="{00000000-0005-0000-0000-000056090000}"/>
    <cellStyle name="Comma 8 2 3 3 2 3" xfId="1820" xr:uid="{00000000-0005-0000-0000-000057090000}"/>
    <cellStyle name="Comma 8 2 3 3 3" xfId="1011" xr:uid="{00000000-0005-0000-0000-000058090000}"/>
    <cellStyle name="Comma 8 2 3 3 3 2" xfId="2091" xr:uid="{00000000-0005-0000-0000-000059090000}"/>
    <cellStyle name="Comma 8 2 3 3 4" xfId="1553" xr:uid="{00000000-0005-0000-0000-00005A090000}"/>
    <cellStyle name="Comma 8 2 3 3 5" xfId="2634" xr:uid="{00000000-0005-0000-0000-00005B090000}"/>
    <cellStyle name="Comma 8 2 3 3 6" xfId="473" xr:uid="{00000000-0005-0000-0000-00005C090000}"/>
    <cellStyle name="Comma 8 2 3 4" xfId="616" xr:uid="{00000000-0005-0000-0000-00005D090000}"/>
    <cellStyle name="Comma 8 2 3 4 2" xfId="1154" xr:uid="{00000000-0005-0000-0000-00005E090000}"/>
    <cellStyle name="Comma 8 2 3 4 2 2" xfId="2234" xr:uid="{00000000-0005-0000-0000-00005F090000}"/>
    <cellStyle name="Comma 8 2 3 4 3" xfId="1696" xr:uid="{00000000-0005-0000-0000-000060090000}"/>
    <cellStyle name="Comma 8 2 3 5" xfId="887" xr:uid="{00000000-0005-0000-0000-000061090000}"/>
    <cellStyle name="Comma 8 2 3 5 2" xfId="1967" xr:uid="{00000000-0005-0000-0000-000062090000}"/>
    <cellStyle name="Comma 8 2 3 6" xfId="1429" xr:uid="{00000000-0005-0000-0000-000063090000}"/>
    <cellStyle name="Comma 8 2 3 7" xfId="2510" xr:uid="{00000000-0005-0000-0000-000064090000}"/>
    <cellStyle name="Comma 8 2 3 8" xfId="349" xr:uid="{00000000-0005-0000-0000-000065090000}"/>
    <cellStyle name="Comma 8 2 4" xfId="99" xr:uid="{00000000-0005-0000-0000-000066090000}"/>
    <cellStyle name="Comma 8 2 4 2" xfId="225" xr:uid="{00000000-0005-0000-0000-000067090000}"/>
    <cellStyle name="Comma 8 2 4 2 2" xfId="772" xr:uid="{00000000-0005-0000-0000-000068090000}"/>
    <cellStyle name="Comma 8 2 4 2 2 2" xfId="1310" xr:uid="{00000000-0005-0000-0000-000069090000}"/>
    <cellStyle name="Comma 8 2 4 2 2 2 2" xfId="2390" xr:uid="{00000000-0005-0000-0000-00006A090000}"/>
    <cellStyle name="Comma 8 2 4 2 2 3" xfId="1852" xr:uid="{00000000-0005-0000-0000-00006B090000}"/>
    <cellStyle name="Comma 8 2 4 2 3" xfId="1043" xr:uid="{00000000-0005-0000-0000-00006C090000}"/>
    <cellStyle name="Comma 8 2 4 2 3 2" xfId="2123" xr:uid="{00000000-0005-0000-0000-00006D090000}"/>
    <cellStyle name="Comma 8 2 4 2 4" xfId="1585" xr:uid="{00000000-0005-0000-0000-00006E090000}"/>
    <cellStyle name="Comma 8 2 4 2 5" xfId="2666" xr:uid="{00000000-0005-0000-0000-00006F090000}"/>
    <cellStyle name="Comma 8 2 4 2 6" xfId="505" xr:uid="{00000000-0005-0000-0000-000070090000}"/>
    <cellStyle name="Comma 8 2 4 3" xfId="646" xr:uid="{00000000-0005-0000-0000-000071090000}"/>
    <cellStyle name="Comma 8 2 4 3 2" xfId="1184" xr:uid="{00000000-0005-0000-0000-000072090000}"/>
    <cellStyle name="Comma 8 2 4 3 2 2" xfId="2264" xr:uid="{00000000-0005-0000-0000-000073090000}"/>
    <cellStyle name="Comma 8 2 4 3 3" xfId="1726" xr:uid="{00000000-0005-0000-0000-000074090000}"/>
    <cellStyle name="Comma 8 2 4 4" xfId="917" xr:uid="{00000000-0005-0000-0000-000075090000}"/>
    <cellStyle name="Comma 8 2 4 4 2" xfId="1997" xr:uid="{00000000-0005-0000-0000-000076090000}"/>
    <cellStyle name="Comma 8 2 4 5" xfId="1459" xr:uid="{00000000-0005-0000-0000-000077090000}"/>
    <cellStyle name="Comma 8 2 4 6" xfId="2540" xr:uid="{00000000-0005-0000-0000-000078090000}"/>
    <cellStyle name="Comma 8 2 4 7" xfId="379" xr:uid="{00000000-0005-0000-0000-000079090000}"/>
    <cellStyle name="Comma 8 2 5" xfId="161" xr:uid="{00000000-0005-0000-0000-00007A090000}"/>
    <cellStyle name="Comma 8 2 5 2" xfId="708" xr:uid="{00000000-0005-0000-0000-00007B090000}"/>
    <cellStyle name="Comma 8 2 5 2 2" xfId="1246" xr:uid="{00000000-0005-0000-0000-00007C090000}"/>
    <cellStyle name="Comma 8 2 5 2 2 2" xfId="2326" xr:uid="{00000000-0005-0000-0000-00007D090000}"/>
    <cellStyle name="Comma 8 2 5 2 3" xfId="1788" xr:uid="{00000000-0005-0000-0000-00007E090000}"/>
    <cellStyle name="Comma 8 2 5 3" xfId="979" xr:uid="{00000000-0005-0000-0000-00007F090000}"/>
    <cellStyle name="Comma 8 2 5 3 2" xfId="2059" xr:uid="{00000000-0005-0000-0000-000080090000}"/>
    <cellStyle name="Comma 8 2 5 4" xfId="1521" xr:uid="{00000000-0005-0000-0000-000081090000}"/>
    <cellStyle name="Comma 8 2 5 5" xfId="2602" xr:uid="{00000000-0005-0000-0000-000082090000}"/>
    <cellStyle name="Comma 8 2 5 6" xfId="441" xr:uid="{00000000-0005-0000-0000-000083090000}"/>
    <cellStyle name="Comma 8 2 6" xfId="588" xr:uid="{00000000-0005-0000-0000-000084090000}"/>
    <cellStyle name="Comma 8 2 6 2" xfId="1126" xr:uid="{00000000-0005-0000-0000-000085090000}"/>
    <cellStyle name="Comma 8 2 6 2 2" xfId="2206" xr:uid="{00000000-0005-0000-0000-000086090000}"/>
    <cellStyle name="Comma 8 2 6 3" xfId="1668" xr:uid="{00000000-0005-0000-0000-000087090000}"/>
    <cellStyle name="Comma 8 2 7" xfId="859" xr:uid="{00000000-0005-0000-0000-000088090000}"/>
    <cellStyle name="Comma 8 2 7 2" xfId="1939" xr:uid="{00000000-0005-0000-0000-000089090000}"/>
    <cellStyle name="Comma 8 2 8" xfId="1401" xr:uid="{00000000-0005-0000-0000-00008A090000}"/>
    <cellStyle name="Comma 8 2 9" xfId="2482" xr:uid="{00000000-0005-0000-0000-00008B090000}"/>
    <cellStyle name="Comma 8 3" xfId="50" xr:uid="{00000000-0005-0000-0000-00008C090000}"/>
    <cellStyle name="Comma 8 3 2" xfId="79" xr:uid="{00000000-0005-0000-0000-00008D090000}"/>
    <cellStyle name="Comma 8 3 2 2" xfId="141" xr:uid="{00000000-0005-0000-0000-00008E090000}"/>
    <cellStyle name="Comma 8 3 2 2 2" xfId="267" xr:uid="{00000000-0005-0000-0000-00008F090000}"/>
    <cellStyle name="Comma 8 3 2 2 2 2" xfId="814" xr:uid="{00000000-0005-0000-0000-000090090000}"/>
    <cellStyle name="Comma 8 3 2 2 2 2 2" xfId="1352" xr:uid="{00000000-0005-0000-0000-000091090000}"/>
    <cellStyle name="Comma 8 3 2 2 2 2 2 2" xfId="2432" xr:uid="{00000000-0005-0000-0000-000092090000}"/>
    <cellStyle name="Comma 8 3 2 2 2 2 3" xfId="1894" xr:uid="{00000000-0005-0000-0000-000093090000}"/>
    <cellStyle name="Comma 8 3 2 2 2 3" xfId="1085" xr:uid="{00000000-0005-0000-0000-000094090000}"/>
    <cellStyle name="Comma 8 3 2 2 2 3 2" xfId="2165" xr:uid="{00000000-0005-0000-0000-000095090000}"/>
    <cellStyle name="Comma 8 3 2 2 2 4" xfId="1627" xr:uid="{00000000-0005-0000-0000-000096090000}"/>
    <cellStyle name="Comma 8 3 2 2 2 5" xfId="2708" xr:uid="{00000000-0005-0000-0000-000097090000}"/>
    <cellStyle name="Comma 8 3 2 2 2 6" xfId="547" xr:uid="{00000000-0005-0000-0000-000098090000}"/>
    <cellStyle name="Comma 8 3 2 2 3" xfId="688" xr:uid="{00000000-0005-0000-0000-000099090000}"/>
    <cellStyle name="Comma 8 3 2 2 3 2" xfId="1226" xr:uid="{00000000-0005-0000-0000-00009A090000}"/>
    <cellStyle name="Comma 8 3 2 2 3 2 2" xfId="2306" xr:uid="{00000000-0005-0000-0000-00009B090000}"/>
    <cellStyle name="Comma 8 3 2 2 3 3" xfId="1768" xr:uid="{00000000-0005-0000-0000-00009C090000}"/>
    <cellStyle name="Comma 8 3 2 2 4" xfId="959" xr:uid="{00000000-0005-0000-0000-00009D090000}"/>
    <cellStyle name="Comma 8 3 2 2 4 2" xfId="2039" xr:uid="{00000000-0005-0000-0000-00009E090000}"/>
    <cellStyle name="Comma 8 3 2 2 5" xfId="1501" xr:uid="{00000000-0005-0000-0000-00009F090000}"/>
    <cellStyle name="Comma 8 3 2 2 6" xfId="2582" xr:uid="{00000000-0005-0000-0000-0000A0090000}"/>
    <cellStyle name="Comma 8 3 2 2 7" xfId="421" xr:uid="{00000000-0005-0000-0000-0000A1090000}"/>
    <cellStyle name="Comma 8 3 2 3" xfId="203" xr:uid="{00000000-0005-0000-0000-0000A2090000}"/>
    <cellStyle name="Comma 8 3 2 3 2" xfId="750" xr:uid="{00000000-0005-0000-0000-0000A3090000}"/>
    <cellStyle name="Comma 8 3 2 3 2 2" xfId="1288" xr:uid="{00000000-0005-0000-0000-0000A4090000}"/>
    <cellStyle name="Comma 8 3 2 3 2 2 2" xfId="2368" xr:uid="{00000000-0005-0000-0000-0000A5090000}"/>
    <cellStyle name="Comma 8 3 2 3 2 3" xfId="1830" xr:uid="{00000000-0005-0000-0000-0000A6090000}"/>
    <cellStyle name="Comma 8 3 2 3 3" xfId="1021" xr:uid="{00000000-0005-0000-0000-0000A7090000}"/>
    <cellStyle name="Comma 8 3 2 3 3 2" xfId="2101" xr:uid="{00000000-0005-0000-0000-0000A8090000}"/>
    <cellStyle name="Comma 8 3 2 3 4" xfId="1563" xr:uid="{00000000-0005-0000-0000-0000A9090000}"/>
    <cellStyle name="Comma 8 3 2 3 5" xfId="2644" xr:uid="{00000000-0005-0000-0000-0000AA090000}"/>
    <cellStyle name="Comma 8 3 2 3 6" xfId="483" xr:uid="{00000000-0005-0000-0000-0000AB090000}"/>
    <cellStyle name="Comma 8 3 2 4" xfId="626" xr:uid="{00000000-0005-0000-0000-0000AC090000}"/>
    <cellStyle name="Comma 8 3 2 4 2" xfId="1164" xr:uid="{00000000-0005-0000-0000-0000AD090000}"/>
    <cellStyle name="Comma 8 3 2 4 2 2" xfId="2244" xr:uid="{00000000-0005-0000-0000-0000AE090000}"/>
    <cellStyle name="Comma 8 3 2 4 3" xfId="1706" xr:uid="{00000000-0005-0000-0000-0000AF090000}"/>
    <cellStyle name="Comma 8 3 2 5" xfId="897" xr:uid="{00000000-0005-0000-0000-0000B0090000}"/>
    <cellStyle name="Comma 8 3 2 5 2" xfId="1977" xr:uid="{00000000-0005-0000-0000-0000B1090000}"/>
    <cellStyle name="Comma 8 3 2 6" xfId="1439" xr:uid="{00000000-0005-0000-0000-0000B2090000}"/>
    <cellStyle name="Comma 8 3 2 7" xfId="2520" xr:uid="{00000000-0005-0000-0000-0000B3090000}"/>
    <cellStyle name="Comma 8 3 2 8" xfId="359" xr:uid="{00000000-0005-0000-0000-0000B4090000}"/>
    <cellStyle name="Comma 8 3 3" xfId="109" xr:uid="{00000000-0005-0000-0000-0000B5090000}"/>
    <cellStyle name="Comma 8 3 3 2" xfId="235" xr:uid="{00000000-0005-0000-0000-0000B6090000}"/>
    <cellStyle name="Comma 8 3 3 2 2" xfId="782" xr:uid="{00000000-0005-0000-0000-0000B7090000}"/>
    <cellStyle name="Comma 8 3 3 2 2 2" xfId="1320" xr:uid="{00000000-0005-0000-0000-0000B8090000}"/>
    <cellStyle name="Comma 8 3 3 2 2 2 2" xfId="2400" xr:uid="{00000000-0005-0000-0000-0000B9090000}"/>
    <cellStyle name="Comma 8 3 3 2 2 3" xfId="1862" xr:uid="{00000000-0005-0000-0000-0000BA090000}"/>
    <cellStyle name="Comma 8 3 3 2 3" xfId="1053" xr:uid="{00000000-0005-0000-0000-0000BB090000}"/>
    <cellStyle name="Comma 8 3 3 2 3 2" xfId="2133" xr:uid="{00000000-0005-0000-0000-0000BC090000}"/>
    <cellStyle name="Comma 8 3 3 2 4" xfId="1595" xr:uid="{00000000-0005-0000-0000-0000BD090000}"/>
    <cellStyle name="Comma 8 3 3 2 5" xfId="2676" xr:uid="{00000000-0005-0000-0000-0000BE090000}"/>
    <cellStyle name="Comma 8 3 3 2 6" xfId="515" xr:uid="{00000000-0005-0000-0000-0000BF090000}"/>
    <cellStyle name="Comma 8 3 3 3" xfId="656" xr:uid="{00000000-0005-0000-0000-0000C0090000}"/>
    <cellStyle name="Comma 8 3 3 3 2" xfId="1194" xr:uid="{00000000-0005-0000-0000-0000C1090000}"/>
    <cellStyle name="Comma 8 3 3 3 2 2" xfId="2274" xr:uid="{00000000-0005-0000-0000-0000C2090000}"/>
    <cellStyle name="Comma 8 3 3 3 3" xfId="1736" xr:uid="{00000000-0005-0000-0000-0000C3090000}"/>
    <cellStyle name="Comma 8 3 3 4" xfId="927" xr:uid="{00000000-0005-0000-0000-0000C4090000}"/>
    <cellStyle name="Comma 8 3 3 4 2" xfId="2007" xr:uid="{00000000-0005-0000-0000-0000C5090000}"/>
    <cellStyle name="Comma 8 3 3 5" xfId="1469" xr:uid="{00000000-0005-0000-0000-0000C6090000}"/>
    <cellStyle name="Comma 8 3 3 6" xfId="2550" xr:uid="{00000000-0005-0000-0000-0000C7090000}"/>
    <cellStyle name="Comma 8 3 3 7" xfId="389" xr:uid="{00000000-0005-0000-0000-0000C8090000}"/>
    <cellStyle name="Comma 8 3 4" xfId="171" xr:uid="{00000000-0005-0000-0000-0000C9090000}"/>
    <cellStyle name="Comma 8 3 4 2" xfId="718" xr:uid="{00000000-0005-0000-0000-0000CA090000}"/>
    <cellStyle name="Comma 8 3 4 2 2" xfId="1256" xr:uid="{00000000-0005-0000-0000-0000CB090000}"/>
    <cellStyle name="Comma 8 3 4 2 2 2" xfId="2336" xr:uid="{00000000-0005-0000-0000-0000CC090000}"/>
    <cellStyle name="Comma 8 3 4 2 3" xfId="1798" xr:uid="{00000000-0005-0000-0000-0000CD090000}"/>
    <cellStyle name="Comma 8 3 4 3" xfId="989" xr:uid="{00000000-0005-0000-0000-0000CE090000}"/>
    <cellStyle name="Comma 8 3 4 3 2" xfId="2069" xr:uid="{00000000-0005-0000-0000-0000CF090000}"/>
    <cellStyle name="Comma 8 3 4 4" xfId="1531" xr:uid="{00000000-0005-0000-0000-0000D0090000}"/>
    <cellStyle name="Comma 8 3 4 5" xfId="2612" xr:uid="{00000000-0005-0000-0000-0000D1090000}"/>
    <cellStyle name="Comma 8 3 4 6" xfId="451" xr:uid="{00000000-0005-0000-0000-0000D2090000}"/>
    <cellStyle name="Comma 8 3 5" xfId="597" xr:uid="{00000000-0005-0000-0000-0000D3090000}"/>
    <cellStyle name="Comma 8 3 5 2" xfId="1135" xr:uid="{00000000-0005-0000-0000-0000D4090000}"/>
    <cellStyle name="Comma 8 3 5 2 2" xfId="2215" xr:uid="{00000000-0005-0000-0000-0000D5090000}"/>
    <cellStyle name="Comma 8 3 5 3" xfId="1677" xr:uid="{00000000-0005-0000-0000-0000D6090000}"/>
    <cellStyle name="Comma 8 3 6" xfId="868" xr:uid="{00000000-0005-0000-0000-0000D7090000}"/>
    <cellStyle name="Comma 8 3 6 2" xfId="1948" xr:uid="{00000000-0005-0000-0000-0000D8090000}"/>
    <cellStyle name="Comma 8 3 7" xfId="1410" xr:uid="{00000000-0005-0000-0000-0000D9090000}"/>
    <cellStyle name="Comma 8 3 8" xfId="2491" xr:uid="{00000000-0005-0000-0000-0000DA090000}"/>
    <cellStyle name="Comma 8 3 9" xfId="330" xr:uid="{00000000-0005-0000-0000-0000DB090000}"/>
    <cellStyle name="Comma 8 4" xfId="64" xr:uid="{00000000-0005-0000-0000-0000DC090000}"/>
    <cellStyle name="Comma 8 4 2" xfId="126" xr:uid="{00000000-0005-0000-0000-0000DD090000}"/>
    <cellStyle name="Comma 8 4 2 2" xfId="252" xr:uid="{00000000-0005-0000-0000-0000DE090000}"/>
    <cellStyle name="Comma 8 4 2 2 2" xfId="799" xr:uid="{00000000-0005-0000-0000-0000DF090000}"/>
    <cellStyle name="Comma 8 4 2 2 2 2" xfId="1337" xr:uid="{00000000-0005-0000-0000-0000E0090000}"/>
    <cellStyle name="Comma 8 4 2 2 2 2 2" xfId="2417" xr:uid="{00000000-0005-0000-0000-0000E1090000}"/>
    <cellStyle name="Comma 8 4 2 2 2 3" xfId="1879" xr:uid="{00000000-0005-0000-0000-0000E2090000}"/>
    <cellStyle name="Comma 8 4 2 2 3" xfId="1070" xr:uid="{00000000-0005-0000-0000-0000E3090000}"/>
    <cellStyle name="Comma 8 4 2 2 3 2" xfId="2150" xr:uid="{00000000-0005-0000-0000-0000E4090000}"/>
    <cellStyle name="Comma 8 4 2 2 4" xfId="1612" xr:uid="{00000000-0005-0000-0000-0000E5090000}"/>
    <cellStyle name="Comma 8 4 2 2 5" xfId="2693" xr:uid="{00000000-0005-0000-0000-0000E6090000}"/>
    <cellStyle name="Comma 8 4 2 2 6" xfId="532" xr:uid="{00000000-0005-0000-0000-0000E7090000}"/>
    <cellStyle name="Comma 8 4 2 3" xfId="673" xr:uid="{00000000-0005-0000-0000-0000E8090000}"/>
    <cellStyle name="Comma 8 4 2 3 2" xfId="1211" xr:uid="{00000000-0005-0000-0000-0000E9090000}"/>
    <cellStyle name="Comma 8 4 2 3 2 2" xfId="2291" xr:uid="{00000000-0005-0000-0000-0000EA090000}"/>
    <cellStyle name="Comma 8 4 2 3 3" xfId="1753" xr:uid="{00000000-0005-0000-0000-0000EB090000}"/>
    <cellStyle name="Comma 8 4 2 4" xfId="944" xr:uid="{00000000-0005-0000-0000-0000EC090000}"/>
    <cellStyle name="Comma 8 4 2 4 2" xfId="2024" xr:uid="{00000000-0005-0000-0000-0000ED090000}"/>
    <cellStyle name="Comma 8 4 2 5" xfId="1486" xr:uid="{00000000-0005-0000-0000-0000EE090000}"/>
    <cellStyle name="Comma 8 4 2 6" xfId="2567" xr:uid="{00000000-0005-0000-0000-0000EF090000}"/>
    <cellStyle name="Comma 8 4 2 7" xfId="406" xr:uid="{00000000-0005-0000-0000-0000F0090000}"/>
    <cellStyle name="Comma 8 4 3" xfId="188" xr:uid="{00000000-0005-0000-0000-0000F1090000}"/>
    <cellStyle name="Comma 8 4 3 2" xfId="735" xr:uid="{00000000-0005-0000-0000-0000F2090000}"/>
    <cellStyle name="Comma 8 4 3 2 2" xfId="1273" xr:uid="{00000000-0005-0000-0000-0000F3090000}"/>
    <cellStyle name="Comma 8 4 3 2 2 2" xfId="2353" xr:uid="{00000000-0005-0000-0000-0000F4090000}"/>
    <cellStyle name="Comma 8 4 3 2 3" xfId="1815" xr:uid="{00000000-0005-0000-0000-0000F5090000}"/>
    <cellStyle name="Comma 8 4 3 3" xfId="1006" xr:uid="{00000000-0005-0000-0000-0000F6090000}"/>
    <cellStyle name="Comma 8 4 3 3 2" xfId="2086" xr:uid="{00000000-0005-0000-0000-0000F7090000}"/>
    <cellStyle name="Comma 8 4 3 4" xfId="1548" xr:uid="{00000000-0005-0000-0000-0000F8090000}"/>
    <cellStyle name="Comma 8 4 3 5" xfId="2629" xr:uid="{00000000-0005-0000-0000-0000F9090000}"/>
    <cellStyle name="Comma 8 4 3 6" xfId="468" xr:uid="{00000000-0005-0000-0000-0000FA090000}"/>
    <cellStyle name="Comma 8 4 4" xfId="611" xr:uid="{00000000-0005-0000-0000-0000FB090000}"/>
    <cellStyle name="Comma 8 4 4 2" xfId="1149" xr:uid="{00000000-0005-0000-0000-0000FC090000}"/>
    <cellStyle name="Comma 8 4 4 2 2" xfId="2229" xr:uid="{00000000-0005-0000-0000-0000FD090000}"/>
    <cellStyle name="Comma 8 4 4 3" xfId="1691" xr:uid="{00000000-0005-0000-0000-0000FE090000}"/>
    <cellStyle name="Comma 8 4 5" xfId="882" xr:uid="{00000000-0005-0000-0000-0000FF090000}"/>
    <cellStyle name="Comma 8 4 5 2" xfId="1962" xr:uid="{00000000-0005-0000-0000-0000000A0000}"/>
    <cellStyle name="Comma 8 4 6" xfId="1424" xr:uid="{00000000-0005-0000-0000-0000010A0000}"/>
    <cellStyle name="Comma 8 4 7" xfId="2505" xr:uid="{00000000-0005-0000-0000-0000020A0000}"/>
    <cellStyle name="Comma 8 4 8" xfId="344" xr:uid="{00000000-0005-0000-0000-0000030A0000}"/>
    <cellStyle name="Comma 8 5" xfId="94" xr:uid="{00000000-0005-0000-0000-0000040A0000}"/>
    <cellStyle name="Comma 8 5 2" xfId="220" xr:uid="{00000000-0005-0000-0000-0000050A0000}"/>
    <cellStyle name="Comma 8 5 2 2" xfId="767" xr:uid="{00000000-0005-0000-0000-0000060A0000}"/>
    <cellStyle name="Comma 8 5 2 2 2" xfId="1305" xr:uid="{00000000-0005-0000-0000-0000070A0000}"/>
    <cellStyle name="Comma 8 5 2 2 2 2" xfId="2385" xr:uid="{00000000-0005-0000-0000-0000080A0000}"/>
    <cellStyle name="Comma 8 5 2 2 3" xfId="1847" xr:uid="{00000000-0005-0000-0000-0000090A0000}"/>
    <cellStyle name="Comma 8 5 2 3" xfId="1038" xr:uid="{00000000-0005-0000-0000-00000A0A0000}"/>
    <cellStyle name="Comma 8 5 2 3 2" xfId="2118" xr:uid="{00000000-0005-0000-0000-00000B0A0000}"/>
    <cellStyle name="Comma 8 5 2 4" xfId="1580" xr:uid="{00000000-0005-0000-0000-00000C0A0000}"/>
    <cellStyle name="Comma 8 5 2 5" xfId="2661" xr:uid="{00000000-0005-0000-0000-00000D0A0000}"/>
    <cellStyle name="Comma 8 5 2 6" xfId="500" xr:uid="{00000000-0005-0000-0000-00000E0A0000}"/>
    <cellStyle name="Comma 8 5 3" xfId="641" xr:uid="{00000000-0005-0000-0000-00000F0A0000}"/>
    <cellStyle name="Comma 8 5 3 2" xfId="1179" xr:uid="{00000000-0005-0000-0000-0000100A0000}"/>
    <cellStyle name="Comma 8 5 3 2 2" xfId="2259" xr:uid="{00000000-0005-0000-0000-0000110A0000}"/>
    <cellStyle name="Comma 8 5 3 3" xfId="1721" xr:uid="{00000000-0005-0000-0000-0000120A0000}"/>
    <cellStyle name="Comma 8 5 4" xfId="912" xr:uid="{00000000-0005-0000-0000-0000130A0000}"/>
    <cellStyle name="Comma 8 5 4 2" xfId="1992" xr:uid="{00000000-0005-0000-0000-0000140A0000}"/>
    <cellStyle name="Comma 8 5 5" xfId="1454" xr:uid="{00000000-0005-0000-0000-0000150A0000}"/>
    <cellStyle name="Comma 8 5 6" xfId="2535" xr:uid="{00000000-0005-0000-0000-0000160A0000}"/>
    <cellStyle name="Comma 8 5 7" xfId="374" xr:uid="{00000000-0005-0000-0000-0000170A0000}"/>
    <cellStyle name="Comma 8 6" xfId="156" xr:uid="{00000000-0005-0000-0000-0000180A0000}"/>
    <cellStyle name="Comma 8 6 2" xfId="703" xr:uid="{00000000-0005-0000-0000-0000190A0000}"/>
    <cellStyle name="Comma 8 6 2 2" xfId="1241" xr:uid="{00000000-0005-0000-0000-00001A0A0000}"/>
    <cellStyle name="Comma 8 6 2 2 2" xfId="2321" xr:uid="{00000000-0005-0000-0000-00001B0A0000}"/>
    <cellStyle name="Comma 8 6 2 3" xfId="1783" xr:uid="{00000000-0005-0000-0000-00001C0A0000}"/>
    <cellStyle name="Comma 8 6 3" xfId="974" xr:uid="{00000000-0005-0000-0000-00001D0A0000}"/>
    <cellStyle name="Comma 8 6 3 2" xfId="2054" xr:uid="{00000000-0005-0000-0000-00001E0A0000}"/>
    <cellStyle name="Comma 8 6 4" xfId="1516" xr:uid="{00000000-0005-0000-0000-00001F0A0000}"/>
    <cellStyle name="Comma 8 6 5" xfId="2597" xr:uid="{00000000-0005-0000-0000-0000200A0000}"/>
    <cellStyle name="Comma 8 6 6" xfId="436" xr:uid="{00000000-0005-0000-0000-0000210A0000}"/>
    <cellStyle name="Comma 8 7" xfId="584" xr:uid="{00000000-0005-0000-0000-0000220A0000}"/>
    <cellStyle name="Comma 8 7 2" xfId="1122" xr:uid="{00000000-0005-0000-0000-0000230A0000}"/>
    <cellStyle name="Comma 8 7 2 2" xfId="2202" xr:uid="{00000000-0005-0000-0000-0000240A0000}"/>
    <cellStyle name="Comma 8 7 3" xfId="1664" xr:uid="{00000000-0005-0000-0000-0000250A0000}"/>
    <cellStyle name="Comma 8 8" xfId="855" xr:uid="{00000000-0005-0000-0000-0000260A0000}"/>
    <cellStyle name="Comma 8 8 2" xfId="1935" xr:uid="{00000000-0005-0000-0000-0000270A0000}"/>
    <cellStyle name="Comma 8 9" xfId="1397" xr:uid="{00000000-0005-0000-0000-0000280A0000}"/>
    <cellStyle name="Comma 9" xfId="39" xr:uid="{00000000-0005-0000-0000-0000290A0000}"/>
    <cellStyle name="Comma 9 10" xfId="319" xr:uid="{00000000-0005-0000-0000-00002A0A0000}"/>
    <cellStyle name="Comma 9 2" xfId="52" xr:uid="{00000000-0005-0000-0000-00002B0A0000}"/>
    <cellStyle name="Comma 9 2 2" xfId="81" xr:uid="{00000000-0005-0000-0000-00002C0A0000}"/>
    <cellStyle name="Comma 9 2 2 2" xfId="143" xr:uid="{00000000-0005-0000-0000-00002D0A0000}"/>
    <cellStyle name="Comma 9 2 2 2 2" xfId="269" xr:uid="{00000000-0005-0000-0000-00002E0A0000}"/>
    <cellStyle name="Comma 9 2 2 2 2 2" xfId="816" xr:uid="{00000000-0005-0000-0000-00002F0A0000}"/>
    <cellStyle name="Comma 9 2 2 2 2 2 2" xfId="1354" xr:uid="{00000000-0005-0000-0000-0000300A0000}"/>
    <cellStyle name="Comma 9 2 2 2 2 2 2 2" xfId="2434" xr:uid="{00000000-0005-0000-0000-0000310A0000}"/>
    <cellStyle name="Comma 9 2 2 2 2 2 3" xfId="1896" xr:uid="{00000000-0005-0000-0000-0000320A0000}"/>
    <cellStyle name="Comma 9 2 2 2 2 3" xfId="1087" xr:uid="{00000000-0005-0000-0000-0000330A0000}"/>
    <cellStyle name="Comma 9 2 2 2 2 3 2" xfId="2167" xr:uid="{00000000-0005-0000-0000-0000340A0000}"/>
    <cellStyle name="Comma 9 2 2 2 2 4" xfId="1629" xr:uid="{00000000-0005-0000-0000-0000350A0000}"/>
    <cellStyle name="Comma 9 2 2 2 2 5" xfId="2710" xr:uid="{00000000-0005-0000-0000-0000360A0000}"/>
    <cellStyle name="Comma 9 2 2 2 2 6" xfId="549" xr:uid="{00000000-0005-0000-0000-0000370A0000}"/>
    <cellStyle name="Comma 9 2 2 2 3" xfId="690" xr:uid="{00000000-0005-0000-0000-0000380A0000}"/>
    <cellStyle name="Comma 9 2 2 2 3 2" xfId="1228" xr:uid="{00000000-0005-0000-0000-0000390A0000}"/>
    <cellStyle name="Comma 9 2 2 2 3 2 2" xfId="2308" xr:uid="{00000000-0005-0000-0000-00003A0A0000}"/>
    <cellStyle name="Comma 9 2 2 2 3 3" xfId="1770" xr:uid="{00000000-0005-0000-0000-00003B0A0000}"/>
    <cellStyle name="Comma 9 2 2 2 4" xfId="961" xr:uid="{00000000-0005-0000-0000-00003C0A0000}"/>
    <cellStyle name="Comma 9 2 2 2 4 2" xfId="2041" xr:uid="{00000000-0005-0000-0000-00003D0A0000}"/>
    <cellStyle name="Comma 9 2 2 2 5" xfId="1503" xr:uid="{00000000-0005-0000-0000-00003E0A0000}"/>
    <cellStyle name="Comma 9 2 2 2 6" xfId="2584" xr:uid="{00000000-0005-0000-0000-00003F0A0000}"/>
    <cellStyle name="Comma 9 2 2 2 7" xfId="423" xr:uid="{00000000-0005-0000-0000-0000400A0000}"/>
    <cellStyle name="Comma 9 2 2 3" xfId="205" xr:uid="{00000000-0005-0000-0000-0000410A0000}"/>
    <cellStyle name="Comma 9 2 2 3 2" xfId="752" xr:uid="{00000000-0005-0000-0000-0000420A0000}"/>
    <cellStyle name="Comma 9 2 2 3 2 2" xfId="1290" xr:uid="{00000000-0005-0000-0000-0000430A0000}"/>
    <cellStyle name="Comma 9 2 2 3 2 2 2" xfId="2370" xr:uid="{00000000-0005-0000-0000-0000440A0000}"/>
    <cellStyle name="Comma 9 2 2 3 2 3" xfId="1832" xr:uid="{00000000-0005-0000-0000-0000450A0000}"/>
    <cellStyle name="Comma 9 2 2 3 3" xfId="1023" xr:uid="{00000000-0005-0000-0000-0000460A0000}"/>
    <cellStyle name="Comma 9 2 2 3 3 2" xfId="2103" xr:uid="{00000000-0005-0000-0000-0000470A0000}"/>
    <cellStyle name="Comma 9 2 2 3 4" xfId="1565" xr:uid="{00000000-0005-0000-0000-0000480A0000}"/>
    <cellStyle name="Comma 9 2 2 3 5" xfId="2646" xr:uid="{00000000-0005-0000-0000-0000490A0000}"/>
    <cellStyle name="Comma 9 2 2 3 6" xfId="485" xr:uid="{00000000-0005-0000-0000-00004A0A0000}"/>
    <cellStyle name="Comma 9 2 2 4" xfId="628" xr:uid="{00000000-0005-0000-0000-00004B0A0000}"/>
    <cellStyle name="Comma 9 2 2 4 2" xfId="1166" xr:uid="{00000000-0005-0000-0000-00004C0A0000}"/>
    <cellStyle name="Comma 9 2 2 4 2 2" xfId="2246" xr:uid="{00000000-0005-0000-0000-00004D0A0000}"/>
    <cellStyle name="Comma 9 2 2 4 3" xfId="1708" xr:uid="{00000000-0005-0000-0000-00004E0A0000}"/>
    <cellStyle name="Comma 9 2 2 5" xfId="899" xr:uid="{00000000-0005-0000-0000-00004F0A0000}"/>
    <cellStyle name="Comma 9 2 2 5 2" xfId="1979" xr:uid="{00000000-0005-0000-0000-0000500A0000}"/>
    <cellStyle name="Comma 9 2 2 6" xfId="1441" xr:uid="{00000000-0005-0000-0000-0000510A0000}"/>
    <cellStyle name="Comma 9 2 2 7" xfId="2522" xr:uid="{00000000-0005-0000-0000-0000520A0000}"/>
    <cellStyle name="Comma 9 2 2 8" xfId="361" xr:uid="{00000000-0005-0000-0000-0000530A0000}"/>
    <cellStyle name="Comma 9 2 3" xfId="111" xr:uid="{00000000-0005-0000-0000-0000540A0000}"/>
    <cellStyle name="Comma 9 2 3 2" xfId="237" xr:uid="{00000000-0005-0000-0000-0000550A0000}"/>
    <cellStyle name="Comma 9 2 3 2 2" xfId="784" xr:uid="{00000000-0005-0000-0000-0000560A0000}"/>
    <cellStyle name="Comma 9 2 3 2 2 2" xfId="1322" xr:uid="{00000000-0005-0000-0000-0000570A0000}"/>
    <cellStyle name="Comma 9 2 3 2 2 2 2" xfId="2402" xr:uid="{00000000-0005-0000-0000-0000580A0000}"/>
    <cellStyle name="Comma 9 2 3 2 2 3" xfId="1864" xr:uid="{00000000-0005-0000-0000-0000590A0000}"/>
    <cellStyle name="Comma 9 2 3 2 3" xfId="1055" xr:uid="{00000000-0005-0000-0000-00005A0A0000}"/>
    <cellStyle name="Comma 9 2 3 2 3 2" xfId="2135" xr:uid="{00000000-0005-0000-0000-00005B0A0000}"/>
    <cellStyle name="Comma 9 2 3 2 4" xfId="1597" xr:uid="{00000000-0005-0000-0000-00005C0A0000}"/>
    <cellStyle name="Comma 9 2 3 2 5" xfId="2678" xr:uid="{00000000-0005-0000-0000-00005D0A0000}"/>
    <cellStyle name="Comma 9 2 3 2 6" xfId="517" xr:uid="{00000000-0005-0000-0000-00005E0A0000}"/>
    <cellStyle name="Comma 9 2 3 3" xfId="658" xr:uid="{00000000-0005-0000-0000-00005F0A0000}"/>
    <cellStyle name="Comma 9 2 3 3 2" xfId="1196" xr:uid="{00000000-0005-0000-0000-0000600A0000}"/>
    <cellStyle name="Comma 9 2 3 3 2 2" xfId="2276" xr:uid="{00000000-0005-0000-0000-0000610A0000}"/>
    <cellStyle name="Comma 9 2 3 3 3" xfId="1738" xr:uid="{00000000-0005-0000-0000-0000620A0000}"/>
    <cellStyle name="Comma 9 2 3 4" xfId="929" xr:uid="{00000000-0005-0000-0000-0000630A0000}"/>
    <cellStyle name="Comma 9 2 3 4 2" xfId="2009" xr:uid="{00000000-0005-0000-0000-0000640A0000}"/>
    <cellStyle name="Comma 9 2 3 5" xfId="1471" xr:uid="{00000000-0005-0000-0000-0000650A0000}"/>
    <cellStyle name="Comma 9 2 3 6" xfId="2552" xr:uid="{00000000-0005-0000-0000-0000660A0000}"/>
    <cellStyle name="Comma 9 2 3 7" xfId="391" xr:uid="{00000000-0005-0000-0000-0000670A0000}"/>
    <cellStyle name="Comma 9 2 4" xfId="173" xr:uid="{00000000-0005-0000-0000-0000680A0000}"/>
    <cellStyle name="Comma 9 2 4 2" xfId="720" xr:uid="{00000000-0005-0000-0000-0000690A0000}"/>
    <cellStyle name="Comma 9 2 4 2 2" xfId="1258" xr:uid="{00000000-0005-0000-0000-00006A0A0000}"/>
    <cellStyle name="Comma 9 2 4 2 2 2" xfId="2338" xr:uid="{00000000-0005-0000-0000-00006B0A0000}"/>
    <cellStyle name="Comma 9 2 4 2 3" xfId="1800" xr:uid="{00000000-0005-0000-0000-00006C0A0000}"/>
    <cellStyle name="Comma 9 2 4 3" xfId="991" xr:uid="{00000000-0005-0000-0000-00006D0A0000}"/>
    <cellStyle name="Comma 9 2 4 3 2" xfId="2071" xr:uid="{00000000-0005-0000-0000-00006E0A0000}"/>
    <cellStyle name="Comma 9 2 4 4" xfId="1533" xr:uid="{00000000-0005-0000-0000-00006F0A0000}"/>
    <cellStyle name="Comma 9 2 4 5" xfId="2614" xr:uid="{00000000-0005-0000-0000-0000700A0000}"/>
    <cellStyle name="Comma 9 2 4 6" xfId="453" xr:uid="{00000000-0005-0000-0000-0000710A0000}"/>
    <cellStyle name="Comma 9 2 5" xfId="599" xr:uid="{00000000-0005-0000-0000-0000720A0000}"/>
    <cellStyle name="Comma 9 2 5 2" xfId="1137" xr:uid="{00000000-0005-0000-0000-0000730A0000}"/>
    <cellStyle name="Comma 9 2 5 2 2" xfId="2217" xr:uid="{00000000-0005-0000-0000-0000740A0000}"/>
    <cellStyle name="Comma 9 2 5 3" xfId="1679" xr:uid="{00000000-0005-0000-0000-0000750A0000}"/>
    <cellStyle name="Comma 9 2 6" xfId="870" xr:uid="{00000000-0005-0000-0000-0000760A0000}"/>
    <cellStyle name="Comma 9 2 6 2" xfId="1950" xr:uid="{00000000-0005-0000-0000-0000770A0000}"/>
    <cellStyle name="Comma 9 2 7" xfId="1412" xr:uid="{00000000-0005-0000-0000-0000780A0000}"/>
    <cellStyle name="Comma 9 2 8" xfId="2493" xr:uid="{00000000-0005-0000-0000-0000790A0000}"/>
    <cellStyle name="Comma 9 2 9" xfId="332" xr:uid="{00000000-0005-0000-0000-00007A0A0000}"/>
    <cellStyle name="Comma 9 3" xfId="66" xr:uid="{00000000-0005-0000-0000-00007B0A0000}"/>
    <cellStyle name="Comma 9 3 2" xfId="128" xr:uid="{00000000-0005-0000-0000-00007C0A0000}"/>
    <cellStyle name="Comma 9 3 2 2" xfId="254" xr:uid="{00000000-0005-0000-0000-00007D0A0000}"/>
    <cellStyle name="Comma 9 3 2 2 2" xfId="801" xr:uid="{00000000-0005-0000-0000-00007E0A0000}"/>
    <cellStyle name="Comma 9 3 2 2 2 2" xfId="1339" xr:uid="{00000000-0005-0000-0000-00007F0A0000}"/>
    <cellStyle name="Comma 9 3 2 2 2 2 2" xfId="2419" xr:uid="{00000000-0005-0000-0000-0000800A0000}"/>
    <cellStyle name="Comma 9 3 2 2 2 3" xfId="1881" xr:uid="{00000000-0005-0000-0000-0000810A0000}"/>
    <cellStyle name="Comma 9 3 2 2 3" xfId="1072" xr:uid="{00000000-0005-0000-0000-0000820A0000}"/>
    <cellStyle name="Comma 9 3 2 2 3 2" xfId="2152" xr:uid="{00000000-0005-0000-0000-0000830A0000}"/>
    <cellStyle name="Comma 9 3 2 2 4" xfId="1614" xr:uid="{00000000-0005-0000-0000-0000840A0000}"/>
    <cellStyle name="Comma 9 3 2 2 5" xfId="2695" xr:uid="{00000000-0005-0000-0000-0000850A0000}"/>
    <cellStyle name="Comma 9 3 2 2 6" xfId="534" xr:uid="{00000000-0005-0000-0000-0000860A0000}"/>
    <cellStyle name="Comma 9 3 2 3" xfId="675" xr:uid="{00000000-0005-0000-0000-0000870A0000}"/>
    <cellStyle name="Comma 9 3 2 3 2" xfId="1213" xr:uid="{00000000-0005-0000-0000-0000880A0000}"/>
    <cellStyle name="Comma 9 3 2 3 2 2" xfId="2293" xr:uid="{00000000-0005-0000-0000-0000890A0000}"/>
    <cellStyle name="Comma 9 3 2 3 3" xfId="1755" xr:uid="{00000000-0005-0000-0000-00008A0A0000}"/>
    <cellStyle name="Comma 9 3 2 4" xfId="946" xr:uid="{00000000-0005-0000-0000-00008B0A0000}"/>
    <cellStyle name="Comma 9 3 2 4 2" xfId="2026" xr:uid="{00000000-0005-0000-0000-00008C0A0000}"/>
    <cellStyle name="Comma 9 3 2 5" xfId="1488" xr:uid="{00000000-0005-0000-0000-00008D0A0000}"/>
    <cellStyle name="Comma 9 3 2 6" xfId="2569" xr:uid="{00000000-0005-0000-0000-00008E0A0000}"/>
    <cellStyle name="Comma 9 3 2 7" xfId="408" xr:uid="{00000000-0005-0000-0000-00008F0A0000}"/>
    <cellStyle name="Comma 9 3 3" xfId="190" xr:uid="{00000000-0005-0000-0000-0000900A0000}"/>
    <cellStyle name="Comma 9 3 3 2" xfId="737" xr:uid="{00000000-0005-0000-0000-0000910A0000}"/>
    <cellStyle name="Comma 9 3 3 2 2" xfId="1275" xr:uid="{00000000-0005-0000-0000-0000920A0000}"/>
    <cellStyle name="Comma 9 3 3 2 2 2" xfId="2355" xr:uid="{00000000-0005-0000-0000-0000930A0000}"/>
    <cellStyle name="Comma 9 3 3 2 3" xfId="1817" xr:uid="{00000000-0005-0000-0000-0000940A0000}"/>
    <cellStyle name="Comma 9 3 3 3" xfId="1008" xr:uid="{00000000-0005-0000-0000-0000950A0000}"/>
    <cellStyle name="Comma 9 3 3 3 2" xfId="2088" xr:uid="{00000000-0005-0000-0000-0000960A0000}"/>
    <cellStyle name="Comma 9 3 3 4" xfId="1550" xr:uid="{00000000-0005-0000-0000-0000970A0000}"/>
    <cellStyle name="Comma 9 3 3 5" xfId="2631" xr:uid="{00000000-0005-0000-0000-0000980A0000}"/>
    <cellStyle name="Comma 9 3 3 6" xfId="470" xr:uid="{00000000-0005-0000-0000-0000990A0000}"/>
    <cellStyle name="Comma 9 3 4" xfId="613" xr:uid="{00000000-0005-0000-0000-00009A0A0000}"/>
    <cellStyle name="Comma 9 3 4 2" xfId="1151" xr:uid="{00000000-0005-0000-0000-00009B0A0000}"/>
    <cellStyle name="Comma 9 3 4 2 2" xfId="2231" xr:uid="{00000000-0005-0000-0000-00009C0A0000}"/>
    <cellStyle name="Comma 9 3 4 3" xfId="1693" xr:uid="{00000000-0005-0000-0000-00009D0A0000}"/>
    <cellStyle name="Comma 9 3 5" xfId="884" xr:uid="{00000000-0005-0000-0000-00009E0A0000}"/>
    <cellStyle name="Comma 9 3 5 2" xfId="1964" xr:uid="{00000000-0005-0000-0000-00009F0A0000}"/>
    <cellStyle name="Comma 9 3 6" xfId="1426" xr:uid="{00000000-0005-0000-0000-0000A00A0000}"/>
    <cellStyle name="Comma 9 3 7" xfId="2507" xr:uid="{00000000-0005-0000-0000-0000A10A0000}"/>
    <cellStyle name="Comma 9 3 8" xfId="346" xr:uid="{00000000-0005-0000-0000-0000A20A0000}"/>
    <cellStyle name="Comma 9 4" xfId="96" xr:uid="{00000000-0005-0000-0000-0000A30A0000}"/>
    <cellStyle name="Comma 9 4 2" xfId="222" xr:uid="{00000000-0005-0000-0000-0000A40A0000}"/>
    <cellStyle name="Comma 9 4 2 2" xfId="769" xr:uid="{00000000-0005-0000-0000-0000A50A0000}"/>
    <cellStyle name="Comma 9 4 2 2 2" xfId="1307" xr:uid="{00000000-0005-0000-0000-0000A60A0000}"/>
    <cellStyle name="Comma 9 4 2 2 2 2" xfId="2387" xr:uid="{00000000-0005-0000-0000-0000A70A0000}"/>
    <cellStyle name="Comma 9 4 2 2 3" xfId="1849" xr:uid="{00000000-0005-0000-0000-0000A80A0000}"/>
    <cellStyle name="Comma 9 4 2 3" xfId="1040" xr:uid="{00000000-0005-0000-0000-0000A90A0000}"/>
    <cellStyle name="Comma 9 4 2 3 2" xfId="2120" xr:uid="{00000000-0005-0000-0000-0000AA0A0000}"/>
    <cellStyle name="Comma 9 4 2 4" xfId="1582" xr:uid="{00000000-0005-0000-0000-0000AB0A0000}"/>
    <cellStyle name="Comma 9 4 2 5" xfId="2663" xr:uid="{00000000-0005-0000-0000-0000AC0A0000}"/>
    <cellStyle name="Comma 9 4 2 6" xfId="502" xr:uid="{00000000-0005-0000-0000-0000AD0A0000}"/>
    <cellStyle name="Comma 9 4 3" xfId="643" xr:uid="{00000000-0005-0000-0000-0000AE0A0000}"/>
    <cellStyle name="Comma 9 4 3 2" xfId="1181" xr:uid="{00000000-0005-0000-0000-0000AF0A0000}"/>
    <cellStyle name="Comma 9 4 3 2 2" xfId="2261" xr:uid="{00000000-0005-0000-0000-0000B00A0000}"/>
    <cellStyle name="Comma 9 4 3 3" xfId="1723" xr:uid="{00000000-0005-0000-0000-0000B10A0000}"/>
    <cellStyle name="Comma 9 4 4" xfId="914" xr:uid="{00000000-0005-0000-0000-0000B20A0000}"/>
    <cellStyle name="Comma 9 4 4 2" xfId="1994" xr:uid="{00000000-0005-0000-0000-0000B30A0000}"/>
    <cellStyle name="Comma 9 4 5" xfId="1456" xr:uid="{00000000-0005-0000-0000-0000B40A0000}"/>
    <cellStyle name="Comma 9 4 6" xfId="2537" xr:uid="{00000000-0005-0000-0000-0000B50A0000}"/>
    <cellStyle name="Comma 9 4 7" xfId="376" xr:uid="{00000000-0005-0000-0000-0000B60A0000}"/>
    <cellStyle name="Comma 9 5" xfId="158" xr:uid="{00000000-0005-0000-0000-0000B70A0000}"/>
    <cellStyle name="Comma 9 5 2" xfId="705" xr:uid="{00000000-0005-0000-0000-0000B80A0000}"/>
    <cellStyle name="Comma 9 5 2 2" xfId="1243" xr:uid="{00000000-0005-0000-0000-0000B90A0000}"/>
    <cellStyle name="Comma 9 5 2 2 2" xfId="2323" xr:uid="{00000000-0005-0000-0000-0000BA0A0000}"/>
    <cellStyle name="Comma 9 5 2 3" xfId="1785" xr:uid="{00000000-0005-0000-0000-0000BB0A0000}"/>
    <cellStyle name="Comma 9 5 3" xfId="976" xr:uid="{00000000-0005-0000-0000-0000BC0A0000}"/>
    <cellStyle name="Comma 9 5 3 2" xfId="2056" xr:uid="{00000000-0005-0000-0000-0000BD0A0000}"/>
    <cellStyle name="Comma 9 5 4" xfId="1518" xr:uid="{00000000-0005-0000-0000-0000BE0A0000}"/>
    <cellStyle name="Comma 9 5 5" xfId="2599" xr:uid="{00000000-0005-0000-0000-0000BF0A0000}"/>
    <cellStyle name="Comma 9 5 6" xfId="438" xr:uid="{00000000-0005-0000-0000-0000C00A0000}"/>
    <cellStyle name="Comma 9 6" xfId="586" xr:uid="{00000000-0005-0000-0000-0000C10A0000}"/>
    <cellStyle name="Comma 9 6 2" xfId="1124" xr:uid="{00000000-0005-0000-0000-0000C20A0000}"/>
    <cellStyle name="Comma 9 6 2 2" xfId="2204" xr:uid="{00000000-0005-0000-0000-0000C30A0000}"/>
    <cellStyle name="Comma 9 6 3" xfId="1666" xr:uid="{00000000-0005-0000-0000-0000C40A0000}"/>
    <cellStyle name="Comma 9 7" xfId="857" xr:uid="{00000000-0005-0000-0000-0000C50A0000}"/>
    <cellStyle name="Comma 9 7 2" xfId="1937" xr:uid="{00000000-0005-0000-0000-0000C60A0000}"/>
    <cellStyle name="Comma 9 8" xfId="1399" xr:uid="{00000000-0005-0000-0000-0000C70A0000}"/>
    <cellStyle name="Comma 9 9" xfId="2480" xr:uid="{00000000-0005-0000-0000-0000C80A0000}"/>
    <cellStyle name="Currency" xfId="2784" builtinId="4"/>
    <cellStyle name="Hyperlink" xfId="282" builtinId="8"/>
    <cellStyle name="Normal" xfId="0" builtinId="0"/>
    <cellStyle name="Normal 2" xfId="25" xr:uid="{00000000-0005-0000-0000-0000CB0A0000}"/>
    <cellStyle name="Normal 2 2" xfId="17" xr:uid="{00000000-0005-0000-0000-0000CC0A0000}"/>
    <cellStyle name="Normal 2 3" xfId="26" xr:uid="{00000000-0005-0000-0000-0000CD0A0000}"/>
    <cellStyle name="Normal 2 3 2" xfId="27" xr:uid="{00000000-0005-0000-0000-0000CE0A0000}"/>
    <cellStyle name="Normal 2 4" xfId="10" xr:uid="{00000000-0005-0000-0000-0000CF0A0000}"/>
    <cellStyle name="Normal 3" xfId="28" xr:uid="{00000000-0005-0000-0000-0000D00A0000}"/>
    <cellStyle name="Normal 3 2" xfId="29" xr:uid="{00000000-0005-0000-0000-0000D10A0000}"/>
    <cellStyle name="Normal 4" xfId="30" xr:uid="{00000000-0005-0000-0000-0000D20A0000}"/>
    <cellStyle name="Normal 4 2" xfId="31" xr:uid="{00000000-0005-0000-0000-0000D30A0000}"/>
    <cellStyle name="Normal 5" xfId="32" xr:uid="{00000000-0005-0000-0000-0000D40A0000}"/>
    <cellStyle name="Normal 5 2" xfId="33" xr:uid="{00000000-0005-0000-0000-0000D50A0000}"/>
    <cellStyle name="Normal 6" xfId="15" xr:uid="{00000000-0005-0000-0000-0000D60A0000}"/>
    <cellStyle name="Normal 7" xfId="286" xr:uid="{00000000-0005-0000-0000-0000D70A0000}"/>
    <cellStyle name="Normal 8" xfId="285" xr:uid="{00000000-0005-0000-0000-0000D80A0000}"/>
    <cellStyle name="Percent" xfId="280" builtinId="5"/>
    <cellStyle name="Percent 2" xfId="34" xr:uid="{00000000-0005-0000-0000-0000DA0A0000}"/>
    <cellStyle name="Percent 2 2" xfId="35" xr:uid="{00000000-0005-0000-0000-0000DB0A0000}"/>
    <cellStyle name="Percent 3" xfId="36" xr:uid="{00000000-0005-0000-0000-0000DC0A0000}"/>
    <cellStyle name="Percent 3 2" xfId="37" xr:uid="{00000000-0005-0000-0000-0000DD0A0000}"/>
    <cellStyle name="Percent 4" xfId="14" xr:uid="{00000000-0005-0000-0000-0000DE0A0000}"/>
  </cellStyles>
  <dxfs count="596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1" formatCode="_(* #,##0.0_);_(* \(#,##0.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1" formatCode="_(* #,##0.0_);_(* \(#,##0.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-* #,##0.0_-;\-* #,##0.0_-;_-* &quot;-&quot;??_-;_-@_-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22" formatCode="mmm\-yy"/>
      <border diagonalUp="0" diagonalDown="0" outline="0">
        <left/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0" formatCode="General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fill>
        <patternFill patternType="none">
          <fgColor indexed="64"/>
          <bgColor auto="1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fill>
        <patternFill patternType="solid">
          <fgColor indexed="64"/>
          <bgColor theme="4" tint="0.59999389629810485"/>
        </patternFill>
      </fill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6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strike val="0"/>
        <outline val="0"/>
        <shadow val="0"/>
        <vertAlign val="baseline"/>
        <sz val="9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76" formatCode="_(* #.##0_);_(* \(#.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76" formatCode="_(* #.##0_);_(* \(#.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76" formatCode="_(* #.##0_);_(* \(#.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76" formatCode="_(* #.##0_);_(* \(#.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76" formatCode="_(* #.##0_);_(* \(#.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70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70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70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67" formatCode="_(* #,##0_);_(* \(#,##0\);_(* &quot;-&quot;??_);_(@_)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7" formatCode="_(* #,##0_);_(* \(#,##0\);_(* &quot;-&quot;??_);_(@_)"/>
      <alignment horizontal="lef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76" formatCode="_(* #.##0_);_(* \(#.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76" formatCode="_(* #.##0_);_(* \(#.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70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70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70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70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70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left" vertical="bottom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-* #,##0_-;\-* #,##0_-;_-* &quot;-&quot;??_-;_-@_-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strike val="0"/>
        <outline val="0"/>
        <shadow val="0"/>
        <vertAlign val="baseline"/>
        <sz val="9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76" formatCode="_(* #.##0_);_(* \(#.##0\);_(* &quot;-&quot;??_);_(@_)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7" formatCode="_(* #,##0_);_(* \(#,##0\);_(* &quot;-&quot;??_);_(@_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7" formatCode="_(* #,##0_);_(* \(#,##0\);_(* &quot;-&quot;??_);_(@_)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70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70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70" formatCode="_-* #,##0.0_-;\-* #,##0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70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70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-* #,##0_-;\-* #,##0_-;_-* &quot;-&quot;??_-;_-@_-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left style="thin">
          <color indexed="64"/>
        </left>
        <right style="thin">
          <color indexed="64"/>
        </right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77" formatCode="_-* #.##0\.0_-;\-* #.##0\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7" formatCode="_(* #,##0_);_(* \(#,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70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70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70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-* #,##0_-;\-* #,##0_-;_-* &quot;-&quot;??_-;_-@_-"/>
      <border diagonalUp="0" diagonalDown="0" outline="0">
        <left/>
        <right/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8" formatCode="_-* #.##0_-;\-* #.##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6" formatCode="_(* #.##0_);_(* \(#.##0\);_(* &quot;-&quot;??_);_(@_)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6" formatCode="_(* #.##0_);_(* \(#.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7" formatCode="_(* #,##0_);_(* \(#,##0\);_(* &quot;-&quot;??_);_(@_)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_-* #,##0_-;\-* #,##0_-;_-* &quot;-&quot;??_-;_-@_-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Arial"/>
        <family val="2"/>
        <scheme val="none"/>
      </font>
      <numFmt numFmtId="166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Arial"/>
        <family val="2"/>
        <scheme val="none"/>
      </font>
      <numFmt numFmtId="166" formatCode="_-* #,##0_-;\-* #,##0_-;_-* &quot;-&quot;??_-;_-@_-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general" vertical="bottom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font>
        <strike val="0"/>
        <outline val="0"/>
        <shadow val="0"/>
        <vertAlign val="baseline"/>
        <name val="Arial"/>
        <family val="2"/>
        <scheme val="none"/>
      </font>
      <numFmt numFmtId="176" formatCode="_(* #.##0_);_(* \(#.##0\);_(* &quot;-&quot;??_);_(@_)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6" formatCode="_(* #.##0_);_(* \(#.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7" formatCode="_(* #,##0_);_(* \(#,##0\);_(* &quot;-&quot;??_);_(@_)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70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70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70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70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70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70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70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70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70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70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-* #,##0_-;\-* #,##0_-;_-* &quot;-&quot;??_-;_-@_-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alignment horizontal="right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9"/>
        <name val="Arial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70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70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70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70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70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70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70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70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70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70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77" formatCode="_-* #.##0\.0_-;\-* #.##0\.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numFmt numFmtId="170" formatCode="_-* #,##0.0_-;\-* #,##0.0_-;_-* &quot;-&quot;??_-;_-@_-"/>
      <alignment horizontal="general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70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70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70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70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70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/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70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/>
        <top style="thin">
          <color indexed="6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 style="thin">
          <color indexed="64"/>
        </top>
        <bottom/>
      </border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7" formatCode="_-* #.##0\.0_-;\-* #.##0\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7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5" formatCode="0.0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70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75" formatCode="0.0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5" formatCode="0.0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70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70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8" formatCode="0.0%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70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70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8" formatCode="0.0%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70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70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8" formatCode="0.0%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70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6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77" formatCode="_-* #.##0\.0_-;\-* #.##0\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70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70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70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70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70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alignment horizontal="general" vertical="bottom" textRotation="0" wrapText="0" indent="0" justifyLastLine="0" shrinkToFit="0" readingOrder="0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77" formatCode="_-* #.##0\.0_-;\-* #.##0\.0_-;_-* &quot;-&quot;??_-;_-@_-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7" formatCode="_(* #,##0_);_(* \(#,##0\);_(* &quot;-&quot;??_);_(@_)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76" formatCode="_(* #.##0_);_(* \(#.##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-* #,##0_-;\-* #,##0_-;_-* &quot;-&quot;??_-;_-@_-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7" formatCode="_(* #,##0_);_(* \(#,##0\);_(* &quot;-&quot;??_);_(@_)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alignment horizontal="right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  <numFmt numFmtId="3" formatCode="#,##0"/>
      <fill>
        <patternFill patternType="solid">
          <fgColor indexed="64"/>
          <bgColor theme="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3" formatCode="#,##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</dxf>
    <dxf>
      <font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  <numFmt numFmtId="168" formatCode="0.0%"/>
      <fill>
        <patternFill patternType="solid">
          <fgColor indexed="64"/>
          <bgColor theme="0"/>
        </patternFill>
      </fill>
    </dxf>
    <dxf>
      <font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 Light"/>
        <scheme val="none"/>
      </font>
      <numFmt numFmtId="172" formatCode="[$-409]mmm\-yy;@"/>
      <fill>
        <patternFill patternType="solid">
          <fgColor indexed="64"/>
          <bgColor theme="0"/>
        </patternFill>
      </fill>
      <alignment horizontal="left" vertical="bottom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2" formatCode="[$-409]mmm\-yy;@"/>
    </dxf>
    <dxf>
      <font>
        <strike val="0"/>
        <outline val="0"/>
        <shadow val="0"/>
        <u val="none"/>
        <vertAlign val="baseline"/>
        <color theme="1"/>
        <name val="Calibri Light"/>
        <scheme val="none"/>
      </font>
    </dxf>
    <dxf>
      <border outline="0">
        <left style="thin">
          <color indexed="64"/>
        </left>
        <top style="thin">
          <color indexed="64"/>
        </top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solid">
          <fgColor indexed="64"/>
          <bgColor theme="4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70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6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70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6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70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66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font>
        <strike val="0"/>
        <outline val="0"/>
        <shadow val="0"/>
        <vertAlign val="baseline"/>
        <sz val="9"/>
        <name val="Arial"/>
        <family val="2"/>
        <scheme val="none"/>
      </font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-* #,##0.0_-;\-* #,##0.0_-;_-* &quot;-&quot;??_-;_-@_-"/>
      <border diagonalUp="0" diagonalDown="0" outline="0">
        <left style="thin">
          <color auto="1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70" formatCode="_-* #,##0.0_-;\-* #,##0.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70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-* #,##0_-;\-* #,##0_-;_-* &quot;-&quot;??_-;_-@_-"/>
      <border diagonalUp="0" diagonalDown="0" outline="0">
        <left style="thin">
          <color indexed="64"/>
        </left>
        <right/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-* #,##0.0_-;\-* #,##0.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70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7" formatCode="_(* #,##0_);_(* \(#,##0\);_(* &quot;-&quot;??_);_(@_)"/>
      <border diagonalUp="0" diagonalDown="0" outline="0">
        <left/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diagonalUp="0" diagonalDown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77" formatCode="_-* #.##0\.0_-;\-* #.##0\.0_-;_-* &quot;-&quot;??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-* #,##0.0_-;\-* #,##0.0_-;_-* &quot;-&quot;??_-;_-@_-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70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70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-* #,##0.0_-;\-* #,##0.0_-;_-* &quot;-&quot;??_-;_-@_-"/>
      <fill>
        <patternFill patternType="none">
          <fgColor indexed="64"/>
          <bgColor indexed="65"/>
        </patternFill>
      </fill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 Light"/>
        <scheme val="major"/>
      </font>
      <numFmt numFmtId="170" formatCode="_-* #,##0.0_-;\-* #,##0.0_-;_-* &quot;-&quot;??_-;_-@_-"/>
      <fill>
        <patternFill patternType="none">
          <fgColor indexed="64"/>
          <bgColor indexed="65"/>
        </patternFill>
      </fill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alignment horizontal="right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70" formatCode="_-* #,##0.0_-;\-* #,##0.0_-;_-* &quot;-&quot;??_-;_-@_-"/>
      <border diagonalUp="0" diagonalDown="0" outline="0">
        <left/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major"/>
      </font>
      <numFmt numFmtId="166" formatCode="_-* #,##0_-;\-* #,##0_-;_-* &quot;-&quot;??_-;_-@_-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77" formatCode="_-* #.##0\.0_-;\-* #.##0\.0_-;_-* &quot;-&quot;??_-;_-@_-"/>
    </dxf>
    <dxf>
      <font>
        <strike val="0"/>
        <outline val="0"/>
        <shadow val="0"/>
        <vertAlign val="baseline"/>
        <sz val="9"/>
        <name val="Arial"/>
        <family val="2"/>
        <scheme val="none"/>
      </font>
      <numFmt numFmtId="170" formatCode="_-* #,##0.0_-;\-* #,##0.0_-;_-* &quot;-&quot;??_-;_-@_-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fill>
        <patternFill patternType="solid">
          <fgColor theme="4" tint="0.79998168889431442"/>
          <bgColor theme="4" tint="0.79998168889431442"/>
        </patternFill>
      </fill>
      <border diagonalUp="0" diagonalDown="0" outline="0">
        <left style="thin">
          <color indexed="64"/>
        </left>
        <right style="thin">
          <color indexed="64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border diagonalUp="0" diagonalDown="0" outline="0">
        <left style="thin">
          <color indexed="64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numFmt numFmtId="166" formatCode="_-* #,##0_-;\-* #,##0_-;_-* &quot;-&quot;??_-;_-@_-"/>
      <border diagonalUp="0" diagonalDown="0" outline="0">
        <left style="thin">
          <color indexed="64"/>
        </left>
        <right style="thin">
          <color indexed="64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family val="2"/>
        <scheme val="none"/>
      </font>
      <border diagonalUp="0" diagonalDown="0" outline="0">
        <left/>
        <right style="thin">
          <color indexed="64"/>
        </right>
        <top style="thin">
          <color theme="4" tint="0.39997558519241921"/>
        </top>
        <bottom style="thin">
          <color theme="4" tint="0.39997558519241921"/>
        </bottom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vertAlign val="baseline"/>
        <sz val="9"/>
        <name val="Arial"/>
        <family val="2"/>
        <scheme val="none"/>
      </font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family val="2"/>
        <scheme val="none"/>
      </font>
      <fill>
        <patternFill patternType="solid">
          <fgColor theme="4" tint="0.79998168889431442"/>
          <bgColor theme="4" tint="0.79998168889431442"/>
        </patternFill>
      </fill>
    </dxf>
  </dxfs>
  <tableStyles count="1" defaultTableStyle="Table Style 1" defaultPivotStyle="PivotStyleLight16">
    <tableStyle name="Table Style 1" pivot="0" count="0" xr9:uid="{00000000-0011-0000-FFFF-FFFF00000000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38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diagrams/_rels/data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iagram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0_2">
  <dgm:title val=""/>
  <dgm:desc val=""/>
  <dgm:catLst>
    <dgm:cat type="mainScheme" pri="10200"/>
  </dgm:catLst>
  <dgm:styleLbl name="node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lig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lnNode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vennNode1">
    <dgm:fillClrLst meth="repeat">
      <a:schemeClr val="lt1">
        <a:alpha val="50000"/>
      </a:schemeClr>
    </dgm:fillClrLst>
    <dgm:linClrLst meth="repeat">
      <a:schemeClr val="dk2">
        <a:shade val="80000"/>
      </a:schemeClr>
    </dgm:linClrLst>
    <dgm:effectClrLst/>
    <dgm:txLinClrLst/>
    <dgm:txFillClrLst/>
    <dgm:txEffectClrLst/>
  </dgm:styleLbl>
  <dgm:styleLbl name="node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node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f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dk2">
        <a:tint val="40000"/>
      </a:schemeClr>
    </dgm:fillClrLst>
    <dgm:linClrLst meth="repeat">
      <a:schemeClr val="dk2">
        <a:shade val="80000"/>
      </a:schemeClr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f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bgSib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 meth="repeat">
      <a:schemeClr val="dk2"/>
    </dgm:txFillClrLst>
    <dgm:txEffectClrLst/>
  </dgm:styleLbl>
  <dgm:styleLbl name="sibTrans1D1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1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2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3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asst4">
    <dgm:fillClrLst meth="repeat">
      <a:schemeClr val="lt1"/>
    </dgm:fillClrLst>
    <dgm:linClrLst meth="repeat">
      <a:schemeClr val="dk2">
        <a:shade val="80000"/>
      </a:schemeClr>
    </dgm:linClrLst>
    <dgm:effectClrLst/>
    <dgm:txLinClrLst/>
    <dgm:txFillClrLst meth="repeat">
      <a:schemeClr val="dk2"/>
    </dgm:txFillClrLst>
    <dgm:txEffectClrLst/>
  </dgm:styleLbl>
  <dgm:styleLbl name="parChTrans2D1">
    <dgm:fillClrLst meth="repeat">
      <a:schemeClr val="dk2">
        <a:tint val="60000"/>
      </a:schemeClr>
    </dgm:fillClrLst>
    <dgm:linClrLst meth="repeat">
      <a:schemeClr val="dk2">
        <a:tint val="60000"/>
      </a:schemeClr>
    </dgm:linClrLst>
    <dgm:effectClrLst/>
    <dgm:txLinClrLst/>
    <dgm:txFillClrLst/>
    <dgm:txEffectClrLst/>
  </dgm:styleLbl>
  <dgm:styleLbl name="parChTrans2D2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3">
    <dgm:fillClrLst meth="repeat">
      <a:schemeClr val="dk2"/>
    </dgm:fillClrLst>
    <dgm:linClrLst meth="repeat">
      <a:schemeClr val="dk2"/>
    </dgm:linClrLst>
    <dgm:effectClrLst/>
    <dgm:txLinClrLst/>
    <dgm:txFillClrLst/>
    <dgm:txEffectClrLst/>
  </dgm:styleLbl>
  <dgm:styleLbl name="parChTrans2D4">
    <dgm:fillClrLst meth="repeat">
      <a:schemeClr val="dk2"/>
    </dgm:fillClrLst>
    <dgm:linClrLst meth="repeat">
      <a:schemeClr val="dk2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dk2"/>
    </dgm:fillClrLst>
    <dgm:linClrLst meth="repeat">
      <a:schemeClr val="dk2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dk2"/>
    </dgm:fillClrLst>
    <dgm:linClrLst meth="repeat">
      <a:schemeClr val="dk2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conF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align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trAlignAcc1">
    <dgm:fillClrLst meth="repeat">
      <a:schemeClr val="dk2">
        <a:alpha val="4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Acc1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F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Align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solidBgAcc1">
    <dgm:fillClrLst meth="repeat">
      <a:schemeClr val="lt1"/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align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bgAccFollowNode1">
    <dgm:fillClrLst meth="repeat">
      <a:schemeClr val="lt1">
        <a:alpha val="90000"/>
        <a:tint val="40000"/>
      </a:schemeClr>
    </dgm:fillClrLst>
    <dgm:linClrLst meth="repeat">
      <a:schemeClr val="dk2">
        <a:alpha val="90000"/>
      </a:schemeClr>
    </dgm:linClrLst>
    <dgm:effectClrLst/>
    <dgm:txLinClrLst/>
    <dgm:txFillClrLst meth="repeat">
      <a:schemeClr val="dk2"/>
    </dgm:txFillClrLst>
    <dgm:txEffectClrLst/>
  </dgm:styleLbl>
  <dgm:styleLbl name="fgAcc0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2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3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fgAcc4">
    <dgm:fillClrLst meth="repeat">
      <a:schemeClr val="dk2">
        <a:alpha val="90000"/>
        <a:tint val="40000"/>
      </a:schemeClr>
    </dgm:fillClrLst>
    <dgm:linClrLst meth="repeat">
      <a:schemeClr val="dk2"/>
    </dgm:linClrLst>
    <dgm:effectClrLst/>
    <dgm:txLinClrLst/>
    <dgm:txFillClrLst meth="repeat">
      <a:schemeClr val="dk2"/>
    </dgm:txFillClrLst>
    <dgm:txEffectClrLst/>
  </dgm:styleLbl>
  <dgm:styleLbl name="bgShp">
    <dgm:fillClrLst meth="repeat">
      <a:schemeClr val="dk2">
        <a:tint val="40000"/>
      </a:schemeClr>
    </dgm:fillClrLst>
    <dgm:linClrLst meth="repeat">
      <a:schemeClr val="dk2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dk2">
        <a:shade val="8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trBgShp">
    <dgm:fillClrLst meth="repeat">
      <a:schemeClr val="dk2">
        <a:tint val="50000"/>
        <a:alpha val="40000"/>
      </a:schemeClr>
    </dgm:fillClrLst>
    <dgm:linClrLst meth="repeat">
      <a:schemeClr val="dk2"/>
    </dgm:linClrLst>
    <dgm:effectClrLst/>
    <dgm:txLinClrLst/>
    <dgm:txFillClrLst meth="repeat">
      <a:schemeClr val="lt2"/>
    </dgm:txFillClrLst>
    <dgm:txEffectClrLst/>
  </dgm:styleLbl>
  <dgm:styleLbl name="fgShp">
    <dgm:fillClrLst meth="repeat">
      <a:schemeClr val="dk2">
        <a:tint val="60000"/>
      </a:schemeClr>
    </dgm:fillClrLst>
    <dgm:linClrLst meth="repeat">
      <a:schemeClr val="lt1"/>
    </dgm:linClrLst>
    <dgm:effectClrLst/>
    <dgm:txLinClrLst/>
    <dgm:txFillClrLst meth="repeat">
      <a:schemeClr val="dk2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2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51286C60-C841-43AB-8AC9-22970BFA2E16}" type="doc">
      <dgm:prSet loTypeId="urn:microsoft.com/office/officeart/2005/8/layout/process3" loCatId="process" qsTypeId="urn:microsoft.com/office/officeart/2005/8/quickstyle/simple3" qsCatId="simple" csTypeId="urn:microsoft.com/office/officeart/2005/8/colors/accent0_2" csCatId="mainScheme" phldr="1"/>
      <dgm:spPr/>
      <dgm:t>
        <a:bodyPr/>
        <a:lstStyle/>
        <a:p>
          <a:endParaRPr lang="en-US"/>
        </a:p>
      </dgm:t>
    </dgm:pt>
    <dgm:pt modelId="{85326EA6-D8A7-45C8-9D4E-C5EA3A313FDB}">
      <dgm:prSet phldrT="[Text]" custT="1"/>
      <dgm:spPr/>
      <dgm:t>
        <a:bodyPr/>
        <a:lstStyle/>
        <a:p>
          <a:r>
            <a:rPr lang="en-US" sz="6000">
              <a:latin typeface="Arial" panose="020B0604020202020204" pitchFamily="34" charset="0"/>
              <a:cs typeface="Arial" panose="020B0604020202020204" pitchFamily="34" charset="0"/>
            </a:rPr>
            <a:t>Namibia Merchandise Trade Statistcs Bulletin; July 2023</a:t>
          </a:r>
        </a:p>
      </dgm:t>
    </dgm:pt>
    <dgm:pt modelId="{DA43DD32-06C2-4BF4-9A84-911EA1B0A8BC}" type="sibTrans" cxnId="{DC8E71FD-0C81-4FE5-AF5E-DE60EAE8C5A8}">
      <dgm:prSet/>
      <dgm:spPr/>
      <dgm:t>
        <a:bodyPr/>
        <a:lstStyle/>
        <a:p>
          <a:endParaRPr lang="en-US"/>
        </a:p>
      </dgm:t>
    </dgm:pt>
    <dgm:pt modelId="{BC4073AD-3365-49F5-9505-09865E3EBE69}" type="parTrans" cxnId="{DC8E71FD-0C81-4FE5-AF5E-DE60EAE8C5A8}">
      <dgm:prSet/>
      <dgm:spPr/>
      <dgm:t>
        <a:bodyPr/>
        <a:lstStyle/>
        <a:p>
          <a:endParaRPr lang="en-US"/>
        </a:p>
      </dgm:t>
    </dgm:pt>
    <dgm:pt modelId="{203726A9-532D-409C-8148-8620C910A861}">
      <dgm:prSet/>
      <dgm:spPr>
        <a:blipFill rotWithShape="0">
          <a:blip xmlns:r="http://schemas.openxmlformats.org/officeDocument/2006/relationships" r:embed="rId1"/>
          <a:stretch>
            <a:fillRect/>
          </a:stretch>
        </a:blipFill>
      </dgm:spPr>
      <dgm:t>
        <a:bodyPr/>
        <a:lstStyle/>
        <a:p>
          <a:endParaRPr lang="en-US"/>
        </a:p>
      </dgm:t>
    </dgm:pt>
    <dgm:pt modelId="{EA04E1F3-E8DC-4D15-AB04-42FE6FECD3FC}" type="parTrans" cxnId="{8292DCD4-416E-4BC3-B884-455CA6251F36}">
      <dgm:prSet/>
      <dgm:spPr/>
      <dgm:t>
        <a:bodyPr/>
        <a:lstStyle/>
        <a:p>
          <a:endParaRPr lang="en-US"/>
        </a:p>
      </dgm:t>
    </dgm:pt>
    <dgm:pt modelId="{E82D5BCD-A04C-4545-B173-214BB8B324D1}" type="sibTrans" cxnId="{8292DCD4-416E-4BC3-B884-455CA6251F36}">
      <dgm:prSet/>
      <dgm:spPr/>
      <dgm:t>
        <a:bodyPr/>
        <a:lstStyle/>
        <a:p>
          <a:endParaRPr lang="en-US"/>
        </a:p>
      </dgm:t>
    </dgm:pt>
    <dgm:pt modelId="{A9B15D84-1C5D-4EE3-A3C4-5A50130AC4C1}" type="pres">
      <dgm:prSet presAssocID="{51286C60-C841-43AB-8AC9-22970BFA2E16}" presName="linearFlow" presStyleCnt="0">
        <dgm:presLayoutVars>
          <dgm:dir/>
          <dgm:animLvl val="lvl"/>
          <dgm:resizeHandles val="exact"/>
        </dgm:presLayoutVars>
      </dgm:prSet>
      <dgm:spPr/>
    </dgm:pt>
    <dgm:pt modelId="{715EB069-523F-4956-87CC-10953C43FB2D}" type="pres">
      <dgm:prSet presAssocID="{85326EA6-D8A7-45C8-9D4E-C5EA3A313FDB}" presName="composite" presStyleCnt="0"/>
      <dgm:spPr/>
    </dgm:pt>
    <dgm:pt modelId="{7214B7F5-EDD2-4E71-AF7E-38DF3BC52589}" type="pres">
      <dgm:prSet presAssocID="{85326EA6-D8A7-45C8-9D4E-C5EA3A313FDB}" presName="parTx" presStyleLbl="node1" presStyleIdx="0" presStyleCnt="1">
        <dgm:presLayoutVars>
          <dgm:chMax val="0"/>
          <dgm:chPref val="0"/>
          <dgm:bulletEnabled val="1"/>
        </dgm:presLayoutVars>
      </dgm:prSet>
      <dgm:spPr/>
    </dgm:pt>
    <dgm:pt modelId="{3D2DECD0-5851-4DEF-BDF8-D6F78C287243}" type="pres">
      <dgm:prSet presAssocID="{85326EA6-D8A7-45C8-9D4E-C5EA3A313FDB}" presName="parSh" presStyleLbl="node1" presStyleIdx="0" presStyleCnt="1"/>
      <dgm:spPr/>
    </dgm:pt>
    <dgm:pt modelId="{B63769A4-BF7D-4EC4-80CA-F6ED6EF4F2D1}" type="pres">
      <dgm:prSet presAssocID="{85326EA6-D8A7-45C8-9D4E-C5EA3A313FDB}" presName="desTx" presStyleLbl="fgAcc1" presStyleIdx="0" presStyleCnt="1">
        <dgm:presLayoutVars>
          <dgm:bulletEnabled val="1"/>
        </dgm:presLayoutVars>
      </dgm:prSet>
      <dgm:spPr/>
    </dgm:pt>
  </dgm:ptLst>
  <dgm:cxnLst>
    <dgm:cxn modelId="{032A1614-F128-4D0C-87A1-F3658A43A940}" type="presOf" srcId="{85326EA6-D8A7-45C8-9D4E-C5EA3A313FDB}" destId="{3D2DECD0-5851-4DEF-BDF8-D6F78C287243}" srcOrd="1" destOrd="0" presId="urn:microsoft.com/office/officeart/2005/8/layout/process3"/>
    <dgm:cxn modelId="{C77B2773-B7D4-4278-8AA2-42EA93C21E35}" type="presOf" srcId="{203726A9-532D-409C-8148-8620C910A861}" destId="{B63769A4-BF7D-4EC4-80CA-F6ED6EF4F2D1}" srcOrd="0" destOrd="0" presId="urn:microsoft.com/office/officeart/2005/8/layout/process3"/>
    <dgm:cxn modelId="{B9AA5286-8631-4E58-9728-600D433F9A8D}" type="presOf" srcId="{85326EA6-D8A7-45C8-9D4E-C5EA3A313FDB}" destId="{7214B7F5-EDD2-4E71-AF7E-38DF3BC52589}" srcOrd="0" destOrd="0" presId="urn:microsoft.com/office/officeart/2005/8/layout/process3"/>
    <dgm:cxn modelId="{DD594EB9-47B1-4C61-9FAD-8DDA31F1D3A3}" type="presOf" srcId="{51286C60-C841-43AB-8AC9-22970BFA2E16}" destId="{A9B15D84-1C5D-4EE3-A3C4-5A50130AC4C1}" srcOrd="0" destOrd="0" presId="urn:microsoft.com/office/officeart/2005/8/layout/process3"/>
    <dgm:cxn modelId="{8292DCD4-416E-4BC3-B884-455CA6251F36}" srcId="{85326EA6-D8A7-45C8-9D4E-C5EA3A313FDB}" destId="{203726A9-532D-409C-8148-8620C910A861}" srcOrd="0" destOrd="0" parTransId="{EA04E1F3-E8DC-4D15-AB04-42FE6FECD3FC}" sibTransId="{E82D5BCD-A04C-4545-B173-214BB8B324D1}"/>
    <dgm:cxn modelId="{DC8E71FD-0C81-4FE5-AF5E-DE60EAE8C5A8}" srcId="{51286C60-C841-43AB-8AC9-22970BFA2E16}" destId="{85326EA6-D8A7-45C8-9D4E-C5EA3A313FDB}" srcOrd="0" destOrd="0" parTransId="{BC4073AD-3365-49F5-9505-09865E3EBE69}" sibTransId="{DA43DD32-06C2-4BF4-9A84-911EA1B0A8BC}"/>
    <dgm:cxn modelId="{8A2CB963-7C83-4E7B-985F-BD756463F69F}" type="presParOf" srcId="{A9B15D84-1C5D-4EE3-A3C4-5A50130AC4C1}" destId="{715EB069-523F-4956-87CC-10953C43FB2D}" srcOrd="0" destOrd="0" presId="urn:microsoft.com/office/officeart/2005/8/layout/process3"/>
    <dgm:cxn modelId="{A87438E8-6627-4769-89EC-AA42E9C4A5DB}" type="presParOf" srcId="{715EB069-523F-4956-87CC-10953C43FB2D}" destId="{7214B7F5-EDD2-4E71-AF7E-38DF3BC52589}" srcOrd="0" destOrd="0" presId="urn:microsoft.com/office/officeart/2005/8/layout/process3"/>
    <dgm:cxn modelId="{99F0E340-9F27-41BF-A3CA-92B27A0B5EBF}" type="presParOf" srcId="{715EB069-523F-4956-87CC-10953C43FB2D}" destId="{3D2DECD0-5851-4DEF-BDF8-D6F78C287243}" srcOrd="1" destOrd="0" presId="urn:microsoft.com/office/officeart/2005/8/layout/process3"/>
    <dgm:cxn modelId="{2B22505E-CDFE-4556-8CAD-CE8EF7F2BAE6}" type="presParOf" srcId="{715EB069-523F-4956-87CC-10953C43FB2D}" destId="{B63769A4-BF7D-4EC4-80CA-F6ED6EF4F2D1}" srcOrd="2" destOrd="0" presId="urn:microsoft.com/office/officeart/2005/8/layout/process3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D2DECD0-5851-4DEF-BDF8-D6F78C287243}">
      <dsp:nvSpPr>
        <dsp:cNvPr id="0" name=""/>
        <dsp:cNvSpPr/>
      </dsp:nvSpPr>
      <dsp:spPr>
        <a:xfrm>
          <a:off x="0" y="30027"/>
          <a:ext cx="11178731" cy="3398707"/>
        </a:xfrm>
        <a:prstGeom prst="roundRect">
          <a:avLst>
            <a:gd name="adj" fmla="val 10000"/>
          </a:avLst>
        </a:prstGeom>
        <a:gradFill rotWithShape="0">
          <a:gsLst>
            <a:gs pos="0">
              <a:schemeClr val="lt1">
                <a:hueOff val="0"/>
                <a:satOff val="0"/>
                <a:lumOff val="0"/>
                <a:alphaOff val="0"/>
                <a:lumMod val="110000"/>
                <a:satMod val="105000"/>
                <a:tint val="67000"/>
              </a:schemeClr>
            </a:gs>
            <a:gs pos="50000">
              <a:schemeClr val="lt1">
                <a:hueOff val="0"/>
                <a:satOff val="0"/>
                <a:lumOff val="0"/>
                <a:alphaOff val="0"/>
                <a:lumMod val="105000"/>
                <a:satMod val="103000"/>
                <a:tint val="73000"/>
              </a:schemeClr>
            </a:gs>
            <a:gs pos="100000">
              <a:schemeClr val="lt1">
                <a:hueOff val="0"/>
                <a:satOff val="0"/>
                <a:lumOff val="0"/>
                <a:alphaOff val="0"/>
                <a:lumMod val="105000"/>
                <a:satMod val="109000"/>
                <a:tint val="81000"/>
              </a:schemeClr>
            </a:gs>
          </a:gsLst>
          <a:lin ang="5400000" scaled="0"/>
        </a:gradFill>
        <a:ln>
          <a:noFill/>
        </a:ln>
        <a:effectLst/>
        <a:scene3d>
          <a:camera prst="orthographicFront"/>
          <a:lightRig rig="flat" dir="t"/>
        </a:scene3d>
        <a:sp3d prstMaterial="dkEdge">
          <a:bevelT w="8200" h="38100"/>
        </a:sp3d>
      </dsp:spPr>
      <dsp:style>
        <a:lnRef idx="0">
          <a:scrgbClr r="0" g="0" b="0"/>
        </a:lnRef>
        <a:fillRef idx="2">
          <a:scrgbClr r="0" g="0" b="0"/>
        </a:fillRef>
        <a:effectRef idx="1">
          <a:scrgbClr r="0" g="0" b="0"/>
        </a:effectRef>
        <a:fontRef idx="minor">
          <a:schemeClr val="dk1"/>
        </a:fontRef>
      </dsp:style>
      <dsp:txBody>
        <a:bodyPr spcFirstLastPara="0" vert="horz" wrap="square" lIns="426720" tIns="426720" rIns="426720" bIns="228600" numCol="1" spcCol="1270" anchor="t" anchorCtr="0">
          <a:noAutofit/>
        </a:bodyPr>
        <a:lstStyle/>
        <a:p>
          <a:pPr marL="0" lvl="0" indent="0" algn="l" defTabSz="26670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en-US" sz="6000" kern="1200">
              <a:latin typeface="Arial" panose="020B0604020202020204" pitchFamily="34" charset="0"/>
              <a:cs typeface="Arial" panose="020B0604020202020204" pitchFamily="34" charset="0"/>
            </a:rPr>
            <a:t>Namibia Merchandise Trade Statistcs Bulletin; July 2023</a:t>
          </a:r>
        </a:p>
      </dsp:txBody>
      <dsp:txXfrm>
        <a:off x="0" y="30027"/>
        <a:ext cx="11178731" cy="2265804"/>
      </dsp:txXfrm>
    </dsp:sp>
    <dsp:sp modelId="{B63769A4-BF7D-4EC4-80CA-F6ED6EF4F2D1}">
      <dsp:nvSpPr>
        <dsp:cNvPr id="0" name=""/>
        <dsp:cNvSpPr/>
      </dsp:nvSpPr>
      <dsp:spPr>
        <a:xfrm>
          <a:off x="2289619" y="2295831"/>
          <a:ext cx="11178731" cy="3513600"/>
        </a:xfrm>
        <a:prstGeom prst="roundRect">
          <a:avLst>
            <a:gd name="adj" fmla="val 10000"/>
          </a:avLst>
        </a:prstGeom>
        <a:blipFill rotWithShape="0">
          <a:blip xmlns:r="http://schemas.openxmlformats.org/officeDocument/2006/relationships" r:embed="rId1"/>
          <a:stretch>
            <a:fillRect/>
          </a:stretch>
        </a:blipFill>
        <a:ln w="6350" cap="flat" cmpd="sng" algn="ctr">
          <a:solidFill>
            <a:schemeClr val="dk2">
              <a:hueOff val="0"/>
              <a:satOff val="0"/>
              <a:lumOff val="0"/>
              <a:alphaOff val="0"/>
            </a:schemeClr>
          </a:solidFill>
          <a:prstDash val="solid"/>
          <a:miter lim="800000"/>
        </a:ln>
        <a:effectLst/>
      </dsp:spPr>
      <dsp:style>
        <a:lnRef idx="1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433832" tIns="433832" rIns="433832" bIns="433832" numCol="1" spcCol="1270" anchor="t" anchorCtr="0">
          <a:noAutofit/>
        </a:bodyPr>
        <a:lstStyle/>
        <a:p>
          <a:pPr marL="285750" lvl="1" indent="-285750" algn="l" defTabSz="271145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endParaRPr lang="en-US" sz="6100" kern="1200"/>
        </a:p>
      </dsp:txBody>
      <dsp:txXfrm>
        <a:off x="2392529" y="2398741"/>
        <a:ext cx="10972911" cy="3307780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process3">
  <dgm:title val=""/>
  <dgm:desc val=""/>
  <dgm:catLst>
    <dgm:cat type="process" pri="2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3" destOrd="0"/>
        <dgm:cxn modelId="12" srcId="1" destId="11" srcOrd="0" destOrd="0"/>
        <dgm:cxn modelId="23" srcId="2" destId="21" srcOrd="0" destOrd="0"/>
        <dgm:cxn modelId="34" srcId="3" destId="31" srcOrd="0" destOrd="0"/>
      </dgm:cxnLst>
      <dgm:bg/>
      <dgm:whole/>
    </dgm:dataModel>
  </dgm:sampData>
  <dgm:style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23" srcId="2" destId="21" srcOrd="0" destOrd="0"/>
      </dgm:cxnLst>
      <dgm:bg/>
      <dgm:whole/>
    </dgm:dataModel>
  </dgm:styleData>
  <dgm:clrData>
    <dgm:dataModel>
      <dgm:ptLst>
        <dgm:pt modelId="0" type="doc"/>
        <dgm:pt modelId="1">
          <dgm:prSet phldr="1"/>
        </dgm:pt>
        <dgm:pt modelId="11">
          <dgm:prSet phldr="1"/>
        </dgm:pt>
        <dgm:pt modelId="2">
          <dgm:prSet phldr="1"/>
        </dgm:pt>
        <dgm:pt modelId="21">
          <dgm:prSet phldr="1"/>
        </dgm:pt>
        <dgm:pt modelId="3">
          <dgm:prSet phldr="1"/>
        </dgm:pt>
        <dgm:pt modelId="31">
          <dgm:prSet phldr="1"/>
        </dgm:pt>
        <dgm:pt modelId="4">
          <dgm:prSet phldr="1"/>
        </dgm:pt>
        <dgm:pt modelId="41">
          <dgm:prSet phldr="1"/>
        </dgm:pt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linearFlow">
    <dgm:varLst>
      <dgm:dir/>
      <dgm:animLvl val="lvl"/>
      <dgm:resizeHandles val="exact"/>
    </dgm:varLst>
    <dgm:choose name="Name0">
      <dgm:if name="Name1" func="var" arg="dir" op="equ" val="norm">
        <dgm:alg type="lin"/>
      </dgm:if>
      <dgm:else name="Name2">
        <dgm:alg type="lin">
          <dgm:param type="linDir" val="fromR"/>
        </dgm:alg>
      </dgm:else>
    </dgm:choose>
    <dgm:shape xmlns:r="http://schemas.openxmlformats.org/officeDocument/2006/relationships" r:blip="">
      <dgm:adjLst/>
    </dgm:shape>
    <dgm:presOf/>
    <dgm:constrLst>
      <dgm:constr type="w" for="ch" forName="composite" refType="w"/>
      <dgm:constr type="w" for="ch" ptType="sibTrans" refType="w" refFor="ch" refForName="composite" fact="0.3333"/>
      <dgm:constr type="w" for="des" forName="parTx"/>
      <dgm:constr type="h" for="des" forName="parTx" op="equ"/>
      <dgm:constr type="h" for="des" forName="parSh" op="equ"/>
      <dgm:constr type="w" for="des" forName="desTx"/>
      <dgm:constr type="h" for="des" forName="desTx" op="equ"/>
      <dgm:constr type="w" for="des" forName="parSh"/>
      <dgm:constr type="primFontSz" for="des" forName="parTx" val="65"/>
      <dgm:constr type="secFontSz" for="des" forName="desTx" refType="primFontSz" refFor="des" refForName="parTx" op="equ"/>
      <dgm:constr type="primFontSz" for="des" forName="connTx" refType="primFontSz" refFor="des" refForName="parTx" fact="0.8"/>
      <dgm:constr type="primFontSz" for="des" forName="connTx" refType="primFontSz" refFor="des" refForName="parTx" op="lte" fact="0.8"/>
      <dgm:constr type="h" for="des" forName="parTx" refType="primFontSz" refFor="des" refForName="parTx" fact="0.8"/>
      <dgm:constr type="h" for="des" forName="parSh" refType="primFontSz" refFor="des" refForName="parTx" fact="1.2"/>
      <dgm:constr type="h" for="des" forName="desTx" refType="primFontSz" refFor="des" refForName="parTx" fact="1.6"/>
      <dgm:constr type="h" for="des" forName="parSh" refType="h" refFor="des" refForName="parTx" op="lte" fact="1.5"/>
      <dgm:constr type="h" for="des" forName="parSh" refType="h" refFor="des" refForName="parTx" op="gte" fact="1.5"/>
    </dgm:constrLst>
    <dgm:ruleLst>
      <dgm:rule type="w" for="ch" forName="composite" val="0" fact="NaN" max="NaN"/>
      <dgm:rule type="primFontSz" for="des" forName="parTx" val="5" fact="NaN" max="NaN"/>
    </dgm:ruleLst>
    <dgm:forEach name="Name3" axis="ch" ptType="node">
      <dgm:layoutNode name="composite">
        <dgm:alg type="composite"/>
        <dgm:shape xmlns:r="http://schemas.openxmlformats.org/officeDocument/2006/relationships" r:blip="">
          <dgm:adjLst/>
        </dgm:shape>
        <dgm:presOf/>
        <dgm:choose name="Name4">
          <dgm:if name="Name5" func="var" arg="dir" op="equ" val="norm">
            <dgm:constrLst>
              <dgm:constr type="h" refType="w" fact="1000"/>
              <dgm:constr type="l" for="ch" forName="parTx"/>
              <dgm:constr type="w" for="ch" forName="parTx" refType="w" fact="0.83"/>
              <dgm:constr type="t" for="ch" forName="parTx"/>
              <dgm:constr type="l" for="ch" forName="parSh"/>
              <dgm:constr type="w" for="ch" forName="parSh" refType="w" refFor="ch" refForName="parTx"/>
              <dgm:constr type="t" for="ch" forName="parSh"/>
              <dgm:constr type="l" for="ch" forName="desTx" refType="w" fact="0.17"/>
              <dgm:constr type="w" for="ch" forName="desTx" refType="w" refFor="ch" refForName="parTx"/>
              <dgm:constr type="t" for="ch" forName="desTx" refType="h" refFor="ch" refForName="parTx"/>
            </dgm:constrLst>
          </dgm:if>
          <dgm:else name="Name6">
            <dgm:constrLst>
              <dgm:constr type="h" refType="w" fact="1000"/>
              <dgm:constr type="l" for="ch" forName="parTx" refType="w" fact="0.17"/>
              <dgm:constr type="w" for="ch" forName="parTx" refType="w" fact="0.83"/>
              <dgm:constr type="t" for="ch" forName="parTx"/>
              <dgm:constr type="l" for="ch" forName="parSh" refType="w" fact="0.15"/>
              <dgm:constr type="w" for="ch" forName="parSh" refType="w" refFor="ch" refForName="parTx"/>
              <dgm:constr type="t" for="ch" forName="parSh"/>
              <dgm:constr type="l" for="ch" forName="desTx"/>
              <dgm:constr type="w" for="ch" forName="desTx" refType="w" refFor="ch" refForName="parTx"/>
              <dgm:constr type="t" for="ch" forName="desTx" refType="h" refFor="ch" refForName="parTx"/>
            </dgm:constrLst>
          </dgm:else>
        </dgm:choose>
        <dgm:ruleLst>
          <dgm:rule type="h" val="INF" fact="NaN" max="NaN"/>
        </dgm:ruleLst>
        <dgm:layoutNode name="parTx">
          <dgm:varLst>
            <dgm:chMax val="0"/>
            <dgm:chPref val="0"/>
            <dgm:bulletEnabled val="1"/>
          </dgm:varLst>
          <dgm:alg type="tx">
            <dgm:param type="parTxLTRAlign" val="l"/>
            <dgm:param type="parTxRTLAlign" val="r"/>
            <dgm:param type="txAnchorVert" val="t"/>
          </dgm:alg>
          <dgm:shape xmlns:r="http://schemas.openxmlformats.org/officeDocument/2006/relationships" type="rect" r:blip="" zOrderOff="1" hideGeom="1">
            <dgm:adjLst>
              <dgm:adj idx="1" val="0.1"/>
            </dgm:adjLst>
          </dgm:shape>
          <dgm:presOf axis="self" ptType="node"/>
          <dgm:constrLst>
            <dgm:constr type="h" refType="w" op="lte" fact="0.4"/>
            <dgm:constr type="bMarg" refType="primFontSz" fact="0.3"/>
            <dgm:constr type="h"/>
          </dgm:constrLst>
          <dgm:ruleLst>
            <dgm:rule type="h" val="INF" fact="NaN" max="NaN"/>
          </dgm:ruleLst>
        </dgm:layoutNode>
        <dgm:layoutNode name="parSh">
          <dgm:alg type="sp"/>
          <dgm:shape xmlns:r="http://schemas.openxmlformats.org/officeDocument/2006/relationships" type="roundRect" r:blip="">
            <dgm:adjLst>
              <dgm:adj idx="1" val="0.1"/>
            </dgm:adjLst>
          </dgm:shape>
          <dgm:presOf axis="self" ptType="node"/>
          <dgm:constrLst>
            <dgm:constr type="h"/>
          </dgm:constrLst>
          <dgm:ruleLst/>
        </dgm:layoutNode>
        <dgm:layoutNode name="desTx" styleLbl="fgAcc1">
          <dgm:varLst>
            <dgm:bulletEnabled val="1"/>
          </dgm:varLst>
          <dgm:alg type="tx">
            <dgm:param type="stBulletLvl" val="1"/>
          </dgm:alg>
          <dgm:shape xmlns:r="http://schemas.openxmlformats.org/officeDocument/2006/relationships" type="roundRect" r:blip="">
            <dgm:adjLst>
              <dgm:adj idx="1" val="0.1"/>
            </dgm:adjLst>
          </dgm:shape>
          <dgm:presOf axis="des" ptType="node"/>
          <dgm:constrLst>
            <dgm:constr type="secFontSz" val="65"/>
            <dgm:constr type="primFontSz" refType="secFontSz"/>
            <dgm:constr type="h"/>
          </dgm:constrLst>
          <dgm:ruleLst>
            <dgm:rule type="h" val="INF" fact="NaN" max="NaN"/>
          </dgm:ruleLst>
        </dgm:layoutNode>
      </dgm:layoutNode>
      <dgm:forEach name="sibTransForEach" axis="followSib" ptType="sibTrans" cnt="1">
        <dgm:layoutNode name="sibTrans">
          <dgm:alg type="conn">
            <dgm:param type="begPts" val="auto"/>
            <dgm:param type="endPts" val="auto"/>
            <dgm:param type="srcNode" val="parTx"/>
            <dgm:param type="dstNode" val="parTx"/>
          </dgm:alg>
          <dgm:shape xmlns:r="http://schemas.openxmlformats.org/officeDocument/2006/relationships" type="conn" r:blip="">
            <dgm:adjLst/>
          </dgm:shape>
          <dgm:presOf axis="self"/>
          <dgm:constrLst>
            <dgm:constr type="h" refType="w" fact="0.62"/>
            <dgm:constr type="connDist"/>
            <dgm:constr type="begPad" refType="connDist" fact="0.25"/>
            <dgm:constr type="endPad" refType="connDist" fact="0.22"/>
          </dgm:constrLst>
          <dgm:ruleLst/>
          <dgm:layoutNode name="connTx">
            <dgm:alg type="tx">
              <dgm:param type="autoTxRot" val="grav"/>
            </dgm:alg>
            <dgm:shape xmlns:r="http://schemas.openxmlformats.org/officeDocument/2006/relationships" type="conn" r:blip="" hideGeom="1">
              <dgm:adjLst/>
            </dgm:shape>
            <dgm:presOf axis="self"/>
            <dgm:constrLst>
              <dgm:constr type="lMarg"/>
              <dgm:constr type="rMarg"/>
              <dgm:constr type="tMarg"/>
              <dgm:constr type="bMarg"/>
            </dgm:constrLst>
            <dgm:ruleLst>
              <dgm:rule type="primFontSz" val="5" fact="NaN" max="NaN"/>
            </dgm:ruleLst>
          </dgm:layoutNode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3">
  <dgm:title val=""/>
  <dgm:desc val=""/>
  <dgm:catLst>
    <dgm:cat type="simple" pri="10300"/>
  </dgm:catLst>
  <dgm:scene3d>
    <a:camera prst="orthographicFront"/>
    <a:lightRig rig="threePt" dir="t"/>
  </dgm:scene3d>
  <dgm:styleLbl name="node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lnNode1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dk1"/>
      </a:fontRef>
    </dgm:style>
  </dgm:styleLbl>
  <dgm:styleLbl name="venn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node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asst0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1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2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3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asst4">
    <dgm:scene3d>
      <a:camera prst="orthographicFront"/>
      <a:lightRig rig="flat" dir="t"/>
    </dgm:scene3d>
    <dgm:sp3d prstMaterial="dkEdge">
      <a:bevelT w="8200" h="38100"/>
    </dgm:sp3d>
    <dgm:txPr/>
    <dgm:style>
      <a:lnRef idx="0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>
        <a:schemeClr val="dk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2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1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flat" dir="t"/>
    </dgm:scene3d>
    <dgm:sp3d prstMaterial="dkEdge">
      <a:bevelT w="8200" h="38100"/>
    </dgm:sp3d>
    <dgm:txPr/>
    <dgm:style>
      <a:lnRef idx="1">
        <a:scrgbClr r="0" g="0" b="0"/>
      </a:lnRef>
      <a:fillRef idx="2">
        <a:scrgbClr r="0" g="0" b="0"/>
      </a:fillRef>
      <a:effectRef idx="1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552450</xdr:colOff>
      <xdr:row>0</xdr:row>
      <xdr:rowOff>28575</xdr:rowOff>
    </xdr:from>
    <xdr:to>
      <xdr:col>23</xdr:col>
      <xdr:colOff>228601</xdr:colOff>
      <xdr:row>28</xdr:row>
      <xdr:rowOff>175259</xdr:rowOff>
    </xdr:to>
    <xdr:graphicFrame macro="">
      <xdr:nvGraphicFramePr>
        <xdr:cNvPr id="31" name="Diagram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0000000}" name="Table9" displayName="Table9" ref="A2:E14" totalsRowShown="0" headerRowDxfId="595" dataDxfId="593" headerRowBorderDxfId="594" tableBorderDxfId="592">
  <tableColumns count="5">
    <tableColumn id="1" xr3:uid="{00000000-0010-0000-0000-000001000000}" name="Period" dataDxfId="591"/>
    <tableColumn id="2" xr3:uid="{00000000-0010-0000-0000-000002000000}" name="Total Exports" dataDxfId="590" dataCellStyle="Comma 74"/>
    <tableColumn id="3" xr3:uid="{00000000-0010-0000-0000-000003000000}" name="Total Imports" dataDxfId="589" dataCellStyle="Comma 74"/>
    <tableColumn id="4" xr3:uid="{00000000-0010-0000-0000-000004000000}" name="Cumulative exports 2022" dataDxfId="588"/>
    <tableColumn id="5" xr3:uid="{00000000-0010-0000-0000-000005000000}" name="Cumulative imports 2022" dataDxfId="587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09000000}" name="Table23" displayName="Table23" ref="A4:I174" headerRowCount="0" totalsRowShown="0" headerRowDxfId="464" dataDxfId="463" tableBorderDxfId="462" headerRowCellStyle="Comma">
  <tableColumns count="9">
    <tableColumn id="1" xr3:uid="{00000000-0010-0000-0900-000001000000}" name="Column1" headerRowDxfId="461" dataDxfId="460" totalsRowDxfId="459" dataCellStyle="Comma 73"/>
    <tableColumn id="2" xr3:uid="{00000000-0010-0000-0900-000002000000}" name="Column2" headerRowDxfId="458" dataDxfId="457" totalsRowDxfId="456" headerRowCellStyle="Comma 23" dataCellStyle="Comma 78"/>
    <tableColumn id="3" xr3:uid="{00000000-0010-0000-0900-000003000000}" name="Column3" headerRowDxfId="455" dataDxfId="454" totalsRowDxfId="453" headerRowCellStyle="Comma" dataCellStyle="Percent"/>
    <tableColumn id="4" xr3:uid="{00000000-0010-0000-0900-000004000000}" name="Column4" headerRowDxfId="452" dataDxfId="451" totalsRowDxfId="450" headerRowCellStyle="Comma 23" dataCellStyle="Comma 78"/>
    <tableColumn id="5" xr3:uid="{00000000-0010-0000-0900-000005000000}" name="Column5" headerRowDxfId="449" dataDxfId="448" totalsRowDxfId="447" headerRowCellStyle="Comma" dataCellStyle="Percent"/>
    <tableColumn id="6" xr3:uid="{00000000-0010-0000-0900-000006000000}" name="Column6" headerRowDxfId="446" dataDxfId="445" totalsRowDxfId="444" headerRowCellStyle="Comma 23" dataCellStyle="Comma 78"/>
    <tableColumn id="7" xr3:uid="{00000000-0010-0000-0900-000007000000}" name="Column7" headerRowDxfId="443" dataDxfId="442" totalsRowDxfId="441" headerRowCellStyle="Comma" dataCellStyle="Percent"/>
    <tableColumn id="8" xr3:uid="{00000000-0010-0000-0900-000008000000}" name="Column8" headerRowDxfId="440" dataDxfId="439" totalsRowDxfId="438" headerRowCellStyle="Comma" dataCellStyle="Comma"/>
    <tableColumn id="9" xr3:uid="{00000000-0010-0000-0900-000009000000}" name="Column9" headerRowDxfId="437" dataDxfId="436" totalsRowDxfId="435" headerRowCellStyle="Comma" dataCellStyle="Comma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0A000000}" name="Table24" displayName="Table24" ref="A4:L268" headerRowCount="0" totalsRowShown="0" headerRowDxfId="434" dataDxfId="433" tableBorderDxfId="432" headerRowCellStyle="Comma" dataCellStyle="Comma">
  <sortState xmlns:xlrd2="http://schemas.microsoft.com/office/spreadsheetml/2017/richdata2" ref="A4:L268">
    <sortCondition descending="1" ref="H4:H268"/>
  </sortState>
  <tableColumns count="12">
    <tableColumn id="1" xr3:uid="{00000000-0010-0000-0A00-000001000000}" name="Column1" headerRowDxfId="431" dataDxfId="430" dataCellStyle="Comma 23"/>
    <tableColumn id="2" xr3:uid="{00000000-0010-0000-0A00-000002000000}" name="Column2" headerRowDxfId="429" dataDxfId="428" headerRowCellStyle="Comma 23" dataCellStyle="Comma 78"/>
    <tableColumn id="3" xr3:uid="{00000000-0010-0000-0A00-000003000000}" name="Column3" headerRowDxfId="427" dataDxfId="426" headerRowCellStyle="Comma" dataCellStyle="Comma"/>
    <tableColumn id="4" xr3:uid="{00000000-0010-0000-0A00-000004000000}" name="Column4" headerRowDxfId="425" dataDxfId="424" headerRowCellStyle="Comma 23" dataCellStyle="Comma 78"/>
    <tableColumn id="5" xr3:uid="{00000000-0010-0000-0A00-000005000000}" name="Column5" headerRowDxfId="423" dataDxfId="422" headerRowCellStyle="Comma" dataCellStyle="Comma"/>
    <tableColumn id="7" xr3:uid="{00000000-0010-0000-0A00-000007000000}" name="Column7" headerRowDxfId="421" dataDxfId="420" headerRowCellStyle="Comma" dataCellStyle="Comma 78"/>
    <tableColumn id="6" xr3:uid="{00000000-0010-0000-0A00-000006000000}" name="Column6" headerRowDxfId="419" dataDxfId="418" headerRowCellStyle="Comma" dataCellStyle="Comma 78"/>
    <tableColumn id="11" xr3:uid="{00000000-0010-0000-0A00-00000B000000}" name="Column11" headerRowDxfId="417" dataDxfId="416" headerRowCellStyle="Comma 23" dataCellStyle="Comma 78"/>
    <tableColumn id="10" xr3:uid="{00000000-0010-0000-0A00-00000A000000}" name="Column10" headerRowDxfId="415" dataDxfId="414" headerRowCellStyle="Comma 23" dataCellStyle="Comma"/>
    <tableColumn id="12" xr3:uid="{00000000-0010-0000-0A00-00000C000000}" name="Column12" headerRowDxfId="413" dataDxfId="412" headerRowCellStyle="Comma 23" dataCellStyle="Comma"/>
    <tableColumn id="8" xr3:uid="{00000000-0010-0000-0A00-000008000000}" name="Column8" headerRowDxfId="411" dataDxfId="410" headerRowCellStyle="Comma" dataCellStyle="Comma"/>
    <tableColumn id="9" xr3:uid="{00000000-0010-0000-0A00-000009000000}" name="Column9" headerRowDxfId="409" dataDxfId="408" headerRowCellStyle="Comma" dataCellStyle="Comma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0B000000}" name="Table25" displayName="Table25" ref="A4:I227" headerRowCount="0" totalsRowShown="0" headerRowDxfId="407" dataDxfId="406" tableBorderDxfId="405" headerRowCellStyle="Comma" dataCellStyle="Comma">
  <tableColumns count="9">
    <tableColumn id="1" xr3:uid="{00000000-0010-0000-0B00-000001000000}" name="Column1" headerRowDxfId="404" dataDxfId="403"/>
    <tableColumn id="2" xr3:uid="{00000000-0010-0000-0B00-000002000000}" name="Column2" headerRowDxfId="402" dataDxfId="401" headerRowCellStyle="Comma" dataCellStyle="Comma 78"/>
    <tableColumn id="3" xr3:uid="{00000000-0010-0000-0B00-000003000000}" name="Column3" headerRowDxfId="400" dataDxfId="399" headerRowCellStyle="Comma" dataCellStyle="Comma"/>
    <tableColumn id="4" xr3:uid="{00000000-0010-0000-0B00-000004000000}" name="Column4" headerRowDxfId="398" dataDxfId="397" headerRowCellStyle="Comma" dataCellStyle="Comma 78"/>
    <tableColumn id="5" xr3:uid="{00000000-0010-0000-0B00-000005000000}" name="Column5" headerRowDxfId="396" dataDxfId="395" headerRowCellStyle="Comma" dataCellStyle="Comma"/>
    <tableColumn id="6" xr3:uid="{00000000-0010-0000-0B00-000006000000}" name="Column6" headerRowDxfId="394" dataDxfId="393" headerRowCellStyle="Comma" dataCellStyle="Comma 78"/>
    <tableColumn id="7" xr3:uid="{00000000-0010-0000-0B00-000007000000}" name="Column7" headerRowDxfId="392" dataDxfId="391" headerRowCellStyle="Comma" dataCellStyle="Comma">
      <calculatedColumnFormula>(F4/$F$227)*100</calculatedColumnFormula>
    </tableColumn>
    <tableColumn id="8" xr3:uid="{00000000-0010-0000-0B00-000008000000}" name="Column8" headerRowDxfId="390" dataDxfId="389" headerRowCellStyle="Comma" dataCellStyle="Comma">
      <calculatedColumnFormula>((F4/D4)-1)*100</calculatedColumnFormula>
    </tableColumn>
    <tableColumn id="9" xr3:uid="{00000000-0010-0000-0B00-000009000000}" name="Column9" headerRowDxfId="388" dataDxfId="387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0C000000}" name="Table26" displayName="Table26" ref="A4:I268" headerRowCount="0" totalsRowShown="0" headerRowDxfId="386" dataDxfId="385" tableBorderDxfId="384" dataCellStyle="Comma">
  <sortState xmlns:xlrd2="http://schemas.microsoft.com/office/spreadsheetml/2017/richdata2" ref="A4:I268">
    <sortCondition descending="1" ref="G4:G268"/>
  </sortState>
  <tableColumns count="9">
    <tableColumn id="1" xr3:uid="{00000000-0010-0000-0C00-000001000000}" name="Column1" headerRowDxfId="383" dataDxfId="382" headerRowCellStyle="Comma" dataCellStyle="Comma 72 2"/>
    <tableColumn id="2" xr3:uid="{00000000-0010-0000-0C00-000002000000}" name="Column2" headerRowDxfId="381" dataDxfId="380" headerRowCellStyle="Comma" dataCellStyle="Comma 78"/>
    <tableColumn id="3" xr3:uid="{00000000-0010-0000-0C00-000003000000}" name="Column3" headerRowDxfId="379" dataDxfId="378" headerRowCellStyle="Comma" dataCellStyle="Comma"/>
    <tableColumn id="4" xr3:uid="{00000000-0010-0000-0C00-000004000000}" name="Column4" headerRowDxfId="377" dataDxfId="376" headerRowCellStyle="Comma" dataCellStyle="Comma 78"/>
    <tableColumn id="5" xr3:uid="{00000000-0010-0000-0C00-000005000000}" name="Column5" headerRowDxfId="375" dataDxfId="374" headerRowCellStyle="Comma" dataCellStyle="Comma"/>
    <tableColumn id="6" xr3:uid="{00000000-0010-0000-0C00-000006000000}" name="Column6" headerRowDxfId="373" dataDxfId="372" headerRowCellStyle="Comma" dataCellStyle="Comma 78"/>
    <tableColumn id="7" xr3:uid="{00000000-0010-0000-0C00-000007000000}" name="Column7" headerRowDxfId="371" dataDxfId="370" headerRowCellStyle="Comma" dataCellStyle="Comma"/>
    <tableColumn id="8" xr3:uid="{00000000-0010-0000-0C00-000008000000}" name="Column8" headerRowDxfId="369" dataDxfId="368" headerRowCellStyle="Comma" dataCellStyle="Comma"/>
    <tableColumn id="9" xr3:uid="{00000000-0010-0000-0C00-000009000000}" name="Column9" headerRowDxfId="367" dataDxfId="366" headerRowCellStyle="Comma" dataCellStyle="Comma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0D000000}" name="Table27" displayName="Table27" ref="A3:F61" headerRowCount="0" totalsRowShown="0" headerRowDxfId="365" dataDxfId="364" totalsRowDxfId="362" tableBorderDxfId="363" headerRowCellStyle="Comma 23" dataCellStyle="Comma 78">
  <sortState xmlns:xlrd2="http://schemas.microsoft.com/office/spreadsheetml/2017/richdata2" ref="A3:F61">
    <sortCondition descending="1" ref="D3:D61"/>
  </sortState>
  <tableColumns count="6">
    <tableColumn id="1" xr3:uid="{00000000-0010-0000-0D00-000001000000}" name="Column1" headerRowDxfId="361" dataDxfId="360" totalsRowDxfId="359" dataCellStyle="Comma" totalsRowCellStyle="Comma"/>
    <tableColumn id="2" xr3:uid="{00000000-0010-0000-0D00-000002000000}" name="Column2" headerRowDxfId="358" dataDxfId="357" totalsRowDxfId="356" headerRowCellStyle="Comma 23" dataCellStyle="Comma 78" totalsRowCellStyle="Comma 78"/>
    <tableColumn id="3" xr3:uid="{00000000-0010-0000-0D00-000003000000}" name="Column3" headerRowDxfId="355" dataDxfId="354" totalsRowDxfId="353" headerRowCellStyle="Comma 23" dataCellStyle="Comma 78" totalsRowCellStyle="Comma 78"/>
    <tableColumn id="4" xr3:uid="{00000000-0010-0000-0D00-000004000000}" name="Column4" headerRowDxfId="352" dataDxfId="351" totalsRowDxfId="350" headerRowCellStyle="Comma 23" dataCellStyle="Comma 78" totalsRowCellStyle="Comma 78"/>
    <tableColumn id="5" xr3:uid="{00000000-0010-0000-0D00-000005000000}" name="Column5" headerRowDxfId="349" dataDxfId="348" totalsRowDxfId="347" headerRowCellStyle="Comma 23" dataCellStyle="Comma 78" totalsRowCellStyle="Comma 78"/>
    <tableColumn id="6" xr3:uid="{00000000-0010-0000-0D00-000006000000}" name="Column6" headerRowDxfId="346" dataDxfId="345" totalsRowDxfId="344" headerRowCellStyle="Comma 23" dataCellStyle="Comma 78" totalsRowCellStyle="Comma 78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0E000000}" name="Table28" displayName="Table28" ref="A3:F33" headerRowCount="0" totalsRowShown="0" headerRowDxfId="343" dataDxfId="342" tableBorderDxfId="341" headerRowCellStyle="Comma 23" dataCellStyle="Comma">
  <sortState xmlns:xlrd2="http://schemas.microsoft.com/office/spreadsheetml/2017/richdata2" ref="A3:F33">
    <sortCondition descending="1" ref="F3:F33"/>
  </sortState>
  <tableColumns count="6">
    <tableColumn id="1" xr3:uid="{00000000-0010-0000-0E00-000001000000}" name="Column1" headerRowDxfId="340" dataDxfId="339"/>
    <tableColumn id="2" xr3:uid="{00000000-0010-0000-0E00-000002000000}" name="Column2" headerRowDxfId="338" dataDxfId="337" headerRowCellStyle="Comma 23" dataCellStyle="Comma"/>
    <tableColumn id="3" xr3:uid="{00000000-0010-0000-0E00-000003000000}" name="Column3" headerRowDxfId="336" dataDxfId="335" headerRowCellStyle="Comma 23" dataCellStyle="Comma"/>
    <tableColumn id="4" xr3:uid="{00000000-0010-0000-0E00-000004000000}" name="Column4" headerRowDxfId="334" dataDxfId="333" headerRowCellStyle="Comma 23" dataCellStyle="Comma"/>
    <tableColumn id="5" xr3:uid="{00000000-0010-0000-0E00-000005000000}" name="Column5" headerRowDxfId="332" dataDxfId="331" headerRowCellStyle="Comma 23" dataCellStyle="Comma"/>
    <tableColumn id="6" xr3:uid="{00000000-0010-0000-0E00-000006000000}" name="Column6" headerRowDxfId="330" dataDxfId="329" headerRowCellStyle="Comma 23" dataCellStyle="Comma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F000000}" name="Table29" displayName="Table29" ref="A3:F49" headerRowCount="0" totalsRowShown="0" headerRowDxfId="328" dataDxfId="327" tableBorderDxfId="326" headerRowCellStyle="Comma 23" dataCellStyle="Comma 78">
  <sortState xmlns:xlrd2="http://schemas.microsoft.com/office/spreadsheetml/2017/richdata2" ref="A3:F49">
    <sortCondition descending="1" ref="E3:E49"/>
  </sortState>
  <tableColumns count="6">
    <tableColumn id="1" xr3:uid="{00000000-0010-0000-0F00-000001000000}" name="Column1" headerRowDxfId="325" dataDxfId="324"/>
    <tableColumn id="2" xr3:uid="{00000000-0010-0000-0F00-000002000000}" name="Column2" headerRowDxfId="323" dataDxfId="322" headerRowCellStyle="Comma 23" dataCellStyle="Comma 78"/>
    <tableColumn id="3" xr3:uid="{00000000-0010-0000-0F00-000003000000}" name="Column3" headerRowDxfId="321" dataDxfId="320" headerRowCellStyle="Comma 23" dataCellStyle="Comma 78"/>
    <tableColumn id="4" xr3:uid="{00000000-0010-0000-0F00-000004000000}" name="Column4" headerRowDxfId="319" dataDxfId="318" headerRowCellStyle="Comma 23" dataCellStyle="Comma 78"/>
    <tableColumn id="5" xr3:uid="{00000000-0010-0000-0F00-000005000000}" name="Column5" headerRowDxfId="317" dataDxfId="316" headerRowCellStyle="Comma 23" dataCellStyle="Comma 78"/>
    <tableColumn id="6" xr3:uid="{00000000-0010-0000-0F00-000006000000}" name="Column6" headerRowDxfId="315" dataDxfId="314" headerRowCellStyle="Comma 23" dataCellStyle="Comma 78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10000000}" name="Table30" displayName="Table30" ref="A4:I12" headerRowCount="0" totalsRowShown="0" headerRowDxfId="313" dataDxfId="312" tableBorderDxfId="311" headerRowCellStyle="Comma" dataCellStyle="Comma">
  <tableColumns count="9">
    <tableColumn id="1" xr3:uid="{00000000-0010-0000-1000-000001000000}" name="Column1" headerRowDxfId="310" dataDxfId="309" headerRowCellStyle="Comma" dataCellStyle="Comma"/>
    <tableColumn id="2" xr3:uid="{00000000-0010-0000-1000-000002000000}" name="Column2" headerRowDxfId="308" dataDxfId="307" headerRowCellStyle="Comma" dataCellStyle="Comma 72 2"/>
    <tableColumn id="3" xr3:uid="{00000000-0010-0000-1000-000003000000}" name="Column3" headerRowDxfId="306" dataDxfId="305" headerRowCellStyle="Comma" dataCellStyle="Comma">
      <calculatedColumnFormula>(B4/$B$12)*100</calculatedColumnFormula>
    </tableColumn>
    <tableColumn id="4" xr3:uid="{00000000-0010-0000-1000-000004000000}" name="Column4" headerRowDxfId="304" dataDxfId="303" headerRowCellStyle="Comma" dataCellStyle="Comma 72 2"/>
    <tableColumn id="5" xr3:uid="{00000000-0010-0000-1000-000005000000}" name="Column5" headerRowDxfId="302" dataDxfId="301" headerRowCellStyle="Comma" dataCellStyle="Comma">
      <calculatedColumnFormula>(D4/$D$12)*100</calculatedColumnFormula>
    </tableColumn>
    <tableColumn id="6" xr3:uid="{00000000-0010-0000-1000-000006000000}" name="Column6" headerRowDxfId="300" dataDxfId="299" headerRowCellStyle="Comma" dataCellStyle="Comma 72 2"/>
    <tableColumn id="7" xr3:uid="{00000000-0010-0000-1000-000007000000}" name="Column7" headerRowDxfId="298" dataDxfId="297" headerRowCellStyle="Comma" dataCellStyle="Comma">
      <calculatedColumnFormula>(F4/$F$12)*100</calculatedColumnFormula>
    </tableColumn>
    <tableColumn id="8" xr3:uid="{00000000-0010-0000-1000-000008000000}" name="Column8" headerRowDxfId="296" dataDxfId="295" headerRowCellStyle="Comma" dataCellStyle="Comma">
      <calculatedColumnFormula>((F4/D4)-1)*100</calculatedColumnFormula>
    </tableColumn>
    <tableColumn id="9" xr3:uid="{00000000-0010-0000-1000-000009000000}" name="Column9" headerRowDxfId="294" dataDxfId="293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11000000}" name="Table31" displayName="Table31" ref="A3:I229" headerRowCount="0" totalsRowShown="0" headerRowDxfId="292" dataDxfId="291" tableBorderDxfId="290" headerRowCellStyle="Comma 23" dataCellStyle="Comma 23">
  <sortState xmlns:xlrd2="http://schemas.microsoft.com/office/spreadsheetml/2017/richdata2" ref="A3:I229">
    <sortCondition descending="1" ref="E3:E229"/>
  </sortState>
  <tableColumns count="9">
    <tableColumn id="1" xr3:uid="{00000000-0010-0000-1100-000001000000}" name="Column1" headerRowDxfId="289" dataDxfId="288" totalsRowDxfId="287" dataCellStyle="Comma 75" totalsRowCellStyle="Comma 75"/>
    <tableColumn id="2" xr3:uid="{00000000-0010-0000-1100-000002000000}" name="Column2" headerRowDxfId="286" dataDxfId="285" totalsRowDxfId="284" headerRowCellStyle="Comma 23" dataCellStyle="Comma 75" totalsRowCellStyle="Comma 75"/>
    <tableColumn id="3" xr3:uid="{00000000-0010-0000-1100-000003000000}" name="Column3" headerRowDxfId="283" dataDxfId="282" totalsRowDxfId="281" headerRowCellStyle="Comma 23" dataCellStyle="Comma 75" totalsRowCellStyle="Comma 75"/>
    <tableColumn id="4" xr3:uid="{00000000-0010-0000-1100-000004000000}" name="Column4" headerRowDxfId="280" dataDxfId="279" totalsRowDxfId="278" headerRowCellStyle="Comma 23" dataCellStyle="Comma 75" totalsRowCellStyle="Comma 75"/>
    <tableColumn id="5" xr3:uid="{00000000-0010-0000-1100-000005000000}" name="Column5" headerRowDxfId="277" dataDxfId="276" totalsRowDxfId="275" headerRowCellStyle="Comma 23" dataCellStyle="Comma 75" totalsRowCellStyle="Comma 75"/>
    <tableColumn id="6" xr3:uid="{00000000-0010-0000-1100-000006000000}" name="Column6" headerRowDxfId="274" dataDxfId="273" totalsRowDxfId="272" headerRowCellStyle="Comma 23" dataCellStyle="Comma 75" totalsRowCellStyle="Comma 75"/>
    <tableColumn id="7" xr3:uid="{00000000-0010-0000-1100-000007000000}" name="Column7" headerRowDxfId="271" dataDxfId="270" totalsRowDxfId="269" headerRowCellStyle="Comma 23" dataCellStyle="Comma 75" totalsRowCellStyle="Comma 75"/>
    <tableColumn id="8" xr3:uid="{00000000-0010-0000-1100-000008000000}" name="Column8" headerRowDxfId="268" dataDxfId="267" totalsRowDxfId="266" headerRowCellStyle="Comma 23" dataCellStyle="Comma 75" totalsRowCellStyle="Comma 75"/>
    <tableColumn id="9" xr3:uid="{00000000-0010-0000-1100-000009000000}" name="Column9" headerRowDxfId="265" dataDxfId="264" totalsRowDxfId="263" headerRowCellStyle="Comma 23" dataCellStyle="Comma 75" totalsRowCellStyle="Comma 75"/>
  </tableColumns>
  <tableStyleInfo name="TableStyleMedium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12000000}" name="Table32" displayName="Table32" ref="A4:I12" headerRowCount="0" totalsRowShown="0" headerRowDxfId="262" dataDxfId="261" tableBorderDxfId="260" headerRowCellStyle="Comma">
  <tableColumns count="9">
    <tableColumn id="1" xr3:uid="{00000000-0010-0000-1200-000001000000}" name="Column1" headerRowDxfId="259" dataDxfId="258" headerRowCellStyle="Comma" dataCellStyle="Comma"/>
    <tableColumn id="2" xr3:uid="{00000000-0010-0000-1200-000002000000}" name="Column2" headerRowDxfId="257" dataDxfId="256" headerRowCellStyle="Comma" dataCellStyle="Comma 72 2"/>
    <tableColumn id="3" xr3:uid="{00000000-0010-0000-1200-000003000000}" name="Column3" headerRowDxfId="255" dataDxfId="254" headerRowCellStyle="Comma" dataCellStyle="Comma">
      <calculatedColumnFormula>(B4/$B$12)*100</calculatedColumnFormula>
    </tableColumn>
    <tableColumn id="4" xr3:uid="{00000000-0010-0000-1200-000004000000}" name="Column4" headerRowDxfId="253" dataDxfId="252" headerRowCellStyle="Comma" dataCellStyle="Comma 72 2"/>
    <tableColumn id="5" xr3:uid="{00000000-0010-0000-1200-000005000000}" name="Column5" headerRowDxfId="251" dataDxfId="250" headerRowCellStyle="Comma" dataCellStyle="Comma">
      <calculatedColumnFormula>(D4/$D$12)*100</calculatedColumnFormula>
    </tableColumn>
    <tableColumn id="6" xr3:uid="{00000000-0010-0000-1200-000006000000}" name="Column6" headerRowDxfId="249" dataDxfId="248" headerRowCellStyle="Comma" dataCellStyle="Comma 72 2"/>
    <tableColumn id="7" xr3:uid="{00000000-0010-0000-1200-000007000000}" name="Column7" headerRowDxfId="247" dataDxfId="246" headerRowCellStyle="Comma" dataCellStyle="Comma">
      <calculatedColumnFormula>(F4/$F$12)*100</calculatedColumnFormula>
    </tableColumn>
    <tableColumn id="8" xr3:uid="{00000000-0010-0000-1200-000008000000}" name="Column8" headerRowDxfId="245" dataDxfId="244" headerRowCellStyle="Comma" dataCellStyle="Comma">
      <calculatedColumnFormula>((F4/D4)-1)*100</calculatedColumnFormula>
    </tableColumn>
    <tableColumn id="9" xr3:uid="{00000000-0010-0000-1200-000009000000}" name="Column9" headerRowDxfId="243" dataDxfId="242" headerRowCellStyle="Comma" dataCellStyle="Comma">
      <calculatedColumnFormula>((F4/B4)-1)*100</calculatedColumnFormula>
    </tableColumn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1000000}" name="Table10" displayName="Table10" ref="A2:E9" totalsRowShown="0" headerRowDxfId="586" dataDxfId="584" headerRowBorderDxfId="585" tableBorderDxfId="583">
  <tableColumns count="5">
    <tableColumn id="1" xr3:uid="{00000000-0010-0000-0100-000001000000}" name="Period" dataDxfId="582"/>
    <tableColumn id="2" xr3:uid="{00000000-0010-0000-0100-000002000000}" name="Total Exports" dataDxfId="581" dataCellStyle="Comma 74"/>
    <tableColumn id="3" xr3:uid="{00000000-0010-0000-0100-000003000000}" name="Total Imports" dataDxfId="580" dataCellStyle="Comma 74"/>
    <tableColumn id="4" xr3:uid="{00000000-0010-0000-0100-000004000000}" name="Cumulative exports 2023" dataDxfId="579"/>
    <tableColumn id="5" xr3:uid="{00000000-0010-0000-0100-000005000000}" name="Cumulative imports 2023" dataDxfId="578"/>
  </tableColumns>
  <tableStyleInfo name="TableStyleMedium2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3000000}" name="Table33" displayName="Table33" ref="A3:I249" headerRowCount="0" totalsRowShown="0" headerRowDxfId="241" dataDxfId="240" totalsRowDxfId="238" tableBorderDxfId="239" headerRowCellStyle="Comma 23" dataCellStyle="Comma 23">
  <sortState xmlns:xlrd2="http://schemas.microsoft.com/office/spreadsheetml/2017/richdata2" ref="A3:I249">
    <sortCondition descending="1" ref="D3:D249"/>
  </sortState>
  <tableColumns count="9">
    <tableColumn id="1" xr3:uid="{00000000-0010-0000-1300-000001000000}" name="Column1" headerRowDxfId="237" dataDxfId="236" totalsRowDxfId="235" dataCellStyle="Comma 75" totalsRowCellStyle="Comma 75"/>
    <tableColumn id="2" xr3:uid="{00000000-0010-0000-1300-000002000000}" name="Column2" headerRowDxfId="234" dataDxfId="233" totalsRowDxfId="232" headerRowCellStyle="Comma 23" dataCellStyle="Comma 75" totalsRowCellStyle="Comma 75"/>
    <tableColumn id="3" xr3:uid="{00000000-0010-0000-1300-000003000000}" name="Column3" headerRowDxfId="231" dataDxfId="230" totalsRowDxfId="229" headerRowCellStyle="Comma 23" dataCellStyle="Comma 75" totalsRowCellStyle="Comma 75"/>
    <tableColumn id="4" xr3:uid="{00000000-0010-0000-1300-000004000000}" name="Column4" headerRowDxfId="228" dataDxfId="227" totalsRowDxfId="226" headerRowCellStyle="Comma 23" dataCellStyle="Comma 75" totalsRowCellStyle="Comma 75"/>
    <tableColumn id="5" xr3:uid="{00000000-0010-0000-1300-000005000000}" name="Column5" headerRowDxfId="225" dataDxfId="224" totalsRowDxfId="223" headerRowCellStyle="Comma 23" dataCellStyle="Comma 75" totalsRowCellStyle="Comma 75"/>
    <tableColumn id="6" xr3:uid="{00000000-0010-0000-1300-000006000000}" name="Column6" headerRowDxfId="222" dataDxfId="221" totalsRowDxfId="220" headerRowCellStyle="Comma 23" dataCellStyle="Comma 75" totalsRowCellStyle="Comma 75"/>
    <tableColumn id="7" xr3:uid="{00000000-0010-0000-1300-000007000000}" name="Column7" headerRowDxfId="219" dataDxfId="218" totalsRowDxfId="217" headerRowCellStyle="Comma 23" dataCellStyle="Comma 75" totalsRowCellStyle="Comma 75"/>
    <tableColumn id="8" xr3:uid="{00000000-0010-0000-1300-000008000000}" name="Column8" headerRowDxfId="216" dataDxfId="215" totalsRowDxfId="214" headerRowCellStyle="Comma 23" dataCellStyle="Comma 75" totalsRowCellStyle="Comma 75"/>
    <tableColumn id="9" xr3:uid="{00000000-0010-0000-1300-000009000000}" name="Column9" headerRowDxfId="213" dataDxfId="212" totalsRowDxfId="211" headerRowCellStyle="Comma 23" dataCellStyle="Comma 75" totalsRowCellStyle="Comma 75"/>
  </tableColumns>
  <tableStyleInfo name="TableStyleMedium2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4000000}" name="Table34" displayName="Table34" ref="A4:I9" headerRowCount="0" totalsRowShown="0" headerRowDxfId="210" dataDxfId="209" tableBorderDxfId="208">
  <tableColumns count="9">
    <tableColumn id="1" xr3:uid="{00000000-0010-0000-1400-000001000000}" name="Column1" headerRowDxfId="207" dataDxfId="206" headerRowCellStyle="Comma" dataCellStyle="Comma"/>
    <tableColumn id="2" xr3:uid="{00000000-0010-0000-1400-000002000000}" name="Column2" headerRowDxfId="205" dataDxfId="204" headerRowCellStyle="Comma" dataCellStyle="Comma 72 2"/>
    <tableColumn id="3" xr3:uid="{00000000-0010-0000-1400-000003000000}" name="Column3" headerRowDxfId="203" dataDxfId="202" headerRowCellStyle="Comma" dataCellStyle="Comma">
      <calculatedColumnFormula>(B4/$B$9)*100</calculatedColumnFormula>
    </tableColumn>
    <tableColumn id="4" xr3:uid="{00000000-0010-0000-1400-000004000000}" name="Column4" headerRowDxfId="201" dataDxfId="200" headerRowCellStyle="Comma" dataCellStyle="Comma 72 2"/>
    <tableColumn id="5" xr3:uid="{00000000-0010-0000-1400-000005000000}" name="Column5" headerRowDxfId="199" dataDxfId="198" headerRowCellStyle="Comma" dataCellStyle="Comma">
      <calculatedColumnFormula>(D4/$D$9)*100</calculatedColumnFormula>
    </tableColumn>
    <tableColumn id="6" xr3:uid="{00000000-0010-0000-1400-000006000000}" name="Column6" headerRowDxfId="197" dataDxfId="196" headerRowCellStyle="Comma" dataCellStyle="Comma 72 2"/>
    <tableColumn id="7" xr3:uid="{00000000-0010-0000-1400-000007000000}" name="Column7" headerRowDxfId="195" dataDxfId="194" headerRowCellStyle="Comma" dataCellStyle="Comma">
      <calculatedColumnFormula>(F4/$F$9)*100</calculatedColumnFormula>
    </tableColumn>
    <tableColumn id="8" xr3:uid="{00000000-0010-0000-1400-000008000000}" name="Column8" headerRowDxfId="193" dataDxfId="192" headerRowCellStyle="Comma" dataCellStyle="Comma"/>
    <tableColumn id="9" xr3:uid="{00000000-0010-0000-1400-000009000000}" name="Column9" headerRowDxfId="191" dataDxfId="190" headerRowCellStyle="Comma" dataCellStyle="Comma"/>
  </tableColumns>
  <tableStyleInfo name="TableStyleMedium2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15000000}" name="Table36" displayName="Table36" ref="F5:I185" headerRowCount="0" totalsRowShown="0" headerRowDxfId="189" dataDxfId="188" tableBorderDxfId="187" headerRowCellStyle="Comma 23">
  <tableColumns count="4">
    <tableColumn id="1" xr3:uid="{00000000-0010-0000-1500-000001000000}" name="Column1" headerRowDxfId="186" dataDxfId="185"/>
    <tableColumn id="2" xr3:uid="{00000000-0010-0000-1500-000002000000}" name="Column2" headerRowDxfId="184" dataDxfId="183" headerRowCellStyle="Comma 23" dataCellStyle="Comma 70"/>
    <tableColumn id="3" xr3:uid="{00000000-0010-0000-1500-000003000000}" name="Column3" headerRowDxfId="182" dataDxfId="181" headerRowCellStyle="Comma 23" dataCellStyle="Comma 70"/>
    <tableColumn id="4" xr3:uid="{00000000-0010-0000-1500-000004000000}" name="Column4" headerRowDxfId="180" dataDxfId="179" headerRowCellStyle="Comma 23" dataCellStyle="Comma 70"/>
  </tableColumns>
  <tableStyleInfo name="TableStyleMedium2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16000000}" name="Table37" displayName="Table37" ref="K5:N248" headerRowCount="0" totalsRowShown="0" headerRowDxfId="178" dataDxfId="177" tableBorderDxfId="176" headerRowCellStyle="Comma 23">
  <tableColumns count="4">
    <tableColumn id="1" xr3:uid="{00000000-0010-0000-1600-000001000000}" name="Column1" headerRowDxfId="175" dataDxfId="174"/>
    <tableColumn id="2" xr3:uid="{00000000-0010-0000-1600-000002000000}" name="Column2" headerRowDxfId="173" dataDxfId="172" headerRowCellStyle="Comma 23" dataCellStyle="Comma 75"/>
    <tableColumn id="3" xr3:uid="{00000000-0010-0000-1600-000003000000}" name="Column3" headerRowDxfId="171" dataDxfId="170" headerRowCellStyle="Comma 23" dataCellStyle="Comma 75"/>
    <tableColumn id="4" xr3:uid="{00000000-0010-0000-1600-000004000000}" name="Column4" headerRowDxfId="169" dataDxfId="168" headerRowCellStyle="Comma 23" dataCellStyle="Comma 75"/>
  </tableColumns>
  <tableStyleInfo name="TableStyleMedium2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17000000}" name="Table35" displayName="Table35" ref="A5:D188" headerRowCount="0" totalsRowShown="0" headerRowDxfId="167" dataDxfId="166" tableBorderDxfId="165" headerRowCellStyle="Comma 23">
  <tableColumns count="4">
    <tableColumn id="1" xr3:uid="{00000000-0010-0000-1700-000001000000}" name="Column1" headerRowDxfId="164" dataDxfId="163"/>
    <tableColumn id="2" xr3:uid="{00000000-0010-0000-1700-000002000000}" name="Column2" headerRowDxfId="162" dataDxfId="161" headerRowCellStyle="Comma 23" dataCellStyle="Comma 70"/>
    <tableColumn id="3" xr3:uid="{00000000-0010-0000-1700-000003000000}" name="Column3" headerRowDxfId="160" dataDxfId="159" headerRowCellStyle="Comma 23" dataCellStyle="Comma 70"/>
    <tableColumn id="4" xr3:uid="{00000000-0010-0000-1700-000004000000}" name="Column4" headerRowDxfId="158" dataDxfId="157" headerRowCellStyle="Comma 23" dataCellStyle="Comma 70"/>
  </tableColumns>
  <tableStyleInfo name="TableStyleMedium2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18000000}" name="Table38" displayName="Table38" ref="A4:I11" headerRowCount="0" totalsRowShown="0" headerRowDxfId="156" dataDxfId="155" tableBorderDxfId="154">
  <tableColumns count="9">
    <tableColumn id="1" xr3:uid="{00000000-0010-0000-1800-000001000000}" name="Column1" headerRowDxfId="153" dataDxfId="152" headerRowCellStyle="Comma" dataCellStyle="Comma"/>
    <tableColumn id="2" xr3:uid="{00000000-0010-0000-1800-000002000000}" name="Column2" headerRowDxfId="151" dataDxfId="150" headerRowCellStyle="Comma" dataCellStyle="Comma 72 2"/>
    <tableColumn id="3" xr3:uid="{00000000-0010-0000-1800-000003000000}" name="Column3" headerRowDxfId="149" dataDxfId="148" headerRowCellStyle="Comma" dataCellStyle="Comma">
      <calculatedColumnFormula>(B4/$B$11)*100</calculatedColumnFormula>
    </tableColumn>
    <tableColumn id="4" xr3:uid="{00000000-0010-0000-1800-000004000000}" name="Column4" headerRowDxfId="147" dataDxfId="146" headerRowCellStyle="Comma" dataCellStyle="Comma 72 2"/>
    <tableColumn id="5" xr3:uid="{00000000-0010-0000-1800-000005000000}" name="Column5" headerRowDxfId="145" dataDxfId="144" headerRowCellStyle="Comma" dataCellStyle="Comma">
      <calculatedColumnFormula>(D4/$D$11)*100</calculatedColumnFormula>
    </tableColumn>
    <tableColumn id="6" xr3:uid="{00000000-0010-0000-1800-000006000000}" name="Column6" headerRowDxfId="143" dataDxfId="142" headerRowCellStyle="Comma" dataCellStyle="Comma 72 2"/>
    <tableColumn id="7" xr3:uid="{00000000-0010-0000-1800-000007000000}" name="Column7" headerRowDxfId="141" dataDxfId="140" headerRowCellStyle="Comma" dataCellStyle="Comma">
      <calculatedColumnFormula>(F4/$F$11)*100</calculatedColumnFormula>
    </tableColumn>
    <tableColumn id="8" xr3:uid="{00000000-0010-0000-1800-000008000000}" name="Column8" headerRowDxfId="139" dataDxfId="138" headerRowCellStyle="Comma" dataCellStyle="Comma"/>
    <tableColumn id="9" xr3:uid="{00000000-0010-0000-1800-000009000000}" name="Column9" headerRowDxfId="137" dataDxfId="136" headerRowCellStyle="Comma" dataCellStyle="Comma"/>
  </tableColumns>
  <tableStyleInfo name="TableStyleMedium2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19000000}" name="Table39" displayName="Table39" ref="A5:D258" headerRowCount="0" totalsRowShown="0" headerRowDxfId="135" dataDxfId="134" tableBorderDxfId="133" headerRowCellStyle="Comma 23">
  <tableColumns count="4">
    <tableColumn id="1" xr3:uid="{00000000-0010-0000-1900-000001000000}" name="Column1" headerRowDxfId="132" dataDxfId="131"/>
    <tableColumn id="2" xr3:uid="{00000000-0010-0000-1900-000002000000}" name="Column2" headerRowDxfId="130" dataDxfId="129" headerRowCellStyle="Comma 23" dataCellStyle="Comma 75"/>
    <tableColumn id="3" xr3:uid="{00000000-0010-0000-1900-000003000000}" name="Column3" headerRowDxfId="128" dataDxfId="127" headerRowCellStyle="Comma 23" dataCellStyle="Comma 75"/>
    <tableColumn id="4" xr3:uid="{00000000-0010-0000-1900-000004000000}" name="Column4" headerRowDxfId="126" dataDxfId="125" headerRowCellStyle="Comma 23" dataCellStyle="Comma 75"/>
  </tableColumns>
  <tableStyleInfo name="TableStyleMedium2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1A000000}" name="Table40" displayName="Table40" ref="F5:I233" headerRowCount="0" totalsRowShown="0" headerRowDxfId="124" dataDxfId="123" tableBorderDxfId="122" headerRowCellStyle="Comma 23">
  <tableColumns count="4">
    <tableColumn id="1" xr3:uid="{00000000-0010-0000-1A00-000001000000}" name="Column1" headerRowDxfId="121" dataDxfId="120"/>
    <tableColumn id="2" xr3:uid="{00000000-0010-0000-1A00-000002000000}" name="Column2" headerRowDxfId="119" dataDxfId="118" headerRowCellStyle="Comma 23" dataCellStyle="Comma 75"/>
    <tableColumn id="3" xr3:uid="{00000000-0010-0000-1A00-000003000000}" name="Column3" headerRowDxfId="117" dataDxfId="116" headerRowCellStyle="Comma 23" dataCellStyle="Comma 75"/>
    <tableColumn id="4" xr3:uid="{00000000-0010-0000-1A00-000004000000}" name="Column4" headerRowDxfId="115" dataDxfId="114" headerRowCellStyle="Comma 23" dataCellStyle="Comma 75"/>
  </tableColumns>
  <tableStyleInfo name="TableStyleMedium2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B000000}" name="Table41" displayName="Table41" ref="K5:N226" headerRowCount="0" totalsRowShown="0" headerRowDxfId="113" dataDxfId="112" tableBorderDxfId="111" headerRowCellStyle="Comma 23">
  <tableColumns count="4">
    <tableColumn id="1" xr3:uid="{00000000-0010-0000-1B00-000001000000}" name="Column1" headerRowDxfId="110" dataDxfId="109"/>
    <tableColumn id="2" xr3:uid="{00000000-0010-0000-1B00-000002000000}" name="Column2" headerRowDxfId="108" dataDxfId="107" headerRowCellStyle="Comma 23" dataCellStyle="Comma 75"/>
    <tableColumn id="3" xr3:uid="{00000000-0010-0000-1B00-000003000000}" name="Column3" headerRowDxfId="106" dataDxfId="105" headerRowCellStyle="Comma 23" dataCellStyle="Comma 75"/>
    <tableColumn id="4" xr3:uid="{00000000-0010-0000-1B00-000004000000}" name="Column4" headerRowDxfId="104" dataDxfId="103" headerRowCellStyle="Comma 23" dataCellStyle="Comma 75"/>
  </tableColumns>
  <tableStyleInfo name="TableStyleMedium2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C000000}" name="Table42" displayName="Table42" ref="A3:D8" headerRowCount="0" totalsRowShown="0" headerRowDxfId="102" dataDxfId="101" tableBorderDxfId="100" headerRowCellStyle="Comma 23">
  <tableColumns count="4">
    <tableColumn id="1" xr3:uid="{00000000-0010-0000-1C00-000001000000}" name="Column1" headerRowDxfId="99" dataDxfId="98"/>
    <tableColumn id="2" xr3:uid="{00000000-0010-0000-1C00-000002000000}" name="Column2" headerRowDxfId="97" dataDxfId="96" headerRowCellStyle="Comma 23" dataCellStyle="Comma 72 2"/>
    <tableColumn id="3" xr3:uid="{00000000-0010-0000-1C00-000003000000}" name="Column3" headerRowDxfId="95" dataDxfId="94" headerRowCellStyle="Comma 23" dataCellStyle="Comma 72 2"/>
    <tableColumn id="4" xr3:uid="{00000000-0010-0000-1C00-000004000000}" name="Column4" headerRowDxfId="93" dataDxfId="92" headerRowCellStyle="Comma 23" dataCellStyle="Comma 72 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2000000}" name="Table12" displayName="Table12" ref="A4:G12" headerRowCount="0" totalsRowShown="0" headerRowDxfId="577" dataDxfId="576" tableBorderDxfId="575" headerRowCellStyle="Comma">
  <tableColumns count="7">
    <tableColumn id="1" xr3:uid="{00000000-0010-0000-0200-000001000000}" name="Column1" headerRowDxfId="574" dataDxfId="573" headerRowCellStyle="Comma" dataCellStyle="Comma"/>
    <tableColumn id="2" xr3:uid="{00000000-0010-0000-0200-000002000000}" name="Column2" headerRowDxfId="572" dataDxfId="571" headerRowCellStyle="Comma" dataCellStyle="Comma 78"/>
    <tableColumn id="3" xr3:uid="{00000000-0010-0000-0200-000003000000}" name="Column3" headerRowDxfId="570" dataDxfId="569" headerRowCellStyle="Comma" dataCellStyle="Comma"/>
    <tableColumn id="4" xr3:uid="{00000000-0010-0000-0200-000004000000}" name="Column4" headerRowDxfId="568" dataDxfId="567" headerRowCellStyle="Comma" dataCellStyle="Comma 78"/>
    <tableColumn id="5" xr3:uid="{00000000-0010-0000-0200-000005000000}" name="Column5" headerRowDxfId="566" dataDxfId="565" headerRowCellStyle="Comma" dataCellStyle="Comma"/>
    <tableColumn id="6" xr3:uid="{00000000-0010-0000-0200-000006000000}" name="Column6" headerRowDxfId="564" dataDxfId="563" headerRowCellStyle="Comma" dataCellStyle="Comma 78"/>
    <tableColumn id="7" xr3:uid="{00000000-0010-0000-0200-000007000000}" name="Column7" headerRowDxfId="562" dataDxfId="561" headerRowCellStyle="Comma" dataCellStyle="Comma"/>
  </tableColumns>
  <tableStyleInfo name="TableStyleMedium2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00000000-000C-0000-FFFF-FFFF1D000000}" name="Table43" displayName="Table43" ref="A3:D10" headerRowCount="0" totalsRowShown="0" headerRowDxfId="91" dataDxfId="90" tableBorderDxfId="89" headerRowCellStyle="Comma 23">
  <tableColumns count="4">
    <tableColumn id="1" xr3:uid="{00000000-0010-0000-1D00-000001000000}" name="Column1" headerRowDxfId="88" dataDxfId="87"/>
    <tableColumn id="2" xr3:uid="{00000000-0010-0000-1D00-000002000000}" name="Column2" headerRowDxfId="86" dataDxfId="85" headerRowCellStyle="Comma 23" dataCellStyle="Comma 72 2"/>
    <tableColumn id="3" xr3:uid="{00000000-0010-0000-1D00-000003000000}" name="Column3" headerRowDxfId="84" dataDxfId="83" headerRowCellStyle="Comma 23" dataCellStyle="Comma 72 2"/>
    <tableColumn id="4" xr3:uid="{00000000-0010-0000-1D00-000004000000}" name="Column4" headerRowDxfId="82" dataDxfId="81" headerRowCellStyle="Comma 23" dataCellStyle="Comma 72 2"/>
  </tableColumns>
  <tableStyleInfo name="TableStyleMedium2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00000000-000C-0000-FFFF-FFFF1E000000}" name="Table44" displayName="Table44" ref="A3:B21" headerRowCount="0" totalsRowShown="0" headerRowDxfId="80" dataDxfId="79" tableBorderDxfId="78">
  <tableColumns count="2">
    <tableColumn id="1" xr3:uid="{00000000-0010-0000-1E00-000001000000}" name="Column1" headerRowDxfId="77" dataDxfId="76"/>
    <tableColumn id="2" xr3:uid="{00000000-0010-0000-1E00-000002000000}" name="Column2" headerRowDxfId="75" dataDxfId="74" headerRowCellStyle="Comma 23" dataCellStyle="Comma"/>
  </tableColumns>
  <tableStyleInfo name="TableStyleMedium2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00000000-000C-0000-FFFF-FFFF1F000000}" name="Table45" displayName="Table45" ref="D3:E26" headerRowCount="0" totalsRowCount="1" headerRowDxfId="73" dataDxfId="72" totalsRowDxfId="70" tableBorderDxfId="71">
  <tableColumns count="2">
    <tableColumn id="1" xr3:uid="{00000000-0010-0000-1F00-000001000000}" name="Column1" headerRowDxfId="69" dataDxfId="68" totalsRowDxfId="67"/>
    <tableColumn id="2" xr3:uid="{00000000-0010-0000-1F00-000002000000}" name="Column2" totalsRowFunction="custom" headerRowDxfId="66" dataDxfId="65" totalsRowDxfId="64" headerRowCellStyle="Comma" dataCellStyle="Comma">
      <totalsRowFormula>SUM(E3:E25)</totalsRowFormula>
    </tableColumn>
  </tableColumns>
  <tableStyleInfo name="TableStyleMedium2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6" xr:uid="{00000000-000C-0000-FFFF-FFFF20000000}" name="Table46" displayName="Table46" ref="H3:J15" headerRowCount="0" headerRowDxfId="63" dataDxfId="62" totalsRowDxfId="60" tableBorderDxfId="61">
  <tableColumns count="3">
    <tableColumn id="1" xr3:uid="{00000000-0010-0000-2000-000001000000}" name="Column1" totalsRowLabel="Total" headerRowDxfId="59" dataDxfId="58" totalsRowDxfId="57"/>
    <tableColumn id="2" xr3:uid="{00000000-0010-0000-2000-000002000000}" name="Column2" headerRowDxfId="56" dataDxfId="55" totalsRowDxfId="54" headerRowCellStyle="Comma 69" dataCellStyle="Comma"/>
    <tableColumn id="3" xr3:uid="{00000000-0010-0000-2000-000003000000}" name="Column3" totalsRowFunction="sum" headerRowDxfId="53" dataDxfId="52" totalsRowDxfId="51" headerRowCellStyle="Comma 69" dataCellStyle="Comma"/>
  </tableColumns>
  <tableStyleInfo name="TableStyleMedium2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9" xr:uid="{00000000-000C-0000-FFFF-FFFF21000000}" name="Table49" displayName="Table49" ref="A2:K4" headerRowCount="0" totalsRowShown="0" headerRowDxfId="50" dataDxfId="49" tableBorderDxfId="48">
  <tableColumns count="11">
    <tableColumn id="1" xr3:uid="{00000000-0010-0000-2100-000001000000}" name="Column1" headerRowDxfId="47" dataDxfId="46"/>
    <tableColumn id="2" xr3:uid="{00000000-0010-0000-2100-000002000000}" name="Column2" headerRowDxfId="45" dataDxfId="44"/>
    <tableColumn id="3" xr3:uid="{00000000-0010-0000-2100-000003000000}" name="Column3" headerRowDxfId="43" dataDxfId="42"/>
    <tableColumn id="4" xr3:uid="{00000000-0010-0000-2100-000004000000}" name="Column4" headerRowDxfId="41" dataDxfId="40"/>
    <tableColumn id="5" xr3:uid="{00000000-0010-0000-2100-000005000000}" name="Column5" headerRowDxfId="39" dataDxfId="38"/>
    <tableColumn id="6" xr3:uid="{00000000-0010-0000-2100-000006000000}" name="Column6" headerRowDxfId="37" dataDxfId="36"/>
    <tableColumn id="7" xr3:uid="{00000000-0010-0000-2100-000007000000}" name="Column7" headerRowDxfId="35" dataDxfId="34"/>
    <tableColumn id="8" xr3:uid="{00000000-0010-0000-2100-000008000000}" name="Column8" headerRowDxfId="33" dataDxfId="32"/>
    <tableColumn id="9" xr3:uid="{00000000-0010-0000-2100-000009000000}" name="Column9" headerRowDxfId="31" dataDxfId="30"/>
    <tableColumn id="10" xr3:uid="{00000000-0010-0000-2100-00000A000000}" name="Column10" headerRowDxfId="29" dataDxfId="28"/>
    <tableColumn id="11" xr3:uid="{00000000-0010-0000-2100-00000B000000}" name="Column11" headerRowDxfId="27" dataDxfId="26">
      <calculatedColumnFormula>SUM(B3:I3)</calculatedColumnFormula>
    </tableColumn>
  </tableColumns>
  <tableStyleInfo name="TableStyleMedium2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0" xr:uid="{00000000-000C-0000-FFFF-FFFF22000000}" name="Table50" displayName="Table50" ref="A4:E18" headerRowCount="0" totalsRowShown="0" headerRowDxfId="25" dataDxfId="24" tableBorderDxfId="23">
  <tableColumns count="5">
    <tableColumn id="1" xr3:uid="{00000000-0010-0000-2200-000001000000}" name="Column1" headerRowDxfId="22" dataDxfId="21"/>
    <tableColumn id="2" xr3:uid="{00000000-0010-0000-2200-000002000000}" name="Column2" headerRowDxfId="20" dataDxfId="19" dataCellStyle="Comma"/>
    <tableColumn id="3" xr3:uid="{00000000-0010-0000-2200-000003000000}" name="Column3" headerRowDxfId="18" dataDxfId="17" dataCellStyle="Comma"/>
    <tableColumn id="4" xr3:uid="{00000000-0010-0000-2200-000004000000}" name="Column4" headerRowDxfId="16" dataDxfId="15" dataCellStyle="Comma 23">
      <calculatedColumnFormula>SUM(B4:C4)</calculatedColumnFormula>
    </tableColumn>
    <tableColumn id="5" xr3:uid="{00000000-0010-0000-2200-000005000000}" name="Column5" headerRowDxfId="14" dataDxfId="13" dataCellStyle="Comma 23"/>
  </tableColumns>
  <tableStyleInfo name="TableStyleMedium2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1" xr:uid="{00000000-000C-0000-FFFF-FFFF23000000}" name="Table51" displayName="Table51" ref="A21:E45" headerRowCount="0" totalsRowShown="0" headerRowDxfId="12" dataDxfId="11" tableBorderDxfId="10" dataCellStyle="Comma">
  <tableColumns count="5">
    <tableColumn id="1" xr3:uid="{00000000-0010-0000-2300-000001000000}" name="Column1" headerRowDxfId="9" dataDxfId="8"/>
    <tableColumn id="2" xr3:uid="{00000000-0010-0000-2300-000002000000}" name="Column2" headerRowDxfId="7" dataDxfId="6" dataCellStyle="Comma 75"/>
    <tableColumn id="3" xr3:uid="{00000000-0010-0000-2300-000003000000}" name="Column3" headerRowDxfId="5" dataDxfId="4" dataCellStyle="Comma"/>
    <tableColumn id="4" xr3:uid="{00000000-0010-0000-2300-000004000000}" name="Column4" headerRowDxfId="3" dataDxfId="2" dataCellStyle="Comma 75"/>
    <tableColumn id="5" xr3:uid="{00000000-0010-0000-2300-000005000000}" name="Column5" headerRowDxfId="1" dataDxfId="0" dataCellStyle="Comma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3000000}" name="Table13" displayName="Table13" ref="A4:G11" headerRowCount="0" totalsRowShown="0" headerRowDxfId="560" dataDxfId="559" tableBorderDxfId="558" headerRowCellStyle="Comma">
  <tableColumns count="7">
    <tableColumn id="1" xr3:uid="{00000000-0010-0000-0300-000001000000}" name="Column1" headerRowDxfId="557" dataDxfId="556" headerRowCellStyle="Comma" dataCellStyle="Comma 23"/>
    <tableColumn id="2" xr3:uid="{00000000-0010-0000-0300-000002000000}" name="Column2" headerRowDxfId="555" dataDxfId="554" headerRowCellStyle="Comma" dataCellStyle="Comma 72 2"/>
    <tableColumn id="3" xr3:uid="{00000000-0010-0000-0300-000003000000}" name="Column3" headerRowDxfId="553" dataDxfId="552" headerRowCellStyle="Comma" dataCellStyle="Comma">
      <calculatedColumnFormula>(B4/#REF!)*100</calculatedColumnFormula>
    </tableColumn>
    <tableColumn id="4" xr3:uid="{00000000-0010-0000-0300-000004000000}" name="Column4" headerRowDxfId="551" dataDxfId="550" headerRowCellStyle="Comma" dataCellStyle="Comma 72 2"/>
    <tableColumn id="5" xr3:uid="{00000000-0010-0000-0300-000005000000}" name="Column5" headerRowDxfId="549" dataDxfId="548" headerRowCellStyle="Comma" dataCellStyle="Comma">
      <calculatedColumnFormula>(D4/#REF!)*100</calculatedColumnFormula>
    </tableColumn>
    <tableColumn id="6" xr3:uid="{00000000-0010-0000-0300-000006000000}" name="Column6" headerRowDxfId="547" dataDxfId="546" headerRowCellStyle="Comma" dataCellStyle="Comma 72 2"/>
    <tableColumn id="7" xr3:uid="{00000000-0010-0000-0300-000007000000}" name="Column7" headerRowDxfId="545" dataDxfId="544" headerRowCellStyle="Comma" dataCellStyle="Comma">
      <calculatedColumnFormula>(F4/#REF!)*100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4000000}" name="Table14" displayName="Table14" ref="A4:G14" headerRowCount="0" totalsRowShown="0" headerRowDxfId="543" dataDxfId="542" tableBorderDxfId="541">
  <tableColumns count="7">
    <tableColumn id="1" xr3:uid="{00000000-0010-0000-0400-000001000000}" name="Column1" headerRowDxfId="540" dataDxfId="539"/>
    <tableColumn id="2" xr3:uid="{00000000-0010-0000-0400-000002000000}" name="Column2" headerRowDxfId="538" dataDxfId="537" headerRowCellStyle="Comma 67" dataCellStyle="Comma 72 2"/>
    <tableColumn id="3" xr3:uid="{00000000-0010-0000-0400-000003000000}" name="Column3" headerRowDxfId="536" dataDxfId="535" headerRowCellStyle="Comma" dataCellStyle="Comma">
      <calculatedColumnFormula>(B4/$B$14)*100</calculatedColumnFormula>
    </tableColumn>
    <tableColumn id="4" xr3:uid="{00000000-0010-0000-0400-000004000000}" name="Column4" headerRowDxfId="534" dataDxfId="533" headerRowCellStyle="Comma 67" dataCellStyle="Comma 72 2"/>
    <tableColumn id="5" xr3:uid="{00000000-0010-0000-0400-000005000000}" name="Column5" headerRowDxfId="532" dataDxfId="531" headerRowCellStyle="Comma" dataCellStyle="Comma">
      <calculatedColumnFormula>(D4/$D$14)*100</calculatedColumnFormula>
    </tableColumn>
    <tableColumn id="6" xr3:uid="{00000000-0010-0000-0400-000006000000}" name="Column6" headerRowDxfId="530" dataDxfId="529" headerRowCellStyle="Comma 67" dataCellStyle="Comma 72 2"/>
    <tableColumn id="7" xr3:uid="{00000000-0010-0000-0400-000007000000}" name="Column7" headerRowDxfId="528" dataDxfId="527" headerRowCellStyle="Comma" dataCellStyle="Comma">
      <calculatedColumnFormula>(F4/$F$14)*100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5000000}" name="Table232" displayName="Table232" ref="A2:E15" totalsRowShown="0" headerRowDxfId="526" dataDxfId="524" totalsRowDxfId="522" headerRowBorderDxfId="525" tableBorderDxfId="523">
  <tableColumns count="5">
    <tableColumn id="1" xr3:uid="{00000000-0010-0000-0500-000001000000}" name="Period" dataDxfId="521" totalsRowDxfId="520"/>
    <tableColumn id="2" xr3:uid="{00000000-0010-0000-0500-000002000000}" name="Exports" dataDxfId="519" totalsRowDxfId="518" dataCellStyle="Comma 74"/>
    <tableColumn id="3" xr3:uid="{00000000-0010-0000-0500-000003000000}" name="Imports" dataDxfId="517" totalsRowDxfId="516" dataCellStyle="Comma 74"/>
    <tableColumn id="4" xr3:uid="{00000000-0010-0000-0500-000004000000}" name="Imports (-)" dataDxfId="515" totalsRowDxfId="514" dataCellStyle="Comma">
      <calculatedColumnFormula>-Table232[[#This Row],[Imports]]</calculatedColumnFormula>
    </tableColumn>
    <tableColumn id="5" xr3:uid="{00000000-0010-0000-0500-000005000000}" name="Trade bal" dataDxfId="513" totalsRowDxfId="512" dataCellStyle="Comma">
      <calculatedColumnFormula>Table232[[#This Row],[Exports]]-Table232[[#This Row],[Imports]]</calculatedColumnFormula>
    </tableColumn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6000000}" name="Table15" displayName="Table15" ref="A3:D164" headerRowCount="0" totalsRowShown="0" headerRowDxfId="511" dataDxfId="510" tableBorderDxfId="509" dataCellStyle="Comma">
  <sortState xmlns:xlrd2="http://schemas.microsoft.com/office/spreadsheetml/2017/richdata2" ref="A3:D163">
    <sortCondition ref="D3:D163"/>
  </sortState>
  <tableColumns count="4">
    <tableColumn id="1" xr3:uid="{00000000-0010-0000-0600-000001000000}" name="Column1" headerRowDxfId="508" dataDxfId="507" totalsRowDxfId="506"/>
    <tableColumn id="2" xr3:uid="{00000000-0010-0000-0600-000002000000}" name="Column2" headerRowDxfId="505" dataDxfId="504" totalsRowDxfId="503" headerRowCellStyle="Comma 23" dataCellStyle="Comma"/>
    <tableColumn id="3" xr3:uid="{00000000-0010-0000-0600-000003000000}" name="Column3" headerRowDxfId="502" dataDxfId="501" totalsRowDxfId="500" headerRowCellStyle="Comma 23" dataCellStyle="Comma"/>
    <tableColumn id="4" xr3:uid="{00000000-0010-0000-0600-000004000000}" name="Column4" headerRowDxfId="499" dataDxfId="498" totalsRowDxfId="497" dataCellStyle="Comma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7000000}" name="Table16" displayName="Table16" ref="A3:D254" headerRowCount="0" totalsRowShown="0" headerRowDxfId="496" dataDxfId="495" tableBorderDxfId="494" headerRowCellStyle="Comma 23">
  <sortState xmlns:xlrd2="http://schemas.microsoft.com/office/spreadsheetml/2017/richdata2" ref="A3:D254">
    <sortCondition descending="1" ref="D3:D254"/>
  </sortState>
  <tableColumns count="4">
    <tableColumn id="1" xr3:uid="{00000000-0010-0000-0700-000001000000}" name="Column1" headerRowDxfId="493" dataDxfId="492" headerRowCellStyle="Comma 23" dataCellStyle="Comma 23"/>
    <tableColumn id="2" xr3:uid="{00000000-0010-0000-0700-000002000000}" name="Column2" headerRowDxfId="491" dataDxfId="490" headerRowCellStyle="Comma 23" dataCellStyle="Comma 23"/>
    <tableColumn id="3" xr3:uid="{00000000-0010-0000-0700-000003000000}" name="Column3" headerRowDxfId="489" dataDxfId="488" headerRowCellStyle="Comma 23" dataCellStyle="Comma 23"/>
    <tableColumn id="4" xr3:uid="{00000000-0010-0000-0700-000004000000}" name="Column4" headerRowDxfId="487" dataDxfId="486" headerRowCellStyle="Comma" dataCellStyle="Comma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08000000}" name="Table22" displayName="Table22" ref="A4:I135" headerRowCount="0" totalsRowShown="0" headerRowDxfId="485" dataDxfId="484" tableBorderDxfId="483" headerRowCellStyle="Comma">
  <tableColumns count="9">
    <tableColumn id="1" xr3:uid="{00000000-0010-0000-0800-000001000000}" name="Column1" headerRowDxfId="482" dataDxfId="481"/>
    <tableColumn id="2" xr3:uid="{00000000-0010-0000-0800-000002000000}" name="Column2" headerRowDxfId="480" dataDxfId="479" headerRowCellStyle="Comma" dataCellStyle="Comma 73"/>
    <tableColumn id="3" xr3:uid="{00000000-0010-0000-0800-000003000000}" name="Column3" headerRowDxfId="478" dataDxfId="477" headerRowCellStyle="Comma" dataCellStyle="Comma"/>
    <tableColumn id="4" xr3:uid="{00000000-0010-0000-0800-000004000000}" name="Column4" headerRowDxfId="476" dataDxfId="475" headerRowCellStyle="Comma" dataCellStyle="Comma 73"/>
    <tableColumn id="5" xr3:uid="{00000000-0010-0000-0800-000005000000}" name="Column5" headerRowDxfId="474" dataDxfId="473" headerRowCellStyle="Comma" dataCellStyle="Comma"/>
    <tableColumn id="6" xr3:uid="{00000000-0010-0000-0800-000006000000}" name="Column6" headerRowDxfId="472" dataDxfId="471" headerRowCellStyle="Comma" dataCellStyle="Comma 73"/>
    <tableColumn id="7" xr3:uid="{00000000-0010-0000-0800-000007000000}" name="Column7" headerRowDxfId="470" dataDxfId="469" headerRowCellStyle="Comma" dataCellStyle="Comma">
      <calculatedColumnFormula>(F4/$F$135)*100</calculatedColumnFormula>
    </tableColumn>
    <tableColumn id="8" xr3:uid="{00000000-0010-0000-0800-000008000000}" name="Column8" headerRowDxfId="468" dataDxfId="467" headerRowCellStyle="Comma" dataCellStyle="Comma"/>
    <tableColumn id="9" xr3:uid="{00000000-0010-0000-0800-000009000000}" name="Column9" headerRowDxfId="466" dataDxfId="465" headerRowCellStyle="Comma" dataCellStyle="Comma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5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6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7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8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9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0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1.xml"/><Relationship Id="rId1" Type="http://schemas.openxmlformats.org/officeDocument/2006/relationships/printerSettings" Target="../printerSettings/printerSettings21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table" Target="../tables/table22.xml"/><Relationship Id="rId1" Type="http://schemas.openxmlformats.org/officeDocument/2006/relationships/printerSettings" Target="../printerSettings/printerSettings22.bin"/><Relationship Id="rId4" Type="http://schemas.openxmlformats.org/officeDocument/2006/relationships/table" Target="../tables/table24.x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5.xml"/><Relationship Id="rId1" Type="http://schemas.openxmlformats.org/officeDocument/2006/relationships/printerSettings" Target="../printerSettings/printerSettings23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7.xml"/><Relationship Id="rId2" Type="http://schemas.openxmlformats.org/officeDocument/2006/relationships/table" Target="../tables/table26.xml"/><Relationship Id="rId1" Type="http://schemas.openxmlformats.org/officeDocument/2006/relationships/printerSettings" Target="../printerSettings/printerSettings24.bin"/><Relationship Id="rId4" Type="http://schemas.openxmlformats.org/officeDocument/2006/relationships/table" Target="../tables/table28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9.xml"/><Relationship Id="rId1" Type="http://schemas.openxmlformats.org/officeDocument/2006/relationships/printerSettings" Target="../printerSettings/printerSettings25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0.xml"/><Relationship Id="rId1" Type="http://schemas.openxmlformats.org/officeDocument/2006/relationships/printerSettings" Target="../printerSettings/printerSettings26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2.xml"/><Relationship Id="rId2" Type="http://schemas.openxmlformats.org/officeDocument/2006/relationships/table" Target="../tables/table31.xml"/><Relationship Id="rId1" Type="http://schemas.openxmlformats.org/officeDocument/2006/relationships/printerSettings" Target="../printerSettings/printerSettings27.bin"/><Relationship Id="rId4" Type="http://schemas.openxmlformats.org/officeDocument/2006/relationships/table" Target="../tables/table33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4.xml"/><Relationship Id="rId1" Type="http://schemas.openxmlformats.org/officeDocument/2006/relationships/printerSettings" Target="../printerSettings/printerSettings28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6.xml"/><Relationship Id="rId2" Type="http://schemas.openxmlformats.org/officeDocument/2006/relationships/table" Target="../tables/table35.xml"/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39"/>
  <sheetViews>
    <sheetView showGridLines="0" zoomScale="80" zoomScaleNormal="80" workbookViewId="0">
      <selection activeCell="A9" sqref="A9"/>
    </sheetView>
  </sheetViews>
  <sheetFormatPr defaultColWidth="8.81640625" defaultRowHeight="15.5" x14ac:dyDescent="0.35"/>
  <cols>
    <col min="1" max="1" width="25.81640625" style="3" customWidth="1"/>
    <col min="2" max="2" width="12.1796875" style="3" customWidth="1"/>
    <col min="3" max="7" width="8.81640625" style="3"/>
    <col min="8" max="8" width="20.1796875" style="3" customWidth="1"/>
    <col min="9" max="16384" width="8.81640625" style="3"/>
  </cols>
  <sheetData>
    <row r="1" spans="1:8" ht="22.5" customHeight="1" x14ac:dyDescent="0.35">
      <c r="A1" s="1" t="s">
        <v>327</v>
      </c>
      <c r="B1" s="1"/>
      <c r="C1" s="2"/>
      <c r="D1" s="2"/>
      <c r="E1" s="2"/>
      <c r="F1" s="2"/>
      <c r="G1" s="315"/>
      <c r="H1" s="315"/>
    </row>
    <row r="2" spans="1:8" x14ac:dyDescent="0.35">
      <c r="A2" s="4"/>
    </row>
    <row r="3" spans="1:8" x14ac:dyDescent="0.35">
      <c r="A3" s="4" t="s">
        <v>650</v>
      </c>
      <c r="G3" s="4"/>
    </row>
    <row r="4" spans="1:8" x14ac:dyDescent="0.35">
      <c r="A4" s="5" t="s">
        <v>562</v>
      </c>
      <c r="G4" s="4"/>
    </row>
    <row r="5" spans="1:8" x14ac:dyDescent="0.35">
      <c r="A5" s="5" t="s">
        <v>563</v>
      </c>
      <c r="G5" s="4"/>
    </row>
    <row r="6" spans="1:8" x14ac:dyDescent="0.35">
      <c r="A6" s="4" t="s">
        <v>480</v>
      </c>
      <c r="G6" s="4"/>
    </row>
    <row r="7" spans="1:8" x14ac:dyDescent="0.35">
      <c r="A7" s="4" t="s">
        <v>481</v>
      </c>
      <c r="G7" s="4"/>
    </row>
    <row r="8" spans="1:8" x14ac:dyDescent="0.35">
      <c r="A8" s="4" t="s">
        <v>482</v>
      </c>
      <c r="G8" s="4"/>
    </row>
    <row r="9" spans="1:8" x14ac:dyDescent="0.35">
      <c r="A9" s="4" t="s">
        <v>483</v>
      </c>
      <c r="G9" s="4"/>
    </row>
    <row r="10" spans="1:8" x14ac:dyDescent="0.35">
      <c r="A10" s="4" t="s">
        <v>484</v>
      </c>
      <c r="G10" s="4"/>
    </row>
    <row r="11" spans="1:8" x14ac:dyDescent="0.35">
      <c r="A11" s="4" t="s">
        <v>497</v>
      </c>
      <c r="G11" s="4"/>
    </row>
    <row r="12" spans="1:8" x14ac:dyDescent="0.35">
      <c r="A12" s="4" t="s">
        <v>485</v>
      </c>
      <c r="G12" s="4"/>
    </row>
    <row r="13" spans="1:8" x14ac:dyDescent="0.35">
      <c r="A13" s="4" t="s">
        <v>498</v>
      </c>
      <c r="G13" s="4"/>
    </row>
    <row r="14" spans="1:8" x14ac:dyDescent="0.35">
      <c r="A14" s="4" t="s">
        <v>486</v>
      </c>
      <c r="G14" s="4"/>
    </row>
    <row r="15" spans="1:8" x14ac:dyDescent="0.35">
      <c r="A15" s="4" t="s">
        <v>487</v>
      </c>
    </row>
    <row r="16" spans="1:8" x14ac:dyDescent="0.35">
      <c r="A16" s="4" t="s">
        <v>488</v>
      </c>
    </row>
    <row r="17" spans="1:1" x14ac:dyDescent="0.35">
      <c r="A17" s="4" t="s">
        <v>499</v>
      </c>
    </row>
    <row r="18" spans="1:1" x14ac:dyDescent="0.35">
      <c r="A18" s="4" t="s">
        <v>501</v>
      </c>
    </row>
    <row r="19" spans="1:1" x14ac:dyDescent="0.35">
      <c r="A19" s="4" t="s">
        <v>500</v>
      </c>
    </row>
    <row r="20" spans="1:1" x14ac:dyDescent="0.35">
      <c r="A20" s="4" t="s">
        <v>489</v>
      </c>
    </row>
    <row r="21" spans="1:1" x14ac:dyDescent="0.35">
      <c r="A21" s="4" t="s">
        <v>490</v>
      </c>
    </row>
    <row r="22" spans="1:1" x14ac:dyDescent="0.35">
      <c r="A22" s="4" t="s">
        <v>491</v>
      </c>
    </row>
    <row r="23" spans="1:1" x14ac:dyDescent="0.35">
      <c r="A23" s="4" t="s">
        <v>492</v>
      </c>
    </row>
    <row r="24" spans="1:1" x14ac:dyDescent="0.35">
      <c r="A24" s="4" t="s">
        <v>493</v>
      </c>
    </row>
    <row r="25" spans="1:1" x14ac:dyDescent="0.35">
      <c r="A25" s="4" t="s">
        <v>503</v>
      </c>
    </row>
    <row r="26" spans="1:1" x14ac:dyDescent="0.35">
      <c r="A26" s="6" t="s">
        <v>494</v>
      </c>
    </row>
    <row r="27" spans="1:1" x14ac:dyDescent="0.35">
      <c r="A27" s="4" t="s">
        <v>502</v>
      </c>
    </row>
    <row r="28" spans="1:1" x14ac:dyDescent="0.35">
      <c r="A28" s="4" t="s">
        <v>495</v>
      </c>
    </row>
    <row r="29" spans="1:1" x14ac:dyDescent="0.35">
      <c r="A29" s="4" t="s">
        <v>496</v>
      </c>
    </row>
    <row r="30" spans="1:1" x14ac:dyDescent="0.35">
      <c r="A30" s="6" t="s">
        <v>520</v>
      </c>
    </row>
    <row r="31" spans="1:1" x14ac:dyDescent="0.35">
      <c r="A31" s="6" t="s">
        <v>521</v>
      </c>
    </row>
    <row r="32" spans="1:1" x14ac:dyDescent="0.35">
      <c r="A32" s="4" t="s">
        <v>651</v>
      </c>
    </row>
    <row r="33" spans="1:4" x14ac:dyDescent="0.35">
      <c r="A33" s="4"/>
    </row>
    <row r="34" spans="1:4" x14ac:dyDescent="0.35">
      <c r="A34" s="4"/>
    </row>
    <row r="35" spans="1:4" x14ac:dyDescent="0.35">
      <c r="A35" s="4"/>
    </row>
    <row r="36" spans="1:4" ht="14.5" customHeight="1" x14ac:dyDescent="0.35">
      <c r="A36" s="4"/>
      <c r="B36" s="2"/>
      <c r="D36" s="2"/>
    </row>
    <row r="37" spans="1:4" ht="14.5" customHeight="1" x14ac:dyDescent="0.35">
      <c r="A37" s="4"/>
      <c r="D37" s="2"/>
    </row>
    <row r="38" spans="1:4" x14ac:dyDescent="0.35">
      <c r="A38" s="4"/>
    </row>
    <row r="39" spans="1:4" x14ac:dyDescent="0.35">
      <c r="A39" s="4"/>
    </row>
  </sheetData>
  <mergeCells count="1">
    <mergeCell ref="G1:H1"/>
  </mergeCells>
  <hyperlinks>
    <hyperlink ref="A3" location="'Tab 1 June 2023 revisions'!A1" display="June 2023 Revisions" xr:uid="{00000000-0004-0000-0000-000000000000}"/>
    <hyperlink ref="A4" location="' Tab 2 Cum Trade value 2022'!A1" display="Table 2 Cumulative Trade Value" xr:uid="{00000000-0004-0000-0000-000001000000}"/>
    <hyperlink ref="A5" location="'Tab 3 Cum Trade value 2023'!A1" display="Table 3: Cumulative Trade value" xr:uid="{00000000-0004-0000-0000-000002000000}"/>
    <hyperlink ref="A7" location="'Tab5 Re-exports by ISIC'!A1" display="Table 5: Re-export by ISIC" xr:uid="{00000000-0004-0000-0000-000003000000}"/>
    <hyperlink ref="A10" location="'Tab8 Trade balnce by prtnr'!A1" display="Table 8: Trade balance by partner" xr:uid="{00000000-0004-0000-0000-000004000000}"/>
    <hyperlink ref="A11" location="'Tab9Trade Balnce by prdct'!A1" display="Table 9: Trade balance by products" xr:uid="{00000000-0004-0000-0000-000005000000}"/>
    <hyperlink ref="A12" location="'Tab10 Exports by Partner'!A1" display="Table 10: Exports by Partner" xr:uid="{00000000-0004-0000-0000-000006000000}"/>
    <hyperlink ref="A13" location="'Tab11 Imports by Partner'!A1" display="Table 11: Imports by Partner" xr:uid="{00000000-0004-0000-0000-000007000000}"/>
    <hyperlink ref="A14" location="'Tab12 Exports by Product'!A1" display="Table 12: Export by Product" xr:uid="{00000000-0004-0000-0000-000008000000}"/>
    <hyperlink ref="A15" location="'Tab13 Re-exports by Product'!A1" display="Table 13: Re-export by Product" xr:uid="{00000000-0004-0000-0000-000009000000}"/>
    <hyperlink ref="A17" location="'Tab15 Top5 exp prdcts by countr'!A1" display="Table 15: Top 5 Exported products by partner" xr:uid="{00000000-0004-0000-0000-00000A000000}"/>
    <hyperlink ref="A18" location="' Tab16 Top5 re-X prdct by conty'!A1" display="Table 16: Top 5 Re-exported products by partner" xr:uid="{00000000-0004-0000-0000-00000B000000}"/>
    <hyperlink ref="A22" location="'Tab20 Imp by economic region'!A1" display="Table 20: Imports by economic regions" xr:uid="{00000000-0004-0000-0000-00000C000000}"/>
    <hyperlink ref="A27" location="'Tab25 Cmodties by mode of tran'!A1" display="Table 25: Imported commodity by mode of transport" xr:uid="{00000000-0004-0000-0000-00000D000000}"/>
    <hyperlink ref="A28" location="'Tab26 Exports by NetWeight'!A1" display="Table 26: Export by NetWeight" xr:uid="{00000000-0004-0000-0000-00000E000000}"/>
    <hyperlink ref="A20" location="'Tab18 Exp by economic region'!A1" display="Table 18: Exports by Economic regions" xr:uid="{00000000-0004-0000-0000-00000F000000}"/>
    <hyperlink ref="A16" location="'Tab14 Imports by Product'!A1" display="Table 14: Imports by products" xr:uid="{00000000-0004-0000-0000-000010000000}"/>
    <hyperlink ref="A19" location="'Tab17 Top5 imp prdcts by contry'!A1" display="Table 17: Top 5 Imported products by partner" xr:uid="{00000000-0004-0000-0000-000011000000}"/>
    <hyperlink ref="A21" location="'Tab19 Exprts by econ rgion&amp;prdt'!A1" display="Table 19: Export by economic region and products" xr:uid="{00000000-0004-0000-0000-000012000000}"/>
    <hyperlink ref="A23" location="'Tab21 Imports econ region&amp;prdct'!A1" display="Table 21: Import by Economic region and products" xr:uid="{00000000-0004-0000-0000-000013000000}"/>
    <hyperlink ref="A25" location="'Tab23 Cmodties by mde of tansp'!A1" display="Table 23: Exported commodity by mode of transport" xr:uid="{00000000-0004-0000-0000-000014000000}"/>
    <hyperlink ref="A6" location="'Tab4 Exports by ISIC'!A1" display="Table 4: Export by ISIC" xr:uid="{00000000-0004-0000-0000-000015000000}"/>
    <hyperlink ref="A31" location="'Tab29 AfCFTA'!A1" display="Table 28: AfCFTA" xr:uid="{00000000-0004-0000-0000-000016000000}"/>
    <hyperlink ref="A32" location="'Tab30 Commodity of the Month'!A1" display="Table 30: Commodity of the Month- Jewellery" xr:uid="{00000000-0004-0000-0000-000017000000}"/>
    <hyperlink ref="A24" location="'Tab22 Exp by mode of trnsprt'!A1" display="Table 22: Export by mode of transport" xr:uid="{00000000-0004-0000-0000-000018000000}"/>
    <hyperlink ref="A26" location="'Tab24 Imp by mode of trnsprt'!A1" display="Table 24: Import by mode of transport" xr:uid="{00000000-0004-0000-0000-000019000000}"/>
    <hyperlink ref="A9" location="'Tab7 Trade Balance'!A1" display="Table 7: Trade balance " xr:uid="{00000000-0004-0000-0000-00001A000000}"/>
    <hyperlink ref="A8" location="'Tab6 Imports by ISIC'!A1" display="Table 6: Import by ISIC" xr:uid="{00000000-0004-0000-0000-00001B000000}"/>
    <hyperlink ref="A29" location="'Tab27 Imports by NetWeight'!A1" display="Table 27: Import by Netweight" xr:uid="{00000000-0004-0000-0000-00001C000000}"/>
    <hyperlink ref="A30" location="'Tab28 Trade by Borderpost'!A1" display="Table 29: Trade by Borderpost" xr:uid="{00000000-0004-0000-0000-00001D000000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F254"/>
  <sheetViews>
    <sheetView zoomScaleNormal="100" workbookViewId="0">
      <selection activeCell="G10" sqref="G10"/>
    </sheetView>
  </sheetViews>
  <sheetFormatPr defaultColWidth="8.81640625" defaultRowHeight="11.5" x14ac:dyDescent="0.25"/>
  <cols>
    <col min="1" max="1" width="28.36328125" style="7" customWidth="1"/>
    <col min="2" max="2" width="15.1796875" style="7" customWidth="1"/>
    <col min="3" max="3" width="15.453125" style="7" customWidth="1"/>
    <col min="4" max="4" width="15.1796875" style="7" bestFit="1" customWidth="1"/>
    <col min="5" max="16384" width="8.81640625" style="7"/>
  </cols>
  <sheetData>
    <row r="1" spans="1:6" x14ac:dyDescent="0.25">
      <c r="A1" s="101" t="s">
        <v>629</v>
      </c>
      <c r="F1" s="30" t="s">
        <v>313</v>
      </c>
    </row>
    <row r="2" spans="1:6" x14ac:dyDescent="0.25">
      <c r="A2" s="88" t="s">
        <v>343</v>
      </c>
      <c r="B2" s="88" t="s">
        <v>336</v>
      </c>
      <c r="C2" s="88" t="s">
        <v>266</v>
      </c>
      <c r="D2" s="88" t="s">
        <v>267</v>
      </c>
    </row>
    <row r="3" spans="1:6" x14ac:dyDescent="0.25">
      <c r="A3" s="60" t="s">
        <v>151</v>
      </c>
      <c r="B3" s="62">
        <v>2519.1572545700001</v>
      </c>
      <c r="C3" s="111">
        <v>147.26183055999999</v>
      </c>
      <c r="D3" s="112">
        <v>2371.8954240100002</v>
      </c>
    </row>
    <row r="4" spans="1:6" x14ac:dyDescent="0.25">
      <c r="A4" s="66" t="s">
        <v>70</v>
      </c>
      <c r="B4" s="68">
        <v>1260.5401614699999</v>
      </c>
      <c r="C4" s="113">
        <v>0</v>
      </c>
      <c r="D4" s="114">
        <v>1260.5401614699999</v>
      </c>
    </row>
    <row r="5" spans="1:6" x14ac:dyDescent="0.25">
      <c r="A5" s="66" t="s">
        <v>9</v>
      </c>
      <c r="B5" s="68">
        <v>1136.4952043599999</v>
      </c>
      <c r="C5" s="113">
        <v>11.705954210000002</v>
      </c>
      <c r="D5" s="114">
        <v>1124.7892501499998</v>
      </c>
    </row>
    <row r="6" spans="1:6" x14ac:dyDescent="0.25">
      <c r="A6" s="66" t="s">
        <v>260</v>
      </c>
      <c r="B6" s="68">
        <v>909.77618671000005</v>
      </c>
      <c r="C6" s="113">
        <v>1.5117799299999999</v>
      </c>
      <c r="D6" s="114">
        <v>908.26440678000006</v>
      </c>
    </row>
    <row r="7" spans="1:6" x14ac:dyDescent="0.25">
      <c r="A7" s="66" t="s">
        <v>0</v>
      </c>
      <c r="B7" s="68">
        <v>200.9622555</v>
      </c>
      <c r="C7" s="113">
        <v>2.7894364</v>
      </c>
      <c r="D7" s="114">
        <v>198.1728191</v>
      </c>
    </row>
    <row r="8" spans="1:6" x14ac:dyDescent="0.25">
      <c r="A8" s="66" t="s">
        <v>1</v>
      </c>
      <c r="B8" s="68">
        <v>92.449824530000001</v>
      </c>
      <c r="C8" s="113">
        <v>0.13298217000000001</v>
      </c>
      <c r="D8" s="114">
        <v>92.316842359999995</v>
      </c>
    </row>
    <row r="9" spans="1:6" x14ac:dyDescent="0.25">
      <c r="A9" s="66" t="s">
        <v>47</v>
      </c>
      <c r="B9" s="68">
        <v>89.397993170000007</v>
      </c>
      <c r="C9" s="113">
        <v>0.67291234</v>
      </c>
      <c r="D9" s="114">
        <v>88.72508083000001</v>
      </c>
    </row>
    <row r="10" spans="1:6" x14ac:dyDescent="0.25">
      <c r="A10" s="66" t="s">
        <v>11</v>
      </c>
      <c r="B10" s="68">
        <v>68.110431169999998</v>
      </c>
      <c r="C10" s="113">
        <v>25.133722210000002</v>
      </c>
      <c r="D10" s="114">
        <v>42.976708959999996</v>
      </c>
    </row>
    <row r="11" spans="1:6" x14ac:dyDescent="0.25">
      <c r="A11" s="66" t="s">
        <v>145</v>
      </c>
      <c r="B11" s="68">
        <v>52.362478680000002</v>
      </c>
      <c r="C11" s="113">
        <v>13.10857528</v>
      </c>
      <c r="D11" s="114">
        <v>39.253903399999999</v>
      </c>
    </row>
    <row r="12" spans="1:6" x14ac:dyDescent="0.25">
      <c r="A12" s="66" t="s">
        <v>21</v>
      </c>
      <c r="B12" s="68">
        <v>66.410045799999992</v>
      </c>
      <c r="C12" s="113">
        <v>29.875427699999999</v>
      </c>
      <c r="D12" s="114">
        <v>36.534618099999989</v>
      </c>
    </row>
    <row r="13" spans="1:6" x14ac:dyDescent="0.25">
      <c r="A13" s="66" t="s">
        <v>249</v>
      </c>
      <c r="B13" s="68">
        <v>54.974905060000005</v>
      </c>
      <c r="C13" s="113">
        <v>23.097557210000002</v>
      </c>
      <c r="D13" s="114">
        <v>31.877347850000003</v>
      </c>
    </row>
    <row r="14" spans="1:6" x14ac:dyDescent="0.25">
      <c r="A14" s="66" t="s">
        <v>66</v>
      </c>
      <c r="B14" s="68">
        <v>29.265285120000001</v>
      </c>
      <c r="C14" s="113">
        <v>8.6845000000000006E-2</v>
      </c>
      <c r="D14" s="114">
        <v>29.178440120000001</v>
      </c>
    </row>
    <row r="15" spans="1:6" x14ac:dyDescent="0.25">
      <c r="A15" s="66" t="s">
        <v>61</v>
      </c>
      <c r="B15" s="68">
        <v>31.029306039999998</v>
      </c>
      <c r="C15" s="113">
        <v>4.8329005499999997</v>
      </c>
      <c r="D15" s="114">
        <v>26.196405489999997</v>
      </c>
    </row>
    <row r="16" spans="1:6" x14ac:dyDescent="0.25">
      <c r="A16" s="66" t="s">
        <v>72</v>
      </c>
      <c r="B16" s="68">
        <v>25.75886577</v>
      </c>
      <c r="C16" s="113">
        <v>5.8162999999999999E-2</v>
      </c>
      <c r="D16" s="114">
        <v>25.700702769999999</v>
      </c>
    </row>
    <row r="17" spans="1:4" x14ac:dyDescent="0.25">
      <c r="A17" s="66" t="s">
        <v>64</v>
      </c>
      <c r="B17" s="68">
        <v>42.089502250000002</v>
      </c>
      <c r="C17" s="113">
        <v>17.446672809999999</v>
      </c>
      <c r="D17" s="114">
        <v>24.642829440000003</v>
      </c>
    </row>
    <row r="18" spans="1:4" x14ac:dyDescent="0.25">
      <c r="A18" s="66" t="s">
        <v>62</v>
      </c>
      <c r="B18" s="68">
        <v>21.37976042</v>
      </c>
      <c r="C18" s="113">
        <v>7.0489820000000009E-2</v>
      </c>
      <c r="D18" s="114">
        <v>21.309270600000001</v>
      </c>
    </row>
    <row r="19" spans="1:4" x14ac:dyDescent="0.25">
      <c r="A19" s="66" t="s">
        <v>125</v>
      </c>
      <c r="B19" s="68">
        <v>14.06019899</v>
      </c>
      <c r="C19" s="113">
        <v>0.45677129999999999</v>
      </c>
      <c r="D19" s="114">
        <v>13.60342769</v>
      </c>
    </row>
    <row r="20" spans="1:4" x14ac:dyDescent="0.25">
      <c r="A20" s="66" t="s">
        <v>130</v>
      </c>
      <c r="B20" s="68">
        <v>44.292930570000003</v>
      </c>
      <c r="C20" s="113">
        <v>32.355805029999999</v>
      </c>
      <c r="D20" s="114">
        <v>11.937125540000004</v>
      </c>
    </row>
    <row r="21" spans="1:4" x14ac:dyDescent="0.25">
      <c r="A21" s="66" t="s">
        <v>181</v>
      </c>
      <c r="B21" s="68">
        <v>24.882519540000001</v>
      </c>
      <c r="C21" s="113">
        <v>19.067389309999999</v>
      </c>
      <c r="D21" s="114">
        <v>5.8151302300000012</v>
      </c>
    </row>
    <row r="22" spans="1:4" x14ac:dyDescent="0.25">
      <c r="A22" s="66" t="s">
        <v>71</v>
      </c>
      <c r="B22" s="68">
        <v>152.84885369999998</v>
      </c>
      <c r="C22" s="113">
        <v>148.21544055999999</v>
      </c>
      <c r="D22" s="114">
        <v>4.6334131399999876</v>
      </c>
    </row>
    <row r="23" spans="1:4" x14ac:dyDescent="0.25">
      <c r="A23" s="66" t="s">
        <v>10</v>
      </c>
      <c r="B23" s="68">
        <v>4.8522105700000004</v>
      </c>
      <c r="C23" s="113">
        <v>0.46070896</v>
      </c>
      <c r="D23" s="114">
        <v>4.3915016100000006</v>
      </c>
    </row>
    <row r="24" spans="1:4" x14ac:dyDescent="0.25">
      <c r="A24" s="66" t="s">
        <v>253</v>
      </c>
      <c r="B24" s="68">
        <v>4.6480949300000001</v>
      </c>
      <c r="C24" s="113">
        <v>0.35719148000000001</v>
      </c>
      <c r="D24" s="114">
        <v>4.2909034500000001</v>
      </c>
    </row>
    <row r="25" spans="1:4" x14ac:dyDescent="0.25">
      <c r="A25" s="66" t="s">
        <v>258</v>
      </c>
      <c r="B25" s="68">
        <v>11.65740675</v>
      </c>
      <c r="C25" s="113">
        <v>8.4882206799999995</v>
      </c>
      <c r="D25" s="114">
        <v>3.1691860700000003</v>
      </c>
    </row>
    <row r="26" spans="1:4" x14ac:dyDescent="0.25">
      <c r="A26" s="66" t="s">
        <v>8</v>
      </c>
      <c r="B26" s="68">
        <v>2.5332474900000004</v>
      </c>
      <c r="C26" s="113">
        <v>0.10755241</v>
      </c>
      <c r="D26" s="114">
        <v>2.4256950800000006</v>
      </c>
    </row>
    <row r="27" spans="1:4" x14ac:dyDescent="0.25">
      <c r="A27" s="66" t="s">
        <v>51</v>
      </c>
      <c r="B27" s="68">
        <v>1.942275</v>
      </c>
      <c r="C27" s="113">
        <v>0</v>
      </c>
      <c r="D27" s="114">
        <v>1.942275</v>
      </c>
    </row>
    <row r="28" spans="1:4" x14ac:dyDescent="0.25">
      <c r="A28" s="66" t="s">
        <v>74</v>
      </c>
      <c r="B28" s="68">
        <v>2.3621724400000002</v>
      </c>
      <c r="C28" s="113">
        <v>1.04909487</v>
      </c>
      <c r="D28" s="114">
        <v>1.3130775700000001</v>
      </c>
    </row>
    <row r="29" spans="1:4" x14ac:dyDescent="0.25">
      <c r="A29" s="66" t="s">
        <v>127</v>
      </c>
      <c r="B29" s="68">
        <v>1.0218376899999999</v>
      </c>
      <c r="C29" s="113">
        <v>0</v>
      </c>
      <c r="D29" s="114">
        <v>1.0218376899999999</v>
      </c>
    </row>
    <row r="30" spans="1:4" x14ac:dyDescent="0.25">
      <c r="A30" s="66" t="s">
        <v>42</v>
      </c>
      <c r="B30" s="68">
        <v>0.92502518</v>
      </c>
      <c r="C30" s="113">
        <v>0.25474779000000003</v>
      </c>
      <c r="D30" s="114">
        <v>0.67027738999999997</v>
      </c>
    </row>
    <row r="31" spans="1:4" x14ac:dyDescent="0.25">
      <c r="A31" s="66" t="s">
        <v>77</v>
      </c>
      <c r="B31" s="68">
        <v>0.59621018000000003</v>
      </c>
      <c r="C31" s="113">
        <v>0.3838568</v>
      </c>
      <c r="D31" s="114">
        <v>0.21235338000000004</v>
      </c>
    </row>
    <row r="32" spans="1:4" x14ac:dyDescent="0.25">
      <c r="A32" s="66" t="s">
        <v>90</v>
      </c>
      <c r="B32" s="68">
        <v>8.8461780000000004E-2</v>
      </c>
      <c r="C32" s="113">
        <v>4.8080300000000006E-2</v>
      </c>
      <c r="D32" s="114">
        <v>4.0381479999999997E-2</v>
      </c>
    </row>
    <row r="33" spans="1:4" x14ac:dyDescent="0.25">
      <c r="A33" s="66" t="s">
        <v>60</v>
      </c>
      <c r="B33" s="68">
        <v>0.213451</v>
      </c>
      <c r="C33" s="113">
        <v>0.19963926000000001</v>
      </c>
      <c r="D33" s="114">
        <v>1.3811739999999989E-2</v>
      </c>
    </row>
    <row r="34" spans="1:4" x14ac:dyDescent="0.25">
      <c r="A34" s="66" t="s">
        <v>167</v>
      </c>
      <c r="B34" s="68">
        <v>2.0000000000000001E-4</v>
      </c>
      <c r="C34" s="113">
        <v>0</v>
      </c>
      <c r="D34" s="114">
        <v>2.0000000000000001E-4</v>
      </c>
    </row>
    <row r="35" spans="1:4" x14ac:dyDescent="0.25">
      <c r="A35" s="66" t="s">
        <v>41</v>
      </c>
      <c r="B35" s="68">
        <v>0</v>
      </c>
      <c r="C35" s="113">
        <v>1.5024999999999999E-4</v>
      </c>
      <c r="D35" s="114">
        <v>-1.5024999999999999E-4</v>
      </c>
    </row>
    <row r="36" spans="1:4" x14ac:dyDescent="0.25">
      <c r="A36" s="66" t="s">
        <v>79</v>
      </c>
      <c r="B36" s="68">
        <v>2.0000000000000002E-5</v>
      </c>
      <c r="C36" s="113">
        <v>3.1830399999999998E-3</v>
      </c>
      <c r="D36" s="114">
        <v>-3.1630399999999998E-3</v>
      </c>
    </row>
    <row r="37" spans="1:4" x14ac:dyDescent="0.25">
      <c r="A37" s="66" t="s">
        <v>259</v>
      </c>
      <c r="B37" s="68">
        <v>0</v>
      </c>
      <c r="C37" s="113">
        <v>3.4327699999999999E-3</v>
      </c>
      <c r="D37" s="114">
        <v>-3.4327699999999999E-3</v>
      </c>
    </row>
    <row r="38" spans="1:4" x14ac:dyDescent="0.25">
      <c r="A38" s="66" t="s">
        <v>161</v>
      </c>
      <c r="B38" s="68">
        <v>1.4E-3</v>
      </c>
      <c r="C38" s="113">
        <v>1.2246469999999999E-2</v>
      </c>
      <c r="D38" s="114">
        <v>-1.0846469999999999E-2</v>
      </c>
    </row>
    <row r="39" spans="1:4" x14ac:dyDescent="0.25">
      <c r="A39" s="66" t="s">
        <v>53</v>
      </c>
      <c r="B39" s="68">
        <v>8.8400000000000006E-2</v>
      </c>
      <c r="C39" s="113">
        <v>0.10564952000000001</v>
      </c>
      <c r="D39" s="114">
        <v>-1.7249520000000004E-2</v>
      </c>
    </row>
    <row r="40" spans="1:4" x14ac:dyDescent="0.25">
      <c r="A40" s="66" t="s">
        <v>46</v>
      </c>
      <c r="B40" s="68">
        <v>0</v>
      </c>
      <c r="C40" s="113">
        <v>2.17983E-2</v>
      </c>
      <c r="D40" s="114">
        <v>-2.17983E-2</v>
      </c>
    </row>
    <row r="41" spans="1:4" x14ac:dyDescent="0.25">
      <c r="A41" s="66" t="s">
        <v>131</v>
      </c>
      <c r="B41" s="68">
        <v>0</v>
      </c>
      <c r="C41" s="113">
        <v>2.2792400000000001E-2</v>
      </c>
      <c r="D41" s="114">
        <v>-2.2792400000000001E-2</v>
      </c>
    </row>
    <row r="42" spans="1:4" x14ac:dyDescent="0.25">
      <c r="A42" s="66" t="s">
        <v>164</v>
      </c>
      <c r="B42" s="68">
        <v>0</v>
      </c>
      <c r="C42" s="113">
        <v>2.468948E-2</v>
      </c>
      <c r="D42" s="114">
        <v>-2.468948E-2</v>
      </c>
    </row>
    <row r="43" spans="1:4" x14ac:dyDescent="0.25">
      <c r="A43" s="66" t="s">
        <v>63</v>
      </c>
      <c r="B43" s="68">
        <v>7.0593699999999997E-3</v>
      </c>
      <c r="C43" s="113">
        <v>3.7264800000000001E-2</v>
      </c>
      <c r="D43" s="114">
        <v>-3.0205430000000002E-2</v>
      </c>
    </row>
    <row r="44" spans="1:4" x14ac:dyDescent="0.25">
      <c r="A44" s="66" t="s">
        <v>87</v>
      </c>
      <c r="B44" s="68">
        <v>3.4E-5</v>
      </c>
      <c r="C44" s="113">
        <v>3.2450220000000002E-2</v>
      </c>
      <c r="D44" s="114">
        <v>-3.2416220000000003E-2</v>
      </c>
    </row>
    <row r="45" spans="1:4" x14ac:dyDescent="0.25">
      <c r="A45" s="66" t="s">
        <v>38</v>
      </c>
      <c r="B45" s="68">
        <v>0</v>
      </c>
      <c r="C45" s="113">
        <v>4.1948050000000001E-2</v>
      </c>
      <c r="D45" s="114">
        <v>-4.1948050000000001E-2</v>
      </c>
    </row>
    <row r="46" spans="1:4" x14ac:dyDescent="0.25">
      <c r="A46" s="66" t="s">
        <v>40</v>
      </c>
      <c r="B46" s="68">
        <v>0.74429401000000006</v>
      </c>
      <c r="C46" s="113">
        <v>0.81518837</v>
      </c>
      <c r="D46" s="114">
        <v>-7.0894359999999934E-2</v>
      </c>
    </row>
    <row r="47" spans="1:4" x14ac:dyDescent="0.25">
      <c r="A47" s="66" t="s">
        <v>124</v>
      </c>
      <c r="B47" s="68">
        <v>2.53258E-3</v>
      </c>
      <c r="C47" s="113">
        <v>9.202921E-2</v>
      </c>
      <c r="D47" s="114">
        <v>-8.9496629999999994E-2</v>
      </c>
    </row>
    <row r="48" spans="1:4" x14ac:dyDescent="0.25">
      <c r="A48" s="66" t="s">
        <v>58</v>
      </c>
      <c r="B48" s="68">
        <v>3.5E-4</v>
      </c>
      <c r="C48" s="113">
        <v>0.1106408</v>
      </c>
      <c r="D48" s="114">
        <v>-0.11029079999999999</v>
      </c>
    </row>
    <row r="49" spans="1:4" x14ac:dyDescent="0.25">
      <c r="A49" s="66" t="s">
        <v>100</v>
      </c>
      <c r="B49" s="68">
        <v>0.12893199999999999</v>
      </c>
      <c r="C49" s="113">
        <v>0.24410397</v>
      </c>
      <c r="D49" s="114">
        <v>-0.11517197000000001</v>
      </c>
    </row>
    <row r="50" spans="1:4" x14ac:dyDescent="0.25">
      <c r="A50" s="66" t="s">
        <v>57</v>
      </c>
      <c r="B50" s="68">
        <v>0.82046518000000002</v>
      </c>
      <c r="C50" s="113">
        <v>0.93958790000000003</v>
      </c>
      <c r="D50" s="114">
        <v>-0.11912272000000002</v>
      </c>
    </row>
    <row r="51" spans="1:4" x14ac:dyDescent="0.25">
      <c r="A51" s="66" t="s">
        <v>3</v>
      </c>
      <c r="B51" s="68">
        <v>1.2776878500000002</v>
      </c>
      <c r="C51" s="113">
        <v>1.40437776</v>
      </c>
      <c r="D51" s="114">
        <v>-0.12668990999999985</v>
      </c>
    </row>
    <row r="52" spans="1:4" x14ac:dyDescent="0.25">
      <c r="A52" s="66" t="s">
        <v>73</v>
      </c>
      <c r="B52" s="68">
        <v>1.48E-3</v>
      </c>
      <c r="C52" s="113">
        <v>0.13049166000000001</v>
      </c>
      <c r="D52" s="114">
        <v>-0.12901166</v>
      </c>
    </row>
    <row r="53" spans="1:4" x14ac:dyDescent="0.25">
      <c r="A53" s="66" t="s">
        <v>56</v>
      </c>
      <c r="B53" s="68">
        <v>1.4653699999999999E-3</v>
      </c>
      <c r="C53" s="113">
        <v>0.14807077999999999</v>
      </c>
      <c r="D53" s="114">
        <v>-0.14660540999999999</v>
      </c>
    </row>
    <row r="54" spans="1:4" x14ac:dyDescent="0.25">
      <c r="A54" s="66" t="s">
        <v>65</v>
      </c>
      <c r="B54" s="68">
        <v>0</v>
      </c>
      <c r="C54" s="113">
        <v>0.1613</v>
      </c>
      <c r="D54" s="114">
        <v>-0.1613</v>
      </c>
    </row>
    <row r="55" spans="1:4" x14ac:dyDescent="0.25">
      <c r="A55" s="66" t="s">
        <v>44</v>
      </c>
      <c r="B55" s="68">
        <v>1.180725E-2</v>
      </c>
      <c r="C55" s="113">
        <v>0.20532526999999998</v>
      </c>
      <c r="D55" s="114">
        <v>-0.19351801999999999</v>
      </c>
    </row>
    <row r="56" spans="1:4" x14ac:dyDescent="0.25">
      <c r="A56" s="66" t="s">
        <v>48</v>
      </c>
      <c r="B56" s="68">
        <v>8.0299999999999996E-2</v>
      </c>
      <c r="C56" s="113">
        <v>0.36181605999999999</v>
      </c>
      <c r="D56" s="114">
        <v>-0.28151606000000001</v>
      </c>
    </row>
    <row r="57" spans="1:4" x14ac:dyDescent="0.25">
      <c r="A57" s="66" t="s">
        <v>191</v>
      </c>
      <c r="B57" s="68">
        <v>2.6137439999999998E-2</v>
      </c>
      <c r="C57" s="113">
        <v>0.33088231000000001</v>
      </c>
      <c r="D57" s="114">
        <v>-0.30474487</v>
      </c>
    </row>
    <row r="58" spans="1:4" x14ac:dyDescent="0.25">
      <c r="A58" s="66" t="s">
        <v>69</v>
      </c>
      <c r="B58" s="68">
        <v>0</v>
      </c>
      <c r="C58" s="113">
        <v>0.32159599999999999</v>
      </c>
      <c r="D58" s="114">
        <v>-0.32159599999999999</v>
      </c>
    </row>
    <row r="59" spans="1:4" x14ac:dyDescent="0.25">
      <c r="A59" s="66" t="s">
        <v>29</v>
      </c>
      <c r="B59" s="68">
        <v>2.00862E-3</v>
      </c>
      <c r="C59" s="113">
        <v>0.44434244000000001</v>
      </c>
      <c r="D59" s="114">
        <v>-0.44233381999999999</v>
      </c>
    </row>
    <row r="60" spans="1:4" x14ac:dyDescent="0.25">
      <c r="A60" s="66" t="s">
        <v>102</v>
      </c>
      <c r="B60" s="68">
        <v>3.2137399999999997E-3</v>
      </c>
      <c r="C60" s="113">
        <v>0.54136218999999997</v>
      </c>
      <c r="D60" s="114">
        <v>-0.53814845</v>
      </c>
    </row>
    <row r="61" spans="1:4" x14ac:dyDescent="0.25">
      <c r="A61" s="66" t="s">
        <v>186</v>
      </c>
      <c r="B61" s="68">
        <v>0</v>
      </c>
      <c r="C61" s="113">
        <v>0.54952124000000002</v>
      </c>
      <c r="D61" s="114">
        <v>-0.54952124000000002</v>
      </c>
    </row>
    <row r="62" spans="1:4" x14ac:dyDescent="0.25">
      <c r="A62" s="66" t="s">
        <v>153</v>
      </c>
      <c r="B62" s="68">
        <v>3.6310000000000001E-3</v>
      </c>
      <c r="C62" s="113">
        <v>0.74777950999999998</v>
      </c>
      <c r="D62" s="114">
        <v>-0.74414850999999993</v>
      </c>
    </row>
    <row r="63" spans="1:4" x14ac:dyDescent="0.25">
      <c r="A63" s="66" t="s">
        <v>162</v>
      </c>
      <c r="B63" s="68">
        <v>1.0399999999999999E-4</v>
      </c>
      <c r="C63" s="113">
        <v>0.80889889999999998</v>
      </c>
      <c r="D63" s="114">
        <v>-0.80879489999999998</v>
      </c>
    </row>
    <row r="64" spans="1:4" x14ac:dyDescent="0.25">
      <c r="A64" s="66" t="s">
        <v>19</v>
      </c>
      <c r="B64" s="68">
        <v>1.4356865300000001</v>
      </c>
      <c r="C64" s="113">
        <v>2.2646926499999998</v>
      </c>
      <c r="D64" s="114">
        <v>-0.82900611999999962</v>
      </c>
    </row>
    <row r="65" spans="1:4" x14ac:dyDescent="0.25">
      <c r="A65" s="66" t="s">
        <v>126</v>
      </c>
      <c r="B65" s="68">
        <v>7.4700000000000001E-3</v>
      </c>
      <c r="C65" s="113">
        <v>0.87680312000000005</v>
      </c>
      <c r="D65" s="114">
        <v>-0.86933312000000007</v>
      </c>
    </row>
    <row r="66" spans="1:4" x14ac:dyDescent="0.25">
      <c r="A66" s="66" t="s">
        <v>176</v>
      </c>
      <c r="B66" s="68">
        <v>0</v>
      </c>
      <c r="C66" s="113">
        <v>0.94959826000000003</v>
      </c>
      <c r="D66" s="114">
        <v>-0.94959826000000003</v>
      </c>
    </row>
    <row r="67" spans="1:4" x14ac:dyDescent="0.25">
      <c r="A67" s="66" t="s">
        <v>59</v>
      </c>
      <c r="B67" s="68">
        <v>4.8253150000000002E-2</v>
      </c>
      <c r="C67" s="113">
        <v>1.07241692</v>
      </c>
      <c r="D67" s="114">
        <v>-1.0241637699999999</v>
      </c>
    </row>
    <row r="68" spans="1:4" x14ac:dyDescent="0.25">
      <c r="A68" s="66" t="s">
        <v>96</v>
      </c>
      <c r="B68" s="68">
        <v>8.9700000000000001E-4</v>
      </c>
      <c r="C68" s="113">
        <v>1.1086816100000001</v>
      </c>
      <c r="D68" s="114">
        <v>-1.1077846100000002</v>
      </c>
    </row>
    <row r="69" spans="1:4" x14ac:dyDescent="0.25">
      <c r="A69" s="66" t="s">
        <v>208</v>
      </c>
      <c r="B69" s="68">
        <v>6.2801999999999997E-2</v>
      </c>
      <c r="C69" s="113">
        <v>1.2086372400000001</v>
      </c>
      <c r="D69" s="114">
        <v>-1.14583524</v>
      </c>
    </row>
    <row r="70" spans="1:4" x14ac:dyDescent="0.25">
      <c r="A70" s="66" t="s">
        <v>18</v>
      </c>
      <c r="B70" s="68">
        <v>0</v>
      </c>
      <c r="C70" s="113">
        <v>1.1987016699999999</v>
      </c>
      <c r="D70" s="114">
        <v>-1.1987016699999999</v>
      </c>
    </row>
    <row r="71" spans="1:4" x14ac:dyDescent="0.25">
      <c r="A71" s="66" t="s">
        <v>137</v>
      </c>
      <c r="B71" s="68">
        <v>1.4977260000000001E-2</v>
      </c>
      <c r="C71" s="113">
        <v>1.25540944</v>
      </c>
      <c r="D71" s="114">
        <v>-1.24043218</v>
      </c>
    </row>
    <row r="72" spans="1:4" x14ac:dyDescent="0.25">
      <c r="A72" s="66" t="s">
        <v>244</v>
      </c>
      <c r="B72" s="68">
        <v>2.5726799999999999E-3</v>
      </c>
      <c r="C72" s="113">
        <v>1.24977491</v>
      </c>
      <c r="D72" s="114">
        <v>-1.2472022299999999</v>
      </c>
    </row>
    <row r="73" spans="1:4" x14ac:dyDescent="0.25">
      <c r="A73" s="66" t="s">
        <v>118</v>
      </c>
      <c r="B73" s="68">
        <v>4.3966850000000002E-2</v>
      </c>
      <c r="C73" s="113">
        <v>1.42196028</v>
      </c>
      <c r="D73" s="114">
        <v>-1.3779934300000001</v>
      </c>
    </row>
    <row r="74" spans="1:4" x14ac:dyDescent="0.25">
      <c r="A74" s="66" t="s">
        <v>136</v>
      </c>
      <c r="B74" s="68">
        <v>7.6484399999999994E-2</v>
      </c>
      <c r="C74" s="113">
        <v>1.4545880900000001</v>
      </c>
      <c r="D74" s="114">
        <v>-1.3781036900000001</v>
      </c>
    </row>
    <row r="75" spans="1:4" x14ac:dyDescent="0.25">
      <c r="A75" s="66" t="s">
        <v>165</v>
      </c>
      <c r="B75" s="68">
        <v>1.1999999999999999E-3</v>
      </c>
      <c r="C75" s="113">
        <v>1.41893498</v>
      </c>
      <c r="D75" s="114">
        <v>-1.4177349799999999</v>
      </c>
    </row>
    <row r="76" spans="1:4" x14ac:dyDescent="0.25">
      <c r="A76" s="66" t="s">
        <v>93</v>
      </c>
      <c r="B76" s="68">
        <v>6.4376650000000007E-2</v>
      </c>
      <c r="C76" s="113">
        <v>1.54172164</v>
      </c>
      <c r="D76" s="114">
        <v>-1.47734499</v>
      </c>
    </row>
    <row r="77" spans="1:4" x14ac:dyDescent="0.25">
      <c r="A77" s="66" t="s">
        <v>45</v>
      </c>
      <c r="B77" s="68">
        <v>1.9872399999999999E-3</v>
      </c>
      <c r="C77" s="113">
        <v>1.5441787600000001</v>
      </c>
      <c r="D77" s="114">
        <v>-1.54219152</v>
      </c>
    </row>
    <row r="78" spans="1:4" x14ac:dyDescent="0.25">
      <c r="A78" s="66" t="s">
        <v>141</v>
      </c>
      <c r="B78" s="68">
        <v>2.9753000000000002E-2</v>
      </c>
      <c r="C78" s="113">
        <v>1.7550537500000001</v>
      </c>
      <c r="D78" s="114">
        <v>-1.7253007500000002</v>
      </c>
    </row>
    <row r="79" spans="1:4" x14ac:dyDescent="0.25">
      <c r="A79" s="66" t="s">
        <v>91</v>
      </c>
      <c r="B79" s="68">
        <v>3.7400000000000003E-2</v>
      </c>
      <c r="C79" s="113">
        <v>1.8760192199999999</v>
      </c>
      <c r="D79" s="114">
        <v>-1.8386192199999998</v>
      </c>
    </row>
    <row r="80" spans="1:4" x14ac:dyDescent="0.25">
      <c r="A80" s="66" t="s">
        <v>192</v>
      </c>
      <c r="B80" s="68">
        <v>0</v>
      </c>
      <c r="C80" s="113">
        <v>1.8392285800000001</v>
      </c>
      <c r="D80" s="114">
        <v>-1.8392285800000001</v>
      </c>
    </row>
    <row r="81" spans="1:4" x14ac:dyDescent="0.25">
      <c r="A81" s="66" t="s">
        <v>111</v>
      </c>
      <c r="B81" s="68">
        <v>0</v>
      </c>
      <c r="C81" s="113">
        <v>1.9482870000000001</v>
      </c>
      <c r="D81" s="114">
        <v>-1.9482870000000001</v>
      </c>
    </row>
    <row r="82" spans="1:4" x14ac:dyDescent="0.25">
      <c r="A82" s="66" t="s">
        <v>239</v>
      </c>
      <c r="B82" s="68">
        <v>3.7993800000000002E-3</v>
      </c>
      <c r="C82" s="113">
        <v>2.10779615</v>
      </c>
      <c r="D82" s="114">
        <v>-2.1039967700000002</v>
      </c>
    </row>
    <row r="83" spans="1:4" x14ac:dyDescent="0.25">
      <c r="A83" s="66" t="s">
        <v>76</v>
      </c>
      <c r="B83" s="68">
        <v>1.8716269999999999</v>
      </c>
      <c r="C83" s="113">
        <v>4.2840535599999994</v>
      </c>
      <c r="D83" s="114">
        <v>-2.4124265599999992</v>
      </c>
    </row>
    <row r="84" spans="1:4" x14ac:dyDescent="0.25">
      <c r="A84" s="66" t="s">
        <v>92</v>
      </c>
      <c r="B84" s="68">
        <v>3.9059249999999997E-2</v>
      </c>
      <c r="C84" s="113">
        <v>2.46722668</v>
      </c>
      <c r="D84" s="114">
        <v>-2.4281674299999998</v>
      </c>
    </row>
    <row r="85" spans="1:4" x14ac:dyDescent="0.25">
      <c r="A85" s="66" t="s">
        <v>43</v>
      </c>
      <c r="B85" s="68">
        <v>0</v>
      </c>
      <c r="C85" s="113">
        <v>2.5366116400000003</v>
      </c>
      <c r="D85" s="114">
        <v>-2.5366116400000003</v>
      </c>
    </row>
    <row r="86" spans="1:4" x14ac:dyDescent="0.25">
      <c r="A86" s="66" t="s">
        <v>17</v>
      </c>
      <c r="B86" s="68">
        <v>0.03</v>
      </c>
      <c r="C86" s="113">
        <v>2.6121184799999999</v>
      </c>
      <c r="D86" s="114">
        <v>-2.5821184800000001</v>
      </c>
    </row>
    <row r="87" spans="1:4" x14ac:dyDescent="0.25">
      <c r="A87" s="66" t="s">
        <v>140</v>
      </c>
      <c r="B87" s="68">
        <v>0</v>
      </c>
      <c r="C87" s="113">
        <v>2.7376456499999997</v>
      </c>
      <c r="D87" s="114">
        <v>-2.7376456499999997</v>
      </c>
    </row>
    <row r="88" spans="1:4" x14ac:dyDescent="0.25">
      <c r="A88" s="66" t="s">
        <v>101</v>
      </c>
      <c r="B88" s="68">
        <v>1.73712E-3</v>
      </c>
      <c r="C88" s="113">
        <v>2.8403739700000004</v>
      </c>
      <c r="D88" s="114">
        <v>-2.8386368500000003</v>
      </c>
    </row>
    <row r="89" spans="1:4" x14ac:dyDescent="0.25">
      <c r="A89" s="66" t="s">
        <v>207</v>
      </c>
      <c r="B89" s="68">
        <v>1.7895630000000003E-2</v>
      </c>
      <c r="C89" s="113">
        <v>2.8916946400000003</v>
      </c>
      <c r="D89" s="114">
        <v>-2.8737990100000004</v>
      </c>
    </row>
    <row r="90" spans="1:4" x14ac:dyDescent="0.25">
      <c r="A90" s="66" t="s">
        <v>84</v>
      </c>
      <c r="B90" s="68">
        <v>8.4825000000000005E-4</v>
      </c>
      <c r="C90" s="113">
        <v>2.9674559900000004</v>
      </c>
      <c r="D90" s="114">
        <v>-2.9666077400000002</v>
      </c>
    </row>
    <row r="91" spans="1:4" x14ac:dyDescent="0.25">
      <c r="A91" s="66" t="s">
        <v>144</v>
      </c>
      <c r="B91" s="68">
        <v>0.15501495999999998</v>
      </c>
      <c r="C91" s="113">
        <v>3.3171424799999998</v>
      </c>
      <c r="D91" s="114">
        <v>-3.1621275199999999</v>
      </c>
    </row>
    <row r="92" spans="1:4" x14ac:dyDescent="0.25">
      <c r="A92" s="66" t="s">
        <v>247</v>
      </c>
      <c r="B92" s="68">
        <v>1.5353E-2</v>
      </c>
      <c r="C92" s="113">
        <v>3.33783086</v>
      </c>
      <c r="D92" s="114">
        <v>-3.3224778599999998</v>
      </c>
    </row>
    <row r="93" spans="1:4" x14ac:dyDescent="0.25">
      <c r="A93" s="66" t="s">
        <v>112</v>
      </c>
      <c r="B93" s="68">
        <v>9.2682639999999997E-2</v>
      </c>
      <c r="C93" s="113">
        <v>3.4755729300000002</v>
      </c>
      <c r="D93" s="114">
        <v>-3.3828902900000002</v>
      </c>
    </row>
    <row r="94" spans="1:4" x14ac:dyDescent="0.25">
      <c r="A94" s="66" t="s">
        <v>158</v>
      </c>
      <c r="B94" s="68">
        <v>0</v>
      </c>
      <c r="C94" s="113">
        <v>3.4930862999999999</v>
      </c>
      <c r="D94" s="114">
        <v>-3.4930862999999999</v>
      </c>
    </row>
    <row r="95" spans="1:4" x14ac:dyDescent="0.25">
      <c r="A95" s="66" t="s">
        <v>83</v>
      </c>
      <c r="B95" s="68">
        <v>0</v>
      </c>
      <c r="C95" s="113">
        <v>3.6154962099999999</v>
      </c>
      <c r="D95" s="114">
        <v>-3.6154962099999999</v>
      </c>
    </row>
    <row r="96" spans="1:4" x14ac:dyDescent="0.25">
      <c r="A96" s="66" t="s">
        <v>139</v>
      </c>
      <c r="B96" s="68">
        <v>3.6795999999999999E-3</v>
      </c>
      <c r="C96" s="113">
        <v>3.7895524900000002</v>
      </c>
      <c r="D96" s="114">
        <v>-3.7858728900000003</v>
      </c>
    </row>
    <row r="97" spans="1:5" x14ac:dyDescent="0.25">
      <c r="A97" s="66" t="s">
        <v>187</v>
      </c>
      <c r="B97" s="68">
        <v>3.2425089999999997E-2</v>
      </c>
      <c r="C97" s="113">
        <v>3.9693452599999999</v>
      </c>
      <c r="D97" s="114">
        <v>-3.9369201700000001</v>
      </c>
    </row>
    <row r="98" spans="1:5" x14ac:dyDescent="0.25">
      <c r="A98" s="66" t="s">
        <v>113</v>
      </c>
      <c r="B98" s="68">
        <v>0.52717524999999998</v>
      </c>
      <c r="C98" s="113">
        <v>4.7088583000000002</v>
      </c>
      <c r="D98" s="114">
        <v>-4.1816830500000002</v>
      </c>
    </row>
    <row r="99" spans="1:5" x14ac:dyDescent="0.25">
      <c r="A99" s="66" t="s">
        <v>243</v>
      </c>
      <c r="B99" s="68">
        <v>0.18891068</v>
      </c>
      <c r="C99" s="113">
        <v>4.55104592</v>
      </c>
      <c r="D99" s="114">
        <v>-4.3621352399999997</v>
      </c>
    </row>
    <row r="100" spans="1:5" x14ac:dyDescent="0.25">
      <c r="A100" s="66" t="s">
        <v>223</v>
      </c>
      <c r="B100" s="68">
        <v>0.46179999999999999</v>
      </c>
      <c r="C100" s="113">
        <v>4.8487738600000005</v>
      </c>
      <c r="D100" s="114">
        <v>-4.3869738600000003</v>
      </c>
      <c r="E100" s="29"/>
    </row>
    <row r="101" spans="1:5" x14ac:dyDescent="0.25">
      <c r="A101" s="66" t="s">
        <v>226</v>
      </c>
      <c r="B101" s="68">
        <v>2.7937840400000002</v>
      </c>
      <c r="C101" s="113">
        <v>7.2325647800000006</v>
      </c>
      <c r="D101" s="114">
        <v>-4.4387807400000003</v>
      </c>
    </row>
    <row r="102" spans="1:5" x14ac:dyDescent="0.25">
      <c r="A102" s="66" t="s">
        <v>179</v>
      </c>
      <c r="B102" s="68">
        <v>4.5409999999999999E-2</v>
      </c>
      <c r="C102" s="113">
        <v>4.4878495000000003</v>
      </c>
      <c r="D102" s="114">
        <v>-4.4424394999999999</v>
      </c>
    </row>
    <row r="103" spans="1:5" x14ac:dyDescent="0.25">
      <c r="A103" s="66" t="s">
        <v>152</v>
      </c>
      <c r="B103" s="68">
        <v>4.0487528099999999</v>
      </c>
      <c r="C103" s="113">
        <v>8.5735881199999984</v>
      </c>
      <c r="D103" s="114">
        <v>-4.5248353099999985</v>
      </c>
    </row>
    <row r="104" spans="1:5" x14ac:dyDescent="0.25">
      <c r="A104" s="66" t="s">
        <v>6</v>
      </c>
      <c r="B104" s="68">
        <v>0.15511920999999998</v>
      </c>
      <c r="C104" s="113">
        <v>4.8429521600000003</v>
      </c>
      <c r="D104" s="114">
        <v>-4.6878329500000007</v>
      </c>
    </row>
    <row r="105" spans="1:5" x14ac:dyDescent="0.25">
      <c r="A105" s="66" t="s">
        <v>138</v>
      </c>
      <c r="B105" s="68">
        <v>1.4779E-2</v>
      </c>
      <c r="C105" s="113">
        <v>4.7729788600000003</v>
      </c>
      <c r="D105" s="114">
        <v>-4.7581998600000004</v>
      </c>
    </row>
    <row r="106" spans="1:5" x14ac:dyDescent="0.25">
      <c r="A106" s="66" t="s">
        <v>255</v>
      </c>
      <c r="B106" s="68">
        <v>3.2351999999999999E-2</v>
      </c>
      <c r="C106" s="113">
        <v>4.9364006500000004</v>
      </c>
      <c r="D106" s="114">
        <v>-4.90404865</v>
      </c>
    </row>
    <row r="107" spans="1:5" x14ac:dyDescent="0.25">
      <c r="A107" s="66" t="s">
        <v>241</v>
      </c>
      <c r="B107" s="68">
        <v>3.3526010000000002E-2</v>
      </c>
      <c r="C107" s="113">
        <v>5.0728552699999998</v>
      </c>
      <c r="D107" s="114">
        <v>-5.0393292599999997</v>
      </c>
    </row>
    <row r="108" spans="1:5" x14ac:dyDescent="0.25">
      <c r="A108" s="66" t="s">
        <v>89</v>
      </c>
      <c r="B108" s="68">
        <v>5.892E-2</v>
      </c>
      <c r="C108" s="113">
        <v>5.35676212</v>
      </c>
      <c r="D108" s="114">
        <v>-5.2978421200000003</v>
      </c>
    </row>
    <row r="109" spans="1:5" x14ac:dyDescent="0.25">
      <c r="A109" s="66" t="s">
        <v>49</v>
      </c>
      <c r="B109" s="68">
        <v>4.1042290000000001</v>
      </c>
      <c r="C109" s="113">
        <v>9.5648082100000007</v>
      </c>
      <c r="D109" s="114">
        <v>-5.4605792100000006</v>
      </c>
    </row>
    <row r="110" spans="1:5" x14ac:dyDescent="0.25">
      <c r="A110" s="66" t="s">
        <v>227</v>
      </c>
      <c r="B110" s="68">
        <v>5.4333300000000001E-2</v>
      </c>
      <c r="C110" s="113">
        <v>5.7491104900000005</v>
      </c>
      <c r="D110" s="114">
        <v>-5.6947771900000008</v>
      </c>
    </row>
    <row r="111" spans="1:5" x14ac:dyDescent="0.25">
      <c r="A111" s="66" t="s">
        <v>150</v>
      </c>
      <c r="B111" s="68">
        <v>0.10817295</v>
      </c>
      <c r="C111" s="113">
        <v>5.9124044800000002</v>
      </c>
      <c r="D111" s="114">
        <v>-5.80423153</v>
      </c>
    </row>
    <row r="112" spans="1:5" x14ac:dyDescent="0.25">
      <c r="A112" s="66" t="s">
        <v>193</v>
      </c>
      <c r="B112" s="68">
        <v>4.6544879999999997E-2</v>
      </c>
      <c r="C112" s="113">
        <v>6.0231540999999993</v>
      </c>
      <c r="D112" s="114">
        <v>-5.9766092199999994</v>
      </c>
    </row>
    <row r="113" spans="1:4" x14ac:dyDescent="0.25">
      <c r="A113" s="66" t="s">
        <v>254</v>
      </c>
      <c r="B113" s="68">
        <v>5.7165000000000001E-2</v>
      </c>
      <c r="C113" s="113">
        <v>6.2598185300000004</v>
      </c>
      <c r="D113" s="114">
        <v>-6.2026535300000001</v>
      </c>
    </row>
    <row r="114" spans="1:4" x14ac:dyDescent="0.25">
      <c r="A114" s="66" t="s">
        <v>185</v>
      </c>
      <c r="B114" s="68">
        <v>0.17789488000000001</v>
      </c>
      <c r="C114" s="113">
        <v>6.7371698499999999</v>
      </c>
      <c r="D114" s="114">
        <v>-6.5592749699999997</v>
      </c>
    </row>
    <row r="115" spans="1:4" x14ac:dyDescent="0.25">
      <c r="A115" s="66" t="s">
        <v>173</v>
      </c>
      <c r="B115" s="68">
        <v>0.10807741</v>
      </c>
      <c r="C115" s="113">
        <v>6.9972836200000001</v>
      </c>
      <c r="D115" s="114">
        <v>-6.8892062100000002</v>
      </c>
    </row>
    <row r="116" spans="1:4" x14ac:dyDescent="0.25">
      <c r="A116" s="66" t="s">
        <v>188</v>
      </c>
      <c r="B116" s="68">
        <v>0.21103949999999999</v>
      </c>
      <c r="C116" s="113">
        <v>7.7923121100000001</v>
      </c>
      <c r="D116" s="114">
        <v>-7.5812726100000001</v>
      </c>
    </row>
    <row r="117" spans="1:4" x14ac:dyDescent="0.25">
      <c r="A117" s="66" t="s">
        <v>248</v>
      </c>
      <c r="B117" s="68">
        <v>0.12573500000000001</v>
      </c>
      <c r="C117" s="113">
        <v>7.8825634299999994</v>
      </c>
      <c r="D117" s="114">
        <v>-7.7568284299999997</v>
      </c>
    </row>
    <row r="118" spans="1:4" x14ac:dyDescent="0.25">
      <c r="A118" s="66" t="s">
        <v>202</v>
      </c>
      <c r="B118" s="68">
        <v>0.68238884999999994</v>
      </c>
      <c r="C118" s="113">
        <v>8.5018881099999994</v>
      </c>
      <c r="D118" s="114">
        <v>-7.8194992599999997</v>
      </c>
    </row>
    <row r="119" spans="1:4" x14ac:dyDescent="0.25">
      <c r="A119" s="66" t="s">
        <v>122</v>
      </c>
      <c r="B119" s="68">
        <v>2.06053094</v>
      </c>
      <c r="C119" s="113">
        <v>10.330761730000001</v>
      </c>
      <c r="D119" s="114">
        <v>-8.2702307900000012</v>
      </c>
    </row>
    <row r="120" spans="1:4" x14ac:dyDescent="0.25">
      <c r="A120" s="66" t="s">
        <v>603</v>
      </c>
      <c r="B120" s="68">
        <v>0.15710705999999999</v>
      </c>
      <c r="C120" s="113">
        <v>8.7047466199999999</v>
      </c>
      <c r="D120" s="114">
        <v>-8.5476395600000004</v>
      </c>
    </row>
    <row r="121" spans="1:4" x14ac:dyDescent="0.25">
      <c r="A121" s="66" t="s">
        <v>163</v>
      </c>
      <c r="B121" s="68">
        <v>5.2239000000000001E-2</v>
      </c>
      <c r="C121" s="113">
        <v>8.6003963399999996</v>
      </c>
      <c r="D121" s="114">
        <v>-8.5481573399999995</v>
      </c>
    </row>
    <row r="122" spans="1:4" x14ac:dyDescent="0.25">
      <c r="A122" s="66" t="s">
        <v>31</v>
      </c>
      <c r="B122" s="68">
        <v>2.0001199999999998E-3</v>
      </c>
      <c r="C122" s="113">
        <v>8.6434984000000004</v>
      </c>
      <c r="D122" s="114">
        <v>-8.6414982800000004</v>
      </c>
    </row>
    <row r="123" spans="1:4" x14ac:dyDescent="0.25">
      <c r="A123" s="66" t="s">
        <v>75</v>
      </c>
      <c r="B123" s="68">
        <v>10.79483883</v>
      </c>
      <c r="C123" s="113">
        <v>19.48836227</v>
      </c>
      <c r="D123" s="114">
        <v>-8.6935234399999999</v>
      </c>
    </row>
    <row r="124" spans="1:4" x14ac:dyDescent="0.25">
      <c r="A124" s="66" t="s">
        <v>221</v>
      </c>
      <c r="B124" s="68">
        <v>1.6535568700000001</v>
      </c>
      <c r="C124" s="113">
        <v>10.57985532</v>
      </c>
      <c r="D124" s="114">
        <v>-8.9262984500000009</v>
      </c>
    </row>
    <row r="125" spans="1:4" x14ac:dyDescent="0.25">
      <c r="A125" s="66" t="s">
        <v>205</v>
      </c>
      <c r="B125" s="68">
        <v>0.38127100000000003</v>
      </c>
      <c r="C125" s="113">
        <v>9.8263913800000005</v>
      </c>
      <c r="D125" s="114">
        <v>-9.4451203800000005</v>
      </c>
    </row>
    <row r="126" spans="1:4" x14ac:dyDescent="0.25">
      <c r="A126" s="66" t="s">
        <v>190</v>
      </c>
      <c r="B126" s="68">
        <v>1.2101620200000001</v>
      </c>
      <c r="C126" s="113">
        <v>10.816400079999999</v>
      </c>
      <c r="D126" s="114">
        <v>-9.606238059999999</v>
      </c>
    </row>
    <row r="127" spans="1:4" x14ac:dyDescent="0.25">
      <c r="A127" s="66" t="s">
        <v>133</v>
      </c>
      <c r="B127" s="68">
        <v>4.4150556200000004</v>
      </c>
      <c r="C127" s="113">
        <v>14.840375210000001</v>
      </c>
      <c r="D127" s="114">
        <v>-10.425319590000001</v>
      </c>
    </row>
    <row r="128" spans="1:4" x14ac:dyDescent="0.25">
      <c r="A128" s="66" t="s">
        <v>199</v>
      </c>
      <c r="B128" s="68">
        <v>0.24266688</v>
      </c>
      <c r="C128" s="113">
        <v>11.30124316</v>
      </c>
      <c r="D128" s="114">
        <v>-11.05857628</v>
      </c>
    </row>
    <row r="129" spans="1:4" x14ac:dyDescent="0.25">
      <c r="A129" s="66" t="s">
        <v>149</v>
      </c>
      <c r="B129" s="68">
        <v>2.2135653799999999</v>
      </c>
      <c r="C129" s="113">
        <v>13.573740189999999</v>
      </c>
      <c r="D129" s="114">
        <v>-11.360174809999998</v>
      </c>
    </row>
    <row r="130" spans="1:4" x14ac:dyDescent="0.25">
      <c r="A130" s="66" t="s">
        <v>213</v>
      </c>
      <c r="B130" s="68">
        <v>2.687157</v>
      </c>
      <c r="C130" s="113">
        <v>14.15160433</v>
      </c>
      <c r="D130" s="114">
        <v>-11.464447329999999</v>
      </c>
    </row>
    <row r="131" spans="1:4" x14ac:dyDescent="0.25">
      <c r="A131" s="66" t="s">
        <v>252</v>
      </c>
      <c r="B131" s="68">
        <v>6.9373160000000003E-2</v>
      </c>
      <c r="C131" s="113">
        <v>11.642500210000001</v>
      </c>
      <c r="D131" s="114">
        <v>-11.573127050000002</v>
      </c>
    </row>
    <row r="132" spans="1:4" x14ac:dyDescent="0.25">
      <c r="A132" s="66" t="s">
        <v>159</v>
      </c>
      <c r="B132" s="68">
        <v>9.507496E-2</v>
      </c>
      <c r="C132" s="113">
        <v>11.736033900000001</v>
      </c>
      <c r="D132" s="114">
        <v>-11.640958940000001</v>
      </c>
    </row>
    <row r="133" spans="1:4" x14ac:dyDescent="0.25">
      <c r="A133" s="66" t="s">
        <v>225</v>
      </c>
      <c r="B133" s="68">
        <v>0.51173831000000003</v>
      </c>
      <c r="C133" s="113">
        <v>12.20333482</v>
      </c>
      <c r="D133" s="114">
        <v>-11.69159651</v>
      </c>
    </row>
    <row r="134" spans="1:4" x14ac:dyDescent="0.25">
      <c r="A134" s="66" t="s">
        <v>119</v>
      </c>
      <c r="B134" s="68">
        <v>0.11601006</v>
      </c>
      <c r="C134" s="113">
        <v>12.445564220000001</v>
      </c>
      <c r="D134" s="114">
        <v>-12.329554160000001</v>
      </c>
    </row>
    <row r="135" spans="1:4" x14ac:dyDescent="0.25">
      <c r="A135" s="66" t="s">
        <v>95</v>
      </c>
      <c r="B135" s="68">
        <v>1.8073229999999999E-2</v>
      </c>
      <c r="C135" s="113">
        <v>12.373304210000001</v>
      </c>
      <c r="D135" s="114">
        <v>-12.35523098</v>
      </c>
    </row>
    <row r="136" spans="1:4" x14ac:dyDescent="0.25">
      <c r="A136" s="66" t="s">
        <v>106</v>
      </c>
      <c r="B136" s="68">
        <v>0.41971924999999999</v>
      </c>
      <c r="C136" s="113">
        <v>12.80016558</v>
      </c>
      <c r="D136" s="114">
        <v>-12.38044633</v>
      </c>
    </row>
    <row r="137" spans="1:4" x14ac:dyDescent="0.25">
      <c r="A137" s="66" t="s">
        <v>237</v>
      </c>
      <c r="B137" s="68">
        <v>0.14894003</v>
      </c>
      <c r="C137" s="113">
        <v>13.126884349999999</v>
      </c>
      <c r="D137" s="114">
        <v>-12.977944319999999</v>
      </c>
    </row>
    <row r="138" spans="1:4" x14ac:dyDescent="0.25">
      <c r="A138" s="66" t="s">
        <v>12</v>
      </c>
      <c r="B138" s="68">
        <v>8.9102411899999989</v>
      </c>
      <c r="C138" s="113">
        <v>21.98705713</v>
      </c>
      <c r="D138" s="114">
        <v>-13.076815940000001</v>
      </c>
    </row>
    <row r="139" spans="1:4" x14ac:dyDescent="0.25">
      <c r="A139" s="66" t="s">
        <v>94</v>
      </c>
      <c r="B139" s="68">
        <v>1.6639999999999999E-3</v>
      </c>
      <c r="C139" s="113">
        <v>13.65090107</v>
      </c>
      <c r="D139" s="114">
        <v>-13.64923707</v>
      </c>
    </row>
    <row r="140" spans="1:4" x14ac:dyDescent="0.25">
      <c r="A140" s="66" t="s">
        <v>120</v>
      </c>
      <c r="B140" s="68">
        <v>7.6800750000000001E-2</v>
      </c>
      <c r="C140" s="113">
        <v>14.12141982</v>
      </c>
      <c r="D140" s="114">
        <v>-14.04461907</v>
      </c>
    </row>
    <row r="141" spans="1:4" x14ac:dyDescent="0.25">
      <c r="A141" s="66" t="s">
        <v>236</v>
      </c>
      <c r="B141" s="68">
        <v>6.083657E-2</v>
      </c>
      <c r="C141" s="113">
        <v>14.136581439999999</v>
      </c>
      <c r="D141" s="114">
        <v>-14.075744869999999</v>
      </c>
    </row>
    <row r="142" spans="1:4" x14ac:dyDescent="0.25">
      <c r="A142" s="66" t="s">
        <v>55</v>
      </c>
      <c r="B142" s="68">
        <v>0</v>
      </c>
      <c r="C142" s="113">
        <v>14.236232119999999</v>
      </c>
      <c r="D142" s="114">
        <v>-14.236232119999999</v>
      </c>
    </row>
    <row r="143" spans="1:4" x14ac:dyDescent="0.25">
      <c r="A143" s="66" t="s">
        <v>147</v>
      </c>
      <c r="B143" s="68">
        <v>1.4523857199999999</v>
      </c>
      <c r="C143" s="113">
        <v>15.739149939999999</v>
      </c>
      <c r="D143" s="114">
        <v>-14.286764219999998</v>
      </c>
    </row>
    <row r="144" spans="1:4" x14ac:dyDescent="0.25">
      <c r="A144" s="66" t="s">
        <v>219</v>
      </c>
      <c r="B144" s="68">
        <v>7.0196460000000002E-2</v>
      </c>
      <c r="C144" s="113">
        <v>14.585975980000001</v>
      </c>
      <c r="D144" s="114">
        <v>-14.515779520000001</v>
      </c>
    </row>
    <row r="145" spans="1:4" x14ac:dyDescent="0.25">
      <c r="A145" s="66" t="s">
        <v>34</v>
      </c>
      <c r="B145" s="68">
        <v>3.3763990000000001E-2</v>
      </c>
      <c r="C145" s="113">
        <v>14.6046566</v>
      </c>
      <c r="D145" s="114">
        <v>-14.57089261</v>
      </c>
    </row>
    <row r="146" spans="1:4" x14ac:dyDescent="0.25">
      <c r="A146" s="66" t="s">
        <v>230</v>
      </c>
      <c r="B146" s="68">
        <v>0.11654708</v>
      </c>
      <c r="C146" s="113">
        <v>14.990475009999999</v>
      </c>
      <c r="D146" s="114">
        <v>-14.873927929999999</v>
      </c>
    </row>
    <row r="147" spans="1:4" x14ac:dyDescent="0.25">
      <c r="A147" s="66" t="s">
        <v>2</v>
      </c>
      <c r="B147" s="68">
        <v>39.93866079</v>
      </c>
      <c r="C147" s="113">
        <v>54.906096740000002</v>
      </c>
      <c r="D147" s="114">
        <v>-14.967435950000002</v>
      </c>
    </row>
    <row r="148" spans="1:4" x14ac:dyDescent="0.25">
      <c r="A148" s="66" t="s">
        <v>246</v>
      </c>
      <c r="B148" s="68">
        <v>3.5404060000000001E-2</v>
      </c>
      <c r="C148" s="113">
        <v>15.14054235</v>
      </c>
      <c r="D148" s="114">
        <v>-15.105138290000001</v>
      </c>
    </row>
    <row r="149" spans="1:4" x14ac:dyDescent="0.25">
      <c r="A149" s="66" t="s">
        <v>148</v>
      </c>
      <c r="B149" s="68">
        <v>0.51653397000000001</v>
      </c>
      <c r="C149" s="113">
        <v>16.310063150000001</v>
      </c>
      <c r="D149" s="114">
        <v>-15.793529180000002</v>
      </c>
    </row>
    <row r="150" spans="1:4" x14ac:dyDescent="0.25">
      <c r="A150" s="66" t="s">
        <v>24</v>
      </c>
      <c r="B150" s="68">
        <v>0.72832724000000004</v>
      </c>
      <c r="C150" s="113">
        <v>17.29196803</v>
      </c>
      <c r="D150" s="114">
        <v>-16.563640790000001</v>
      </c>
    </row>
    <row r="151" spans="1:4" x14ac:dyDescent="0.25">
      <c r="A151" s="66" t="s">
        <v>98</v>
      </c>
      <c r="B151" s="68">
        <v>4.7332701799999999</v>
      </c>
      <c r="C151" s="113">
        <v>21.381049010000002</v>
      </c>
      <c r="D151" s="114">
        <v>-16.64777883</v>
      </c>
    </row>
    <row r="152" spans="1:4" x14ac:dyDescent="0.25">
      <c r="A152" s="66" t="s">
        <v>132</v>
      </c>
      <c r="B152" s="68">
        <v>0.33356585</v>
      </c>
      <c r="C152" s="113">
        <v>17.287152089999999</v>
      </c>
      <c r="D152" s="114">
        <v>-16.95358624</v>
      </c>
    </row>
    <row r="153" spans="1:4" x14ac:dyDescent="0.25">
      <c r="A153" s="66" t="s">
        <v>121</v>
      </c>
      <c r="B153" s="68">
        <v>2.3E-2</v>
      </c>
      <c r="C153" s="113">
        <v>17.191210859999998</v>
      </c>
      <c r="D153" s="114">
        <v>-17.168210859999999</v>
      </c>
    </row>
    <row r="154" spans="1:4" x14ac:dyDescent="0.25">
      <c r="A154" s="66" t="s">
        <v>32</v>
      </c>
      <c r="B154" s="68">
        <v>0.19232067</v>
      </c>
      <c r="C154" s="113">
        <v>17.574650859999998</v>
      </c>
      <c r="D154" s="114">
        <v>-17.382330189999998</v>
      </c>
    </row>
    <row r="155" spans="1:4" x14ac:dyDescent="0.25">
      <c r="A155" s="66" t="s">
        <v>174</v>
      </c>
      <c r="B155" s="68">
        <v>0.53563857999999998</v>
      </c>
      <c r="C155" s="113">
        <v>17.933489600000001</v>
      </c>
      <c r="D155" s="114">
        <v>-17.397851020000001</v>
      </c>
    </row>
    <row r="156" spans="1:4" x14ac:dyDescent="0.25">
      <c r="A156" s="66" t="s">
        <v>251</v>
      </c>
      <c r="B156" s="68">
        <v>2.55102238</v>
      </c>
      <c r="C156" s="113">
        <v>20.200517749999999</v>
      </c>
      <c r="D156" s="114">
        <v>-17.64949537</v>
      </c>
    </row>
    <row r="157" spans="1:4" x14ac:dyDescent="0.25">
      <c r="A157" s="66" t="s">
        <v>154</v>
      </c>
      <c r="B157" s="68">
        <v>2.4101500000000001E-2</v>
      </c>
      <c r="C157" s="113">
        <v>17.850053690000003</v>
      </c>
      <c r="D157" s="114">
        <v>-17.825952190000002</v>
      </c>
    </row>
    <row r="158" spans="1:4" x14ac:dyDescent="0.25">
      <c r="A158" s="66" t="s">
        <v>50</v>
      </c>
      <c r="B158" s="68">
        <v>0.60620890000000005</v>
      </c>
      <c r="C158" s="113">
        <v>19.31724784</v>
      </c>
      <c r="D158" s="114">
        <v>-18.711038940000002</v>
      </c>
    </row>
    <row r="159" spans="1:4" x14ac:dyDescent="0.25">
      <c r="A159" s="66" t="s">
        <v>4</v>
      </c>
      <c r="B159" s="68">
        <v>1.0853675300000001</v>
      </c>
      <c r="C159" s="113">
        <v>20.33607757</v>
      </c>
      <c r="D159" s="114">
        <v>-19.250710040000001</v>
      </c>
    </row>
    <row r="160" spans="1:4" x14ac:dyDescent="0.25">
      <c r="A160" s="66" t="s">
        <v>82</v>
      </c>
      <c r="B160" s="68">
        <v>0</v>
      </c>
      <c r="C160" s="113">
        <v>19.473448829999999</v>
      </c>
      <c r="D160" s="114">
        <v>-19.473448829999999</v>
      </c>
    </row>
    <row r="161" spans="1:4" x14ac:dyDescent="0.25">
      <c r="A161" s="66" t="s">
        <v>228</v>
      </c>
      <c r="B161" s="68">
        <v>2.72648315</v>
      </c>
      <c r="C161" s="113">
        <v>22.377304980000002</v>
      </c>
      <c r="D161" s="114">
        <v>-19.650821830000002</v>
      </c>
    </row>
    <row r="162" spans="1:4" x14ac:dyDescent="0.25">
      <c r="A162" s="66" t="s">
        <v>23</v>
      </c>
      <c r="B162" s="68">
        <v>11.35892552</v>
      </c>
      <c r="C162" s="113">
        <v>31.281868230000001</v>
      </c>
      <c r="D162" s="114">
        <v>-19.922942710000001</v>
      </c>
    </row>
    <row r="163" spans="1:4" x14ac:dyDescent="0.25">
      <c r="A163" s="66" t="s">
        <v>156</v>
      </c>
      <c r="B163" s="68">
        <v>4.3296540000000001E-2</v>
      </c>
      <c r="C163" s="113">
        <v>20.335817890000001</v>
      </c>
      <c r="D163" s="114">
        <v>-20.292521350000001</v>
      </c>
    </row>
    <row r="164" spans="1:4" x14ac:dyDescent="0.25">
      <c r="A164" s="66" t="s">
        <v>14</v>
      </c>
      <c r="B164" s="68">
        <v>1.6904214</v>
      </c>
      <c r="C164" s="113">
        <v>22.275210899999998</v>
      </c>
      <c r="D164" s="114">
        <v>-20.584789499999999</v>
      </c>
    </row>
    <row r="165" spans="1:4" x14ac:dyDescent="0.25">
      <c r="A165" s="66" t="s">
        <v>182</v>
      </c>
      <c r="B165" s="68">
        <v>8.1422250000000002E-2</v>
      </c>
      <c r="C165" s="113">
        <v>21.581302640000001</v>
      </c>
      <c r="D165" s="114">
        <v>-21.499880390000001</v>
      </c>
    </row>
    <row r="166" spans="1:4" x14ac:dyDescent="0.25">
      <c r="A166" s="66" t="s">
        <v>169</v>
      </c>
      <c r="B166" s="68">
        <v>0.49298154</v>
      </c>
      <c r="C166" s="113">
        <v>22.177447780000001</v>
      </c>
      <c r="D166" s="114">
        <v>-21.684466240000003</v>
      </c>
    </row>
    <row r="167" spans="1:4" x14ac:dyDescent="0.25">
      <c r="A167" s="66" t="s">
        <v>197</v>
      </c>
      <c r="B167" s="68">
        <v>4.4914453400000003</v>
      </c>
      <c r="C167" s="113">
        <v>27.575875239999998</v>
      </c>
      <c r="D167" s="114">
        <v>-23.084429899999996</v>
      </c>
    </row>
    <row r="168" spans="1:4" x14ac:dyDescent="0.25">
      <c r="A168" s="66" t="s">
        <v>155</v>
      </c>
      <c r="B168" s="68">
        <v>4.1567170999999998</v>
      </c>
      <c r="C168" s="113">
        <v>27.971583819999999</v>
      </c>
      <c r="D168" s="114">
        <v>-23.814866719999998</v>
      </c>
    </row>
    <row r="169" spans="1:4" x14ac:dyDescent="0.25">
      <c r="A169" s="66" t="s">
        <v>234</v>
      </c>
      <c r="B169" s="68">
        <v>1.9554999999999999E-2</v>
      </c>
      <c r="C169" s="113">
        <v>23.909682309999997</v>
      </c>
      <c r="D169" s="114">
        <v>-23.890127309999997</v>
      </c>
    </row>
    <row r="170" spans="1:4" x14ac:dyDescent="0.25">
      <c r="A170" s="66" t="s">
        <v>128</v>
      </c>
      <c r="B170" s="68">
        <v>0.20178813000000001</v>
      </c>
      <c r="C170" s="113">
        <v>24.81227535</v>
      </c>
      <c r="D170" s="114">
        <v>-24.61048722</v>
      </c>
    </row>
    <row r="171" spans="1:4" x14ac:dyDescent="0.25">
      <c r="A171" s="66" t="s">
        <v>171</v>
      </c>
      <c r="B171" s="68">
        <v>4.1611331299999996</v>
      </c>
      <c r="C171" s="113">
        <v>28.850486839999999</v>
      </c>
      <c r="D171" s="114">
        <v>-24.689353709999999</v>
      </c>
    </row>
    <row r="172" spans="1:4" x14ac:dyDescent="0.25">
      <c r="A172" s="66" t="s">
        <v>103</v>
      </c>
      <c r="B172" s="68">
        <v>3.71538901</v>
      </c>
      <c r="C172" s="113">
        <v>28.762791660000001</v>
      </c>
      <c r="D172" s="114">
        <v>-25.047402650000002</v>
      </c>
    </row>
    <row r="173" spans="1:4" x14ac:dyDescent="0.25">
      <c r="A173" s="66" t="s">
        <v>68</v>
      </c>
      <c r="B173" s="68">
        <v>0</v>
      </c>
      <c r="C173" s="113">
        <v>25.24168319</v>
      </c>
      <c r="D173" s="114">
        <v>-25.24168319</v>
      </c>
    </row>
    <row r="174" spans="1:4" x14ac:dyDescent="0.25">
      <c r="A174" s="66" t="s">
        <v>146</v>
      </c>
      <c r="B174" s="68">
        <v>0.22393144000000001</v>
      </c>
      <c r="C174" s="113">
        <v>25.489970710000001</v>
      </c>
      <c r="D174" s="114">
        <v>-25.26603927</v>
      </c>
    </row>
    <row r="175" spans="1:4" x14ac:dyDescent="0.25">
      <c r="A175" s="66" t="s">
        <v>117</v>
      </c>
      <c r="B175" s="68">
        <v>0.62989304000000002</v>
      </c>
      <c r="C175" s="113">
        <v>26.38132821</v>
      </c>
      <c r="D175" s="114">
        <v>-25.751435170000001</v>
      </c>
    </row>
    <row r="176" spans="1:4" x14ac:dyDescent="0.25">
      <c r="A176" s="66" t="s">
        <v>16</v>
      </c>
      <c r="B176" s="68">
        <v>1.4350290000000002E-2</v>
      </c>
      <c r="C176" s="113">
        <v>26.033230960000001</v>
      </c>
      <c r="D176" s="114">
        <v>-26.018880670000001</v>
      </c>
    </row>
    <row r="177" spans="1:4" x14ac:dyDescent="0.25">
      <c r="A177" s="66" t="s">
        <v>198</v>
      </c>
      <c r="B177" s="68">
        <v>0.20040573</v>
      </c>
      <c r="C177" s="113">
        <v>26.258414999999999</v>
      </c>
      <c r="D177" s="114">
        <v>-26.058009269999999</v>
      </c>
    </row>
    <row r="178" spans="1:4" x14ac:dyDescent="0.25">
      <c r="A178" s="66" t="s">
        <v>30</v>
      </c>
      <c r="B178" s="68">
        <v>0.11940236999999999</v>
      </c>
      <c r="C178" s="113">
        <v>26.719463649999998</v>
      </c>
      <c r="D178" s="114">
        <v>-26.600061279999998</v>
      </c>
    </row>
    <row r="179" spans="1:4" x14ac:dyDescent="0.25">
      <c r="A179" s="66" t="s">
        <v>206</v>
      </c>
      <c r="B179" s="68">
        <v>0.57648323999999995</v>
      </c>
      <c r="C179" s="113">
        <v>28.950742510000001</v>
      </c>
      <c r="D179" s="114">
        <v>-28.374259270000003</v>
      </c>
    </row>
    <row r="180" spans="1:4" x14ac:dyDescent="0.25">
      <c r="A180" s="66" t="s">
        <v>233</v>
      </c>
      <c r="B180" s="68">
        <v>3.8448780000000002E-2</v>
      </c>
      <c r="C180" s="113">
        <v>29.013018350000003</v>
      </c>
      <c r="D180" s="114">
        <v>-28.974569570000003</v>
      </c>
    </row>
    <row r="181" spans="1:4" x14ac:dyDescent="0.25">
      <c r="A181" s="66" t="s">
        <v>97</v>
      </c>
      <c r="B181" s="68">
        <v>0.65761230000000004</v>
      </c>
      <c r="C181" s="113">
        <v>29.64003361</v>
      </c>
      <c r="D181" s="114">
        <v>-28.982421309999999</v>
      </c>
    </row>
    <row r="182" spans="1:4" x14ac:dyDescent="0.25">
      <c r="A182" s="66" t="s">
        <v>170</v>
      </c>
      <c r="B182" s="68">
        <v>0.31243749999999998</v>
      </c>
      <c r="C182" s="113">
        <v>29.455034770000001</v>
      </c>
      <c r="D182" s="114">
        <v>-29.14259727</v>
      </c>
    </row>
    <row r="183" spans="1:4" x14ac:dyDescent="0.25">
      <c r="A183" s="66" t="s">
        <v>28</v>
      </c>
      <c r="B183" s="68">
        <v>7.2631870000000001E-2</v>
      </c>
      <c r="C183" s="113">
        <v>30.13692494</v>
      </c>
      <c r="D183" s="114">
        <v>-30.064293070000002</v>
      </c>
    </row>
    <row r="184" spans="1:4" x14ac:dyDescent="0.25">
      <c r="A184" s="66" t="s">
        <v>27</v>
      </c>
      <c r="B184" s="68">
        <v>1.8470400000000001E-2</v>
      </c>
      <c r="C184" s="113">
        <v>31.881521329999998</v>
      </c>
      <c r="D184" s="114">
        <v>-31.863050929999996</v>
      </c>
    </row>
    <row r="185" spans="1:4" x14ac:dyDescent="0.25">
      <c r="A185" s="66" t="s">
        <v>25</v>
      </c>
      <c r="B185" s="68">
        <v>0.62968269999999993</v>
      </c>
      <c r="C185" s="113">
        <v>32.818668649999999</v>
      </c>
      <c r="D185" s="114">
        <v>-32.188985950000003</v>
      </c>
    </row>
    <row r="186" spans="1:4" x14ac:dyDescent="0.25">
      <c r="A186" s="66" t="s">
        <v>142</v>
      </c>
      <c r="B186" s="68">
        <v>1.3211299299999999</v>
      </c>
      <c r="C186" s="113">
        <v>33.578965719999999</v>
      </c>
      <c r="D186" s="114">
        <v>-32.257835790000001</v>
      </c>
    </row>
    <row r="187" spans="1:4" x14ac:dyDescent="0.25">
      <c r="A187" s="66" t="s">
        <v>201</v>
      </c>
      <c r="B187" s="68">
        <v>2.7126038800000001</v>
      </c>
      <c r="C187" s="113">
        <v>35.985379990000006</v>
      </c>
      <c r="D187" s="114">
        <v>-33.272776110000002</v>
      </c>
    </row>
    <row r="188" spans="1:4" x14ac:dyDescent="0.25">
      <c r="A188" s="66" t="s">
        <v>222</v>
      </c>
      <c r="B188" s="68">
        <v>2.6593464300000003</v>
      </c>
      <c r="C188" s="113">
        <v>36.195761479999994</v>
      </c>
      <c r="D188" s="114">
        <v>-33.536415049999995</v>
      </c>
    </row>
    <row r="189" spans="1:4" x14ac:dyDescent="0.25">
      <c r="A189" s="66" t="s">
        <v>7</v>
      </c>
      <c r="B189" s="68">
        <v>0.16269784000000001</v>
      </c>
      <c r="C189" s="113">
        <v>33.789726530000003</v>
      </c>
      <c r="D189" s="114">
        <v>-33.627028690000003</v>
      </c>
    </row>
    <row r="190" spans="1:4" x14ac:dyDescent="0.25">
      <c r="A190" s="66" t="s">
        <v>116</v>
      </c>
      <c r="B190" s="68">
        <v>8.7835469999999999E-2</v>
      </c>
      <c r="C190" s="113">
        <v>34.189410799999997</v>
      </c>
      <c r="D190" s="114">
        <v>-34.101575329999996</v>
      </c>
    </row>
    <row r="191" spans="1:4" x14ac:dyDescent="0.25">
      <c r="A191" s="66" t="s">
        <v>104</v>
      </c>
      <c r="B191" s="68">
        <v>2.5230493199999997</v>
      </c>
      <c r="C191" s="113">
        <v>37.283928459999998</v>
      </c>
      <c r="D191" s="114">
        <v>-34.76087914</v>
      </c>
    </row>
    <row r="192" spans="1:4" x14ac:dyDescent="0.25">
      <c r="A192" s="66" t="s">
        <v>22</v>
      </c>
      <c r="B192" s="68">
        <v>2.9061750000000001E-2</v>
      </c>
      <c r="C192" s="113">
        <v>34.877302319999998</v>
      </c>
      <c r="D192" s="114">
        <v>-34.848240570000002</v>
      </c>
    </row>
    <row r="193" spans="1:4" x14ac:dyDescent="0.25">
      <c r="A193" s="66" t="s">
        <v>5</v>
      </c>
      <c r="B193" s="68">
        <v>4.0999238799999995</v>
      </c>
      <c r="C193" s="113">
        <v>43.045349119999997</v>
      </c>
      <c r="D193" s="114">
        <v>-38.945425239999999</v>
      </c>
    </row>
    <row r="194" spans="1:4" x14ac:dyDescent="0.25">
      <c r="A194" s="66" t="s">
        <v>232</v>
      </c>
      <c r="B194" s="68">
        <v>7.3348999999999998E-2</v>
      </c>
      <c r="C194" s="113">
        <v>39.051132549999998</v>
      </c>
      <c r="D194" s="114">
        <v>-38.977783549999998</v>
      </c>
    </row>
    <row r="195" spans="1:4" x14ac:dyDescent="0.25">
      <c r="A195" s="66" t="s">
        <v>256</v>
      </c>
      <c r="B195" s="68">
        <v>0.33783565000000004</v>
      </c>
      <c r="C195" s="113">
        <v>39.998510229999994</v>
      </c>
      <c r="D195" s="114">
        <v>-39.660674579999991</v>
      </c>
    </row>
    <row r="196" spans="1:4" x14ac:dyDescent="0.25">
      <c r="A196" s="66" t="s">
        <v>99</v>
      </c>
      <c r="B196" s="68">
        <v>0.25599860000000002</v>
      </c>
      <c r="C196" s="113">
        <v>40.229040560000001</v>
      </c>
      <c r="D196" s="114">
        <v>-39.973041960000003</v>
      </c>
    </row>
    <row r="197" spans="1:4" x14ac:dyDescent="0.25">
      <c r="A197" s="66" t="s">
        <v>180</v>
      </c>
      <c r="B197" s="68">
        <v>0.68066320999999996</v>
      </c>
      <c r="C197" s="113">
        <v>40.66455414</v>
      </c>
      <c r="D197" s="114">
        <v>-39.983890930000001</v>
      </c>
    </row>
    <row r="198" spans="1:4" x14ac:dyDescent="0.25">
      <c r="A198" s="66" t="s">
        <v>200</v>
      </c>
      <c r="B198" s="68">
        <v>0.54809426999999999</v>
      </c>
      <c r="C198" s="113">
        <v>40.835061680000003</v>
      </c>
      <c r="D198" s="114">
        <v>-40.286967410000003</v>
      </c>
    </row>
    <row r="199" spans="1:4" x14ac:dyDescent="0.25">
      <c r="A199" s="66" t="s">
        <v>110</v>
      </c>
      <c r="B199" s="68">
        <v>0.76927513999999997</v>
      </c>
      <c r="C199" s="113">
        <v>42.348691729999999</v>
      </c>
      <c r="D199" s="114">
        <v>-41.579416590000001</v>
      </c>
    </row>
    <row r="200" spans="1:4" x14ac:dyDescent="0.25">
      <c r="A200" s="66" t="s">
        <v>36</v>
      </c>
      <c r="B200" s="68">
        <v>1.05237486</v>
      </c>
      <c r="C200" s="113">
        <v>42.671738409999996</v>
      </c>
      <c r="D200" s="114">
        <v>-41.619363549999996</v>
      </c>
    </row>
    <row r="201" spans="1:4" x14ac:dyDescent="0.25">
      <c r="A201" s="66" t="s">
        <v>231</v>
      </c>
      <c r="B201" s="68">
        <v>0.14975203000000001</v>
      </c>
      <c r="C201" s="113">
        <v>42.584716610000001</v>
      </c>
      <c r="D201" s="114">
        <v>-42.434964579999999</v>
      </c>
    </row>
    <row r="202" spans="1:4" x14ac:dyDescent="0.25">
      <c r="A202" s="66" t="s">
        <v>240</v>
      </c>
      <c r="B202" s="68">
        <v>2.9936185800000001</v>
      </c>
      <c r="C202" s="113">
        <v>47.232131680000002</v>
      </c>
      <c r="D202" s="114">
        <v>-44.238513099999999</v>
      </c>
    </row>
    <row r="203" spans="1:4" x14ac:dyDescent="0.25">
      <c r="A203" s="66" t="s">
        <v>109</v>
      </c>
      <c r="B203" s="68">
        <v>0.16065235</v>
      </c>
      <c r="C203" s="113">
        <v>47.399066299999994</v>
      </c>
      <c r="D203" s="114">
        <v>-47.238413949999995</v>
      </c>
    </row>
    <row r="204" spans="1:4" x14ac:dyDescent="0.25">
      <c r="A204" s="66" t="s">
        <v>172</v>
      </c>
      <c r="B204" s="68">
        <v>1.63156064</v>
      </c>
      <c r="C204" s="113">
        <v>49.585109119999998</v>
      </c>
      <c r="D204" s="114">
        <v>-47.953548479999995</v>
      </c>
    </row>
    <row r="205" spans="1:4" x14ac:dyDescent="0.25">
      <c r="A205" s="66" t="s">
        <v>211</v>
      </c>
      <c r="B205" s="68">
        <v>0.43801577000000003</v>
      </c>
      <c r="C205" s="113">
        <v>48.861646180000001</v>
      </c>
      <c r="D205" s="114">
        <v>-48.423630410000001</v>
      </c>
    </row>
    <row r="206" spans="1:4" x14ac:dyDescent="0.25">
      <c r="A206" s="66" t="s">
        <v>143</v>
      </c>
      <c r="B206" s="68">
        <v>2.1573379500000001</v>
      </c>
      <c r="C206" s="113">
        <v>51.373278899999995</v>
      </c>
      <c r="D206" s="114">
        <v>-49.215940949999997</v>
      </c>
    </row>
    <row r="207" spans="1:4" x14ac:dyDescent="0.25">
      <c r="A207" s="66" t="s">
        <v>114</v>
      </c>
      <c r="B207" s="68">
        <v>2.8549739399999998</v>
      </c>
      <c r="C207" s="113">
        <v>52.924878030000002</v>
      </c>
      <c r="D207" s="114">
        <v>-50.069904090000001</v>
      </c>
    </row>
    <row r="208" spans="1:4" x14ac:dyDescent="0.25">
      <c r="A208" s="66" t="s">
        <v>224</v>
      </c>
      <c r="B208" s="68">
        <v>0.71390114000000005</v>
      </c>
      <c r="C208" s="113">
        <v>51.214334460000003</v>
      </c>
      <c r="D208" s="114">
        <v>-50.500433320000006</v>
      </c>
    </row>
    <row r="209" spans="1:4" x14ac:dyDescent="0.25">
      <c r="A209" s="66" t="s">
        <v>203</v>
      </c>
      <c r="B209" s="68">
        <v>0.18926169000000001</v>
      </c>
      <c r="C209" s="113">
        <v>51.510621640000004</v>
      </c>
      <c r="D209" s="114">
        <v>-51.321359950000002</v>
      </c>
    </row>
    <row r="210" spans="1:4" x14ac:dyDescent="0.25">
      <c r="A210" s="66" t="s">
        <v>160</v>
      </c>
      <c r="B210" s="68">
        <v>1.8182813100000002</v>
      </c>
      <c r="C210" s="113">
        <v>53.278472960000002</v>
      </c>
      <c r="D210" s="114">
        <v>-51.460191649999999</v>
      </c>
    </row>
    <row r="211" spans="1:4" x14ac:dyDescent="0.25">
      <c r="A211" s="66" t="s">
        <v>238</v>
      </c>
      <c r="B211" s="68">
        <v>0.19581389999999999</v>
      </c>
      <c r="C211" s="113">
        <v>54.2019442</v>
      </c>
      <c r="D211" s="114">
        <v>-54.006130300000002</v>
      </c>
    </row>
    <row r="212" spans="1:4" x14ac:dyDescent="0.25">
      <c r="A212" s="66" t="s">
        <v>129</v>
      </c>
      <c r="B212" s="68">
        <v>91.628102749999996</v>
      </c>
      <c r="C212" s="113">
        <v>146.78090972999999</v>
      </c>
      <c r="D212" s="114">
        <v>-55.152806979999994</v>
      </c>
    </row>
    <row r="213" spans="1:4" x14ac:dyDescent="0.25">
      <c r="A213" s="66" t="s">
        <v>20</v>
      </c>
      <c r="B213" s="68">
        <v>39.42164588</v>
      </c>
      <c r="C213" s="113">
        <v>96.49241859</v>
      </c>
      <c r="D213" s="114">
        <v>-57.07077271</v>
      </c>
    </row>
    <row r="214" spans="1:4" x14ac:dyDescent="0.25">
      <c r="A214" s="66" t="s">
        <v>242</v>
      </c>
      <c r="B214" s="68">
        <v>4.5922040700000002</v>
      </c>
      <c r="C214" s="113">
        <v>65.422582239999997</v>
      </c>
      <c r="D214" s="114">
        <v>-60.830378169999996</v>
      </c>
    </row>
    <row r="215" spans="1:4" x14ac:dyDescent="0.25">
      <c r="A215" s="66" t="s">
        <v>229</v>
      </c>
      <c r="B215" s="68">
        <v>5.8839140499999996</v>
      </c>
      <c r="C215" s="113">
        <v>68.84627918000001</v>
      </c>
      <c r="D215" s="114">
        <v>-62.962365130000009</v>
      </c>
    </row>
    <row r="216" spans="1:4" x14ac:dyDescent="0.25">
      <c r="A216" s="66" t="s">
        <v>204</v>
      </c>
      <c r="B216" s="68">
        <v>1.95906907</v>
      </c>
      <c r="C216" s="113">
        <v>64.963677880000006</v>
      </c>
      <c r="D216" s="114">
        <v>-63.004608810000008</v>
      </c>
    </row>
    <row r="217" spans="1:4" x14ac:dyDescent="0.25">
      <c r="A217" s="66" t="s">
        <v>214</v>
      </c>
      <c r="B217" s="68">
        <v>0.80919861999999998</v>
      </c>
      <c r="C217" s="113">
        <v>65.45767798</v>
      </c>
      <c r="D217" s="114">
        <v>-64.648479359999996</v>
      </c>
    </row>
    <row r="218" spans="1:4" x14ac:dyDescent="0.25">
      <c r="A218" s="66" t="s">
        <v>212</v>
      </c>
      <c r="B218" s="68">
        <v>0.79684968999999994</v>
      </c>
      <c r="C218" s="113">
        <v>66.288592530000003</v>
      </c>
      <c r="D218" s="114">
        <v>-65.491742840000001</v>
      </c>
    </row>
    <row r="219" spans="1:4" x14ac:dyDescent="0.25">
      <c r="A219" s="66" t="s">
        <v>39</v>
      </c>
      <c r="B219" s="68">
        <v>0.33303188</v>
      </c>
      <c r="C219" s="113">
        <v>68.804829170000005</v>
      </c>
      <c r="D219" s="114">
        <v>-68.471797290000012</v>
      </c>
    </row>
    <row r="220" spans="1:4" x14ac:dyDescent="0.25">
      <c r="A220" s="66" t="s">
        <v>135</v>
      </c>
      <c r="B220" s="68">
        <v>1.1489517900000001</v>
      </c>
      <c r="C220" s="113">
        <v>71.224652459999987</v>
      </c>
      <c r="D220" s="114">
        <v>-70.075700669999989</v>
      </c>
    </row>
    <row r="221" spans="1:4" x14ac:dyDescent="0.25">
      <c r="A221" s="66" t="s">
        <v>88</v>
      </c>
      <c r="B221" s="68">
        <v>4.0810675999999999</v>
      </c>
      <c r="C221" s="113">
        <v>74.484424969999992</v>
      </c>
      <c r="D221" s="114">
        <v>-70.403357369999995</v>
      </c>
    </row>
    <row r="222" spans="1:4" x14ac:dyDescent="0.25">
      <c r="A222" s="66" t="s">
        <v>235</v>
      </c>
      <c r="B222" s="68">
        <v>0.17946705999999998</v>
      </c>
      <c r="C222" s="113">
        <v>74.35572741</v>
      </c>
      <c r="D222" s="114">
        <v>-74.176260350000007</v>
      </c>
    </row>
    <row r="223" spans="1:4" x14ac:dyDescent="0.25">
      <c r="A223" s="66" t="s">
        <v>178</v>
      </c>
      <c r="B223" s="68">
        <v>18.150935309999998</v>
      </c>
      <c r="C223" s="113">
        <v>94.098462439999992</v>
      </c>
      <c r="D223" s="114">
        <v>-75.947527129999997</v>
      </c>
    </row>
    <row r="224" spans="1:4" x14ac:dyDescent="0.25">
      <c r="A224" s="66" t="s">
        <v>33</v>
      </c>
      <c r="B224" s="68">
        <v>32.14786556</v>
      </c>
      <c r="C224" s="113">
        <v>113.71633101</v>
      </c>
      <c r="D224" s="114">
        <v>-81.568465450000005</v>
      </c>
    </row>
    <row r="225" spans="1:4" x14ac:dyDescent="0.25">
      <c r="A225" s="66" t="s">
        <v>194</v>
      </c>
      <c r="B225" s="68">
        <v>2.1706041800000002</v>
      </c>
      <c r="C225" s="113">
        <v>85.610759909999999</v>
      </c>
      <c r="D225" s="114">
        <v>-83.440155730000001</v>
      </c>
    </row>
    <row r="226" spans="1:4" x14ac:dyDescent="0.25">
      <c r="A226" s="66" t="s">
        <v>134</v>
      </c>
      <c r="B226" s="68">
        <v>0.33116500999999998</v>
      </c>
      <c r="C226" s="113">
        <v>89.416302099999996</v>
      </c>
      <c r="D226" s="114">
        <v>-89.085137089999989</v>
      </c>
    </row>
    <row r="227" spans="1:4" x14ac:dyDescent="0.25">
      <c r="A227" s="66" t="s">
        <v>210</v>
      </c>
      <c r="B227" s="68">
        <v>0.23886048999999998</v>
      </c>
      <c r="C227" s="113">
        <v>89.83119262000001</v>
      </c>
      <c r="D227" s="114">
        <v>-89.592332130000017</v>
      </c>
    </row>
    <row r="228" spans="1:4" x14ac:dyDescent="0.25">
      <c r="A228" s="66" t="s">
        <v>250</v>
      </c>
      <c r="B228" s="68">
        <v>15.50571025</v>
      </c>
      <c r="C228" s="113">
        <v>105.52926146999999</v>
      </c>
      <c r="D228" s="114">
        <v>-90.023551220000002</v>
      </c>
    </row>
    <row r="229" spans="1:4" x14ac:dyDescent="0.25">
      <c r="A229" s="66" t="s">
        <v>183</v>
      </c>
      <c r="B229" s="68">
        <v>18.46672611</v>
      </c>
      <c r="C229" s="113">
        <v>108.91793906999999</v>
      </c>
      <c r="D229" s="114">
        <v>-90.451212959999992</v>
      </c>
    </row>
    <row r="230" spans="1:4" x14ac:dyDescent="0.25">
      <c r="A230" s="66" t="s">
        <v>195</v>
      </c>
      <c r="B230" s="68">
        <v>2.5259673199999999</v>
      </c>
      <c r="C230" s="113">
        <v>95.235385900000011</v>
      </c>
      <c r="D230" s="114">
        <v>-92.709418580000005</v>
      </c>
    </row>
    <row r="231" spans="1:4" x14ac:dyDescent="0.25">
      <c r="A231" s="66" t="s">
        <v>168</v>
      </c>
      <c r="B231" s="68">
        <v>4.1555407300000002</v>
      </c>
      <c r="C231" s="113">
        <v>98.511683009999999</v>
      </c>
      <c r="D231" s="114">
        <v>-94.35614228</v>
      </c>
    </row>
    <row r="232" spans="1:4" x14ac:dyDescent="0.25">
      <c r="A232" s="66" t="s">
        <v>196</v>
      </c>
      <c r="B232" s="68">
        <v>9.9859012299999996</v>
      </c>
      <c r="C232" s="113">
        <v>104.84927601000001</v>
      </c>
      <c r="D232" s="114">
        <v>-94.863374780000015</v>
      </c>
    </row>
    <row r="233" spans="1:4" x14ac:dyDescent="0.25">
      <c r="A233" s="66" t="s">
        <v>108</v>
      </c>
      <c r="B233" s="68">
        <v>2.8472342899999998</v>
      </c>
      <c r="C233" s="113">
        <v>99.828983430000008</v>
      </c>
      <c r="D233" s="114">
        <v>-96.981749140000005</v>
      </c>
    </row>
    <row r="234" spans="1:4" x14ac:dyDescent="0.25">
      <c r="A234" s="66" t="s">
        <v>35</v>
      </c>
      <c r="B234" s="68">
        <v>24.340268500000001</v>
      </c>
      <c r="C234" s="113">
        <v>122.5637965</v>
      </c>
      <c r="D234" s="114">
        <v>-98.223527999999988</v>
      </c>
    </row>
    <row r="235" spans="1:4" x14ac:dyDescent="0.25">
      <c r="A235" s="66" t="s">
        <v>220</v>
      </c>
      <c r="B235" s="68">
        <v>25.716760600000001</v>
      </c>
      <c r="C235" s="113">
        <v>126.28019686</v>
      </c>
      <c r="D235" s="114">
        <v>-100.56343626</v>
      </c>
    </row>
    <row r="236" spans="1:4" x14ac:dyDescent="0.25">
      <c r="A236" s="66" t="s">
        <v>37</v>
      </c>
      <c r="B236" s="68">
        <v>75.69623962</v>
      </c>
      <c r="C236" s="113">
        <v>186.45675269999998</v>
      </c>
      <c r="D236" s="114">
        <v>-110.76051307999998</v>
      </c>
    </row>
    <row r="237" spans="1:4" x14ac:dyDescent="0.25">
      <c r="A237" s="66" t="s">
        <v>81</v>
      </c>
      <c r="B237" s="68">
        <v>17.96965462</v>
      </c>
      <c r="C237" s="113">
        <v>129.65442547000001</v>
      </c>
      <c r="D237" s="114">
        <v>-111.68477085000001</v>
      </c>
    </row>
    <row r="238" spans="1:4" x14ac:dyDescent="0.25">
      <c r="A238" s="66" t="s">
        <v>107</v>
      </c>
      <c r="B238" s="68">
        <v>0.89401087000000001</v>
      </c>
      <c r="C238" s="113">
        <v>116.23747383</v>
      </c>
      <c r="D238" s="114">
        <v>-115.34346296</v>
      </c>
    </row>
    <row r="239" spans="1:4" x14ac:dyDescent="0.25">
      <c r="A239" s="66" t="s">
        <v>175</v>
      </c>
      <c r="B239" s="68">
        <v>10.28945951</v>
      </c>
      <c r="C239" s="113">
        <v>134.95872569600002</v>
      </c>
      <c r="D239" s="114">
        <v>-124.66926618600002</v>
      </c>
    </row>
    <row r="240" spans="1:4" x14ac:dyDescent="0.25">
      <c r="A240" s="66" t="s">
        <v>216</v>
      </c>
      <c r="B240" s="68">
        <v>1.4631666399999999</v>
      </c>
      <c r="C240" s="113">
        <v>126.40508656999999</v>
      </c>
      <c r="D240" s="114">
        <v>-124.94191993</v>
      </c>
    </row>
    <row r="241" spans="1:4" x14ac:dyDescent="0.25">
      <c r="A241" s="66" t="s">
        <v>13</v>
      </c>
      <c r="B241" s="68">
        <v>0</v>
      </c>
      <c r="C241" s="113">
        <v>131.30102340000002</v>
      </c>
      <c r="D241" s="114">
        <v>-131.30102340000002</v>
      </c>
    </row>
    <row r="242" spans="1:4" x14ac:dyDescent="0.25">
      <c r="A242" s="66" t="s">
        <v>215</v>
      </c>
      <c r="B242" s="68">
        <v>44.597666630000006</v>
      </c>
      <c r="C242" s="113">
        <v>176.00578902000001</v>
      </c>
      <c r="D242" s="114">
        <v>-131.40812239000002</v>
      </c>
    </row>
    <row r="243" spans="1:4" x14ac:dyDescent="0.25">
      <c r="A243" s="66" t="s">
        <v>209</v>
      </c>
      <c r="B243" s="68">
        <v>4.9002524100000002</v>
      </c>
      <c r="C243" s="113">
        <v>143.60758668</v>
      </c>
      <c r="D243" s="114">
        <v>-138.70733426999999</v>
      </c>
    </row>
    <row r="244" spans="1:4" x14ac:dyDescent="0.25">
      <c r="A244" s="66" t="s">
        <v>26</v>
      </c>
      <c r="B244" s="68">
        <v>20.58231821</v>
      </c>
      <c r="C244" s="113">
        <v>174.92406062999999</v>
      </c>
      <c r="D244" s="114">
        <v>-154.34174241999997</v>
      </c>
    </row>
    <row r="245" spans="1:4" x14ac:dyDescent="0.25">
      <c r="A245" s="66" t="s">
        <v>157</v>
      </c>
      <c r="B245" s="68">
        <v>49.84718488</v>
      </c>
      <c r="C245" s="113">
        <v>210.02438202000002</v>
      </c>
      <c r="D245" s="114">
        <v>-160.17719714000003</v>
      </c>
    </row>
    <row r="246" spans="1:4" x14ac:dyDescent="0.25">
      <c r="A246" s="66" t="s">
        <v>123</v>
      </c>
      <c r="B246" s="68">
        <v>86.298231879999989</v>
      </c>
      <c r="C246" s="113">
        <v>252.75842747999999</v>
      </c>
      <c r="D246" s="114">
        <v>-166.46019560000002</v>
      </c>
    </row>
    <row r="247" spans="1:4" x14ac:dyDescent="0.25">
      <c r="A247" s="66" t="s">
        <v>189</v>
      </c>
      <c r="B247" s="68">
        <v>7.4376111600000003</v>
      </c>
      <c r="C247" s="113">
        <v>177.18659696</v>
      </c>
      <c r="D247" s="114">
        <v>-169.74898580000001</v>
      </c>
    </row>
    <row r="248" spans="1:4" x14ac:dyDescent="0.25">
      <c r="A248" s="66" t="s">
        <v>105</v>
      </c>
      <c r="B248" s="68">
        <v>0.39646500000000001</v>
      </c>
      <c r="C248" s="113">
        <v>180.8938694</v>
      </c>
      <c r="D248" s="114">
        <v>-180.49740439999999</v>
      </c>
    </row>
    <row r="249" spans="1:4" x14ac:dyDescent="0.25">
      <c r="A249" s="66" t="s">
        <v>184</v>
      </c>
      <c r="B249" s="68">
        <v>141.65681340999998</v>
      </c>
      <c r="C249" s="113">
        <v>407.75280937999997</v>
      </c>
      <c r="D249" s="114">
        <v>-266.09599596999999</v>
      </c>
    </row>
    <row r="250" spans="1:4" x14ac:dyDescent="0.25">
      <c r="A250" s="66" t="s">
        <v>217</v>
      </c>
      <c r="B250" s="68">
        <v>9.2711739899999994</v>
      </c>
      <c r="C250" s="113">
        <v>325.02426080000004</v>
      </c>
      <c r="D250" s="114">
        <v>-315.75308681000001</v>
      </c>
    </row>
    <row r="251" spans="1:4" x14ac:dyDescent="0.25">
      <c r="A251" s="66" t="s">
        <v>218</v>
      </c>
      <c r="B251" s="68">
        <v>79.240281150000001</v>
      </c>
      <c r="C251" s="113">
        <v>479.60145483999997</v>
      </c>
      <c r="D251" s="114">
        <v>-400.36117368999999</v>
      </c>
    </row>
    <row r="252" spans="1:4" x14ac:dyDescent="0.25">
      <c r="A252" s="66" t="s">
        <v>67</v>
      </c>
      <c r="B252" s="68">
        <v>1.6222125600000001</v>
      </c>
      <c r="C252" s="113">
        <v>1397.3076948800001</v>
      </c>
      <c r="D252" s="114">
        <v>-1395.6854823200001</v>
      </c>
    </row>
    <row r="253" spans="1:4" x14ac:dyDescent="0.25">
      <c r="A253" s="66" t="s">
        <v>80</v>
      </c>
      <c r="B253" s="68">
        <v>362.83729576000002</v>
      </c>
      <c r="C253" s="113">
        <v>1819.84577876</v>
      </c>
      <c r="D253" s="114">
        <v>-1457.0084830000001</v>
      </c>
    </row>
    <row r="254" spans="1:4" s="28" customFormat="1" x14ac:dyDescent="0.25">
      <c r="A254" s="107" t="s">
        <v>262</v>
      </c>
      <c r="B254" s="115">
        <f>SUM(B3:B253)</f>
        <v>8267.3556710599951</v>
      </c>
      <c r="C254" s="115">
        <f>SUM(C3:C253)</f>
        <v>11924.856659596006</v>
      </c>
      <c r="D254" s="116">
        <f>SUM(D3:D253)</f>
        <v>-3657.5009885359991</v>
      </c>
    </row>
  </sheetData>
  <sortState xmlns:xlrd2="http://schemas.microsoft.com/office/spreadsheetml/2017/richdata2" ref="A3:D253">
    <sortCondition descending="1" ref="C3:C253"/>
  </sortState>
  <hyperlinks>
    <hyperlink ref="F1" location="'Table of Content'!A1" display="Table of Content" xr:uid="{00000000-0004-0000-0900-000000000000}"/>
  </hyperlinks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P135"/>
  <sheetViews>
    <sheetView zoomScaleNormal="100" workbookViewId="0">
      <selection activeCell="P36" sqref="P36"/>
    </sheetView>
  </sheetViews>
  <sheetFormatPr defaultColWidth="9.1796875" defaultRowHeight="11.5" x14ac:dyDescent="0.25"/>
  <cols>
    <col min="1" max="1" width="21" style="7" customWidth="1"/>
    <col min="2" max="2" width="14.6328125" style="7" customWidth="1"/>
    <col min="3" max="3" width="12" style="7" bestFit="1" customWidth="1"/>
    <col min="4" max="4" width="16.7265625" style="7" bestFit="1" customWidth="1"/>
    <col min="5" max="5" width="8.90625" style="7" bestFit="1" customWidth="1"/>
    <col min="6" max="6" width="16.6328125" style="7" customWidth="1"/>
    <col min="7" max="7" width="8.90625" style="7" bestFit="1" customWidth="1"/>
    <col min="8" max="8" width="12" style="7" bestFit="1" customWidth="1"/>
    <col min="9" max="9" width="11.453125" style="7" bestFit="1" customWidth="1"/>
    <col min="10" max="16384" width="9.1796875" style="7"/>
  </cols>
  <sheetData>
    <row r="1" spans="1:16" x14ac:dyDescent="0.25">
      <c r="A1" s="117" t="s">
        <v>566</v>
      </c>
      <c r="B1" s="117"/>
      <c r="D1" s="23"/>
      <c r="E1" s="23"/>
      <c r="F1" s="118"/>
      <c r="K1" s="119" t="s">
        <v>313</v>
      </c>
      <c r="L1" s="28"/>
      <c r="M1" s="28"/>
      <c r="N1" s="28"/>
      <c r="O1" s="28"/>
      <c r="P1" s="28"/>
    </row>
    <row r="2" spans="1:16" x14ac:dyDescent="0.25">
      <c r="A2" s="332" t="s">
        <v>292</v>
      </c>
      <c r="B2" s="334">
        <v>44743</v>
      </c>
      <c r="C2" s="334"/>
      <c r="D2" s="334">
        <v>45078</v>
      </c>
      <c r="E2" s="334"/>
      <c r="F2" s="334">
        <v>45128</v>
      </c>
      <c r="G2" s="334"/>
      <c r="H2" s="335" t="s">
        <v>293</v>
      </c>
      <c r="I2" s="330" t="s">
        <v>661</v>
      </c>
    </row>
    <row r="3" spans="1:16" x14ac:dyDescent="0.25">
      <c r="A3" s="333"/>
      <c r="B3" s="120" t="s">
        <v>294</v>
      </c>
      <c r="C3" s="121" t="s">
        <v>295</v>
      </c>
      <c r="D3" s="120" t="s">
        <v>294</v>
      </c>
      <c r="E3" s="88" t="s">
        <v>295</v>
      </c>
      <c r="F3" s="120" t="s">
        <v>294</v>
      </c>
      <c r="G3" s="88" t="s">
        <v>295</v>
      </c>
      <c r="H3" s="336"/>
      <c r="I3" s="327"/>
    </row>
    <row r="4" spans="1:16" x14ac:dyDescent="0.25">
      <c r="A4" s="79" t="s">
        <v>348</v>
      </c>
      <c r="B4" s="122">
        <v>1585.851363</v>
      </c>
      <c r="C4" s="123">
        <f>(B4/$B$135)*100</f>
        <v>19.126308369612964</v>
      </c>
      <c r="D4" s="122">
        <v>1482.94833825</v>
      </c>
      <c r="E4" s="123">
        <f>(D4/$D$135)*100</f>
        <v>17.26368598158172</v>
      </c>
      <c r="F4" s="122">
        <v>1927.9606067499999</v>
      </c>
      <c r="G4" s="124">
        <f>(F4/$F$135)*100</f>
        <v>23.320160441371296</v>
      </c>
      <c r="H4" s="123" t="s">
        <v>314</v>
      </c>
      <c r="I4" s="125" t="s">
        <v>314</v>
      </c>
    </row>
    <row r="5" spans="1:16" x14ac:dyDescent="0.25">
      <c r="A5" s="79" t="s">
        <v>296</v>
      </c>
      <c r="B5" s="122">
        <v>1479.8118420000001</v>
      </c>
      <c r="C5" s="123">
        <f t="shared" ref="C5:C68" si="0">(B5/$B$135)*100</f>
        <v>17.847408830014661</v>
      </c>
      <c r="D5" s="122">
        <v>1786.36422184</v>
      </c>
      <c r="E5" s="123">
        <f t="shared" ref="E5:E68" si="1">(D5/$D$135)*100</f>
        <v>20.795890307932879</v>
      </c>
      <c r="F5" s="122">
        <v>1620.64487373</v>
      </c>
      <c r="G5" s="124">
        <f>(F5/$F$135)*100</f>
        <v>19.602941233109057</v>
      </c>
      <c r="H5" s="123">
        <f>((F5/D5)-1)*100</f>
        <v>-9.2769070318316711</v>
      </c>
      <c r="I5" s="125">
        <f>((F5/B5)-1)*100</f>
        <v>9.5169553137012919</v>
      </c>
      <c r="K5" s="126"/>
    </row>
    <row r="6" spans="1:16" x14ac:dyDescent="0.25">
      <c r="A6" s="79" t="s">
        <v>349</v>
      </c>
      <c r="B6" s="122">
        <v>738.70497223000007</v>
      </c>
      <c r="C6" s="123">
        <f t="shared" si="0"/>
        <v>8.9092202602832238</v>
      </c>
      <c r="D6" s="122">
        <v>681.97328387000005</v>
      </c>
      <c r="E6" s="123">
        <f t="shared" si="1"/>
        <v>7.9391657260652186</v>
      </c>
      <c r="F6" s="122">
        <v>1322.4939070099999</v>
      </c>
      <c r="G6" s="124">
        <f>(F6/$F$135)*100</f>
        <v>15.996576893859904</v>
      </c>
      <c r="H6" s="123">
        <f t="shared" ref="H6:H67" si="2">((F6/D6)-1)*100</f>
        <v>93.921659145535969</v>
      </c>
      <c r="I6" s="125">
        <f t="shared" ref="I6:I66" si="3">((F6/B6)-1)*100</f>
        <v>79.028699782222915</v>
      </c>
    </row>
    <row r="7" spans="1:16" x14ac:dyDescent="0.25">
      <c r="A7" s="79" t="s">
        <v>350</v>
      </c>
      <c r="B7" s="122">
        <v>694.9353774299999</v>
      </c>
      <c r="C7" s="123">
        <f t="shared" si="0"/>
        <v>8.3813329772189711</v>
      </c>
      <c r="D7" s="122">
        <v>832.69669795000004</v>
      </c>
      <c r="E7" s="123">
        <f t="shared" si="1"/>
        <v>9.6938065477540256</v>
      </c>
      <c r="F7" s="122">
        <v>855.47046310000007</v>
      </c>
      <c r="G7" s="124">
        <f t="shared" ref="G7:G68" si="4">(F7/$F$135)*100</f>
        <v>10.34757057924322</v>
      </c>
      <c r="H7" s="123" t="s">
        <v>314</v>
      </c>
      <c r="I7" s="125" t="s">
        <v>314</v>
      </c>
    </row>
    <row r="8" spans="1:16" x14ac:dyDescent="0.25">
      <c r="A8" s="79" t="s">
        <v>354</v>
      </c>
      <c r="B8" s="122">
        <v>388.81641961000003</v>
      </c>
      <c r="C8" s="123">
        <f t="shared" si="0"/>
        <v>4.6893567166103258</v>
      </c>
      <c r="D8" s="122">
        <v>567.52396755999996</v>
      </c>
      <c r="E8" s="123">
        <f t="shared" si="1"/>
        <v>6.6068084168994883</v>
      </c>
      <c r="F8" s="122">
        <v>416.03378620999996</v>
      </c>
      <c r="G8" s="124">
        <f t="shared" si="4"/>
        <v>5.0322473444118598</v>
      </c>
      <c r="H8" s="123" t="s">
        <v>314</v>
      </c>
      <c r="I8" s="125" t="s">
        <v>314</v>
      </c>
    </row>
    <row r="9" spans="1:16" x14ac:dyDescent="0.25">
      <c r="A9" s="79" t="s">
        <v>356</v>
      </c>
      <c r="B9" s="122">
        <v>195.78801146999999</v>
      </c>
      <c r="C9" s="123">
        <f t="shared" si="0"/>
        <v>2.3613195850616044</v>
      </c>
      <c r="D9" s="122">
        <v>638.46183842999994</v>
      </c>
      <c r="E9" s="123">
        <f t="shared" si="1"/>
        <v>7.4326289093023856</v>
      </c>
      <c r="F9" s="122">
        <v>397.62624108999995</v>
      </c>
      <c r="G9" s="124">
        <f t="shared" si="4"/>
        <v>4.8095939851952494</v>
      </c>
      <c r="H9" s="123">
        <f t="shared" si="2"/>
        <v>-37.721220415024838</v>
      </c>
      <c r="I9" s="125">
        <f t="shared" si="3"/>
        <v>103.09018826258777</v>
      </c>
    </row>
    <row r="10" spans="1:16" x14ac:dyDescent="0.25">
      <c r="A10" s="79" t="s">
        <v>352</v>
      </c>
      <c r="B10" s="122">
        <v>516.76973526999996</v>
      </c>
      <c r="C10" s="123">
        <f t="shared" si="0"/>
        <v>6.2325496219012786</v>
      </c>
      <c r="D10" s="122">
        <v>414.71699577999999</v>
      </c>
      <c r="E10" s="123">
        <f t="shared" si="1"/>
        <v>4.8279119384696276</v>
      </c>
      <c r="F10" s="122">
        <v>199.80803768999999</v>
      </c>
      <c r="G10" s="124">
        <f t="shared" si="4"/>
        <v>2.416831277616748</v>
      </c>
      <c r="H10" s="123">
        <f t="shared" si="2"/>
        <v>-51.820629556258993</v>
      </c>
      <c r="I10" s="125">
        <f t="shared" si="3"/>
        <v>-61.335189727083183</v>
      </c>
    </row>
    <row r="11" spans="1:16" x14ac:dyDescent="0.25">
      <c r="A11" s="79" t="s">
        <v>355</v>
      </c>
      <c r="B11" s="122">
        <v>181.45105998</v>
      </c>
      <c r="C11" s="123">
        <f t="shared" si="0"/>
        <v>2.1884074435610383</v>
      </c>
      <c r="D11" s="122">
        <v>150.00172137999999</v>
      </c>
      <c r="E11" s="123">
        <f t="shared" si="1"/>
        <v>1.7462392639091873</v>
      </c>
      <c r="F11" s="122">
        <v>185.55532238000001</v>
      </c>
      <c r="G11" s="124">
        <f t="shared" si="4"/>
        <v>2.244433767734697</v>
      </c>
      <c r="H11" s="123" t="s">
        <v>314</v>
      </c>
      <c r="I11" s="125" t="s">
        <v>314</v>
      </c>
    </row>
    <row r="12" spans="1:16" x14ac:dyDescent="0.25">
      <c r="A12" s="79" t="s">
        <v>383</v>
      </c>
      <c r="B12" s="122">
        <v>160.46904433</v>
      </c>
      <c r="C12" s="123">
        <f t="shared" si="0"/>
        <v>1.9353518855806371</v>
      </c>
      <c r="D12" s="122">
        <v>50.673783530000001</v>
      </c>
      <c r="E12" s="123">
        <f t="shared" si="1"/>
        <v>0.58991689986511742</v>
      </c>
      <c r="F12" s="122">
        <v>117.52062316</v>
      </c>
      <c r="G12" s="124">
        <f t="shared" si="4"/>
        <v>1.4215019630930203</v>
      </c>
      <c r="H12" s="123" t="s">
        <v>314</v>
      </c>
      <c r="I12" s="125" t="s">
        <v>314</v>
      </c>
      <c r="J12" s="29"/>
    </row>
    <row r="13" spans="1:16" x14ac:dyDescent="0.25">
      <c r="A13" s="79" t="s">
        <v>379</v>
      </c>
      <c r="B13" s="122">
        <v>3.0910355699999998</v>
      </c>
      <c r="C13" s="123">
        <f t="shared" si="0"/>
        <v>3.7279722975691251E-2</v>
      </c>
      <c r="D13" s="122">
        <v>31.474981870000001</v>
      </c>
      <c r="E13" s="123">
        <f t="shared" si="1"/>
        <v>0.36641478955422252</v>
      </c>
      <c r="F13" s="122">
        <v>108.8075805</v>
      </c>
      <c r="G13" s="124">
        <f t="shared" si="4"/>
        <v>1.31611103754593</v>
      </c>
      <c r="H13" s="123" t="s">
        <v>314</v>
      </c>
      <c r="I13" s="125" t="s">
        <v>314</v>
      </c>
    </row>
    <row r="14" spans="1:16" x14ac:dyDescent="0.25">
      <c r="A14" s="79" t="s">
        <v>351</v>
      </c>
      <c r="B14" s="122">
        <v>492.04707560000003</v>
      </c>
      <c r="C14" s="123">
        <f t="shared" si="0"/>
        <v>5.9343796776065609</v>
      </c>
      <c r="D14" s="122">
        <v>434.13743445999995</v>
      </c>
      <c r="E14" s="123">
        <f t="shared" si="1"/>
        <v>5.0539942276151333</v>
      </c>
      <c r="F14" s="122">
        <v>99.572523849999996</v>
      </c>
      <c r="G14" s="124">
        <f t="shared" si="4"/>
        <v>1.2044059529040843</v>
      </c>
      <c r="H14" s="123" t="s">
        <v>314</v>
      </c>
      <c r="I14" s="125" t="s">
        <v>314</v>
      </c>
    </row>
    <row r="15" spans="1:16" x14ac:dyDescent="0.25">
      <c r="A15" s="79" t="s">
        <v>357</v>
      </c>
      <c r="B15" s="122">
        <v>150.16141727999999</v>
      </c>
      <c r="C15" s="123">
        <f t="shared" si="0"/>
        <v>1.8110357875420944</v>
      </c>
      <c r="D15" s="122">
        <v>361.97266551000001</v>
      </c>
      <c r="E15" s="123">
        <f t="shared" si="1"/>
        <v>4.2138908484533344</v>
      </c>
      <c r="F15" s="122">
        <v>97.900580419999997</v>
      </c>
      <c r="G15" s="124">
        <f t="shared" si="4"/>
        <v>1.1841825163359363</v>
      </c>
      <c r="H15" s="123">
        <f t="shared" si="2"/>
        <v>-72.953598503891627</v>
      </c>
      <c r="I15" s="125" t="s">
        <v>314</v>
      </c>
    </row>
    <row r="16" spans="1:16" x14ac:dyDescent="0.25">
      <c r="A16" s="79" t="s">
        <v>360</v>
      </c>
      <c r="B16" s="122">
        <v>86.521705659999995</v>
      </c>
      <c r="C16" s="123">
        <f t="shared" si="0"/>
        <v>1.0435031061092246</v>
      </c>
      <c r="D16" s="122">
        <v>114.27863015999999</v>
      </c>
      <c r="E16" s="123">
        <f t="shared" si="1"/>
        <v>1.3303702729224549</v>
      </c>
      <c r="F16" s="122">
        <v>93.898697260000006</v>
      </c>
      <c r="G16" s="124">
        <f t="shared" si="4"/>
        <v>1.1357766738969972</v>
      </c>
      <c r="H16" s="123" t="s">
        <v>314</v>
      </c>
      <c r="I16" s="125">
        <f t="shared" si="3"/>
        <v>8.5261744942812356</v>
      </c>
    </row>
    <row r="17" spans="1:9" x14ac:dyDescent="0.25">
      <c r="A17" s="79" t="s">
        <v>359</v>
      </c>
      <c r="B17" s="122">
        <v>125.12616048000001</v>
      </c>
      <c r="C17" s="123">
        <f t="shared" si="0"/>
        <v>1.509095736386588</v>
      </c>
      <c r="D17" s="122">
        <v>125.38122098999999</v>
      </c>
      <c r="E17" s="123">
        <f t="shared" si="1"/>
        <v>1.4596206565853795</v>
      </c>
      <c r="F17" s="122">
        <v>92.158891530000005</v>
      </c>
      <c r="G17" s="124">
        <f t="shared" si="4"/>
        <v>1.1147323908248388</v>
      </c>
      <c r="H17" s="123" t="s">
        <v>314</v>
      </c>
      <c r="I17" s="125" t="s">
        <v>314</v>
      </c>
    </row>
    <row r="18" spans="1:9" x14ac:dyDescent="0.25">
      <c r="A18" s="79" t="s">
        <v>364</v>
      </c>
      <c r="B18" s="122">
        <v>492.55479233</v>
      </c>
      <c r="C18" s="123">
        <f t="shared" si="0"/>
        <v>5.9405030426134937</v>
      </c>
      <c r="D18" s="122">
        <v>95.282771089999997</v>
      </c>
      <c r="E18" s="123">
        <f t="shared" si="1"/>
        <v>1.1092307109591197</v>
      </c>
      <c r="F18" s="122">
        <v>89.585499749999997</v>
      </c>
      <c r="G18" s="124">
        <f t="shared" si="4"/>
        <v>1.083605245914306</v>
      </c>
      <c r="H18" s="123" t="s">
        <v>314</v>
      </c>
      <c r="I18" s="125" t="s">
        <v>314</v>
      </c>
    </row>
    <row r="19" spans="1:9" x14ac:dyDescent="0.25">
      <c r="A19" s="79" t="s">
        <v>362</v>
      </c>
      <c r="B19" s="122">
        <v>63.877441170000004</v>
      </c>
      <c r="C19" s="123">
        <f t="shared" si="0"/>
        <v>0.7703998408577406</v>
      </c>
      <c r="D19" s="122">
        <v>68.216877099999991</v>
      </c>
      <c r="E19" s="123">
        <f t="shared" si="1"/>
        <v>0.79414414819622448</v>
      </c>
      <c r="F19" s="122">
        <v>75.35792988</v>
      </c>
      <c r="G19" s="124">
        <f t="shared" si="4"/>
        <v>0.91151188939156902</v>
      </c>
      <c r="H19" s="123" t="s">
        <v>314</v>
      </c>
      <c r="I19" s="125" t="s">
        <v>314</v>
      </c>
    </row>
    <row r="20" spans="1:9" x14ac:dyDescent="0.25">
      <c r="A20" s="79" t="s">
        <v>363</v>
      </c>
      <c r="B20" s="122">
        <v>41.431722710000003</v>
      </c>
      <c r="C20" s="123">
        <f t="shared" si="0"/>
        <v>0.49969115853120261</v>
      </c>
      <c r="D20" s="122">
        <v>103.87142605</v>
      </c>
      <c r="E20" s="123">
        <f t="shared" si="1"/>
        <v>1.2092152069858439</v>
      </c>
      <c r="F20" s="122">
        <v>68.726826770000002</v>
      </c>
      <c r="G20" s="124">
        <f t="shared" si="4"/>
        <v>0.8313036175591102</v>
      </c>
      <c r="H20" s="123">
        <f t="shared" si="2"/>
        <v>-33.834713372552173</v>
      </c>
      <c r="I20" s="125" t="s">
        <v>314</v>
      </c>
    </row>
    <row r="21" spans="1:9" x14ac:dyDescent="0.25">
      <c r="A21" s="79" t="s">
        <v>361</v>
      </c>
      <c r="B21" s="122">
        <v>93.479819760000012</v>
      </c>
      <c r="C21" s="123">
        <f t="shared" si="0"/>
        <v>1.1274220906071131</v>
      </c>
      <c r="D21" s="122">
        <v>76.297994920000008</v>
      </c>
      <c r="E21" s="123">
        <f t="shared" si="1"/>
        <v>0.88822017014940824</v>
      </c>
      <c r="F21" s="122">
        <v>52.856338600000001</v>
      </c>
      <c r="G21" s="124">
        <f t="shared" si="4"/>
        <v>0.63933790565010296</v>
      </c>
      <c r="H21" s="123" t="s">
        <v>314</v>
      </c>
      <c r="I21" s="125" t="s">
        <v>314</v>
      </c>
    </row>
    <row r="22" spans="1:9" x14ac:dyDescent="0.25">
      <c r="A22" s="79" t="s">
        <v>366</v>
      </c>
      <c r="B22" s="122">
        <v>41.519065900000001</v>
      </c>
      <c r="C22" s="123">
        <f t="shared" si="0"/>
        <v>0.50074456922586286</v>
      </c>
      <c r="D22" s="122">
        <v>24.13819097</v>
      </c>
      <c r="E22" s="123">
        <f t="shared" si="1"/>
        <v>0.28100382078130121</v>
      </c>
      <c r="F22" s="122">
        <v>45.639127969999997</v>
      </c>
      <c r="G22" s="124">
        <f t="shared" si="4"/>
        <v>0.55204021437907236</v>
      </c>
      <c r="H22" s="123">
        <f t="shared" si="2"/>
        <v>89.074351208515594</v>
      </c>
      <c r="I22" s="125">
        <f t="shared" si="3"/>
        <v>9.9233014536581834</v>
      </c>
    </row>
    <row r="23" spans="1:9" x14ac:dyDescent="0.25">
      <c r="A23" s="79" t="s">
        <v>367</v>
      </c>
      <c r="B23" s="122">
        <v>22.189354859999998</v>
      </c>
      <c r="C23" s="123">
        <f t="shared" si="0"/>
        <v>0.26761678520254245</v>
      </c>
      <c r="D23" s="122">
        <v>35.483519649999998</v>
      </c>
      <c r="E23" s="123">
        <f t="shared" si="1"/>
        <v>0.41308002777883313</v>
      </c>
      <c r="F23" s="122">
        <v>45.50257388</v>
      </c>
      <c r="G23" s="124">
        <f t="shared" si="4"/>
        <v>0.5503884880540757</v>
      </c>
      <c r="H23" s="123" t="s">
        <v>314</v>
      </c>
      <c r="I23" s="125" t="s">
        <v>314</v>
      </c>
    </row>
    <row r="24" spans="1:9" x14ac:dyDescent="0.25">
      <c r="A24" s="79" t="s">
        <v>369</v>
      </c>
      <c r="B24" s="122">
        <v>20.077519149999997</v>
      </c>
      <c r="C24" s="123">
        <f t="shared" si="0"/>
        <v>0.24214679352626664</v>
      </c>
      <c r="D24" s="122">
        <v>51.46800442</v>
      </c>
      <c r="E24" s="123">
        <f t="shared" si="1"/>
        <v>0.59916279177606069</v>
      </c>
      <c r="F24" s="122">
        <v>37.49166864</v>
      </c>
      <c r="G24" s="124">
        <f t="shared" si="4"/>
        <v>0.4534904524700703</v>
      </c>
      <c r="H24" s="123" t="s">
        <v>314</v>
      </c>
      <c r="I24" s="125">
        <f t="shared" si="3"/>
        <v>86.734567950841708</v>
      </c>
    </row>
    <row r="25" spans="1:9" x14ac:dyDescent="0.25">
      <c r="A25" s="79" t="s">
        <v>365</v>
      </c>
      <c r="B25" s="122">
        <v>32.06629547</v>
      </c>
      <c r="C25" s="123">
        <f t="shared" si="0"/>
        <v>0.3867385492358677</v>
      </c>
      <c r="D25" s="122">
        <v>74.206624360000006</v>
      </c>
      <c r="E25" s="123">
        <f t="shared" si="1"/>
        <v>0.86387356029948503</v>
      </c>
      <c r="F25" s="122">
        <v>35.23605774</v>
      </c>
      <c r="G25" s="124">
        <f t="shared" si="4"/>
        <v>0.42620711073728634</v>
      </c>
      <c r="H25" s="123">
        <f t="shared" si="2"/>
        <v>-52.516290770674814</v>
      </c>
      <c r="I25" s="125">
        <f t="shared" si="3"/>
        <v>9.885027950813674</v>
      </c>
    </row>
    <row r="26" spans="1:9" x14ac:dyDescent="0.25">
      <c r="A26" s="79" t="s">
        <v>376</v>
      </c>
      <c r="B26" s="122">
        <v>5.4253444699999998</v>
      </c>
      <c r="C26" s="123">
        <f t="shared" si="0"/>
        <v>6.5432873323194557E-2</v>
      </c>
      <c r="D26" s="122">
        <v>25.752822579999997</v>
      </c>
      <c r="E26" s="123">
        <f t="shared" si="1"/>
        <v>0.29980049250074214</v>
      </c>
      <c r="F26" s="122">
        <v>28.523784329999998</v>
      </c>
      <c r="G26" s="124">
        <f t="shared" si="4"/>
        <v>0.34501702194630307</v>
      </c>
      <c r="H26" s="123">
        <f t="shared" si="2"/>
        <v>10.759837067925782</v>
      </c>
      <c r="I26" s="125" t="s">
        <v>314</v>
      </c>
    </row>
    <row r="27" spans="1:9" x14ac:dyDescent="0.25">
      <c r="A27" s="79" t="s">
        <v>372</v>
      </c>
      <c r="B27" s="122">
        <v>9.7755565799999999</v>
      </c>
      <c r="C27" s="123">
        <f t="shared" si="0"/>
        <v>0.11789901247742543</v>
      </c>
      <c r="D27" s="122">
        <v>31.253000329999999</v>
      </c>
      <c r="E27" s="123">
        <f t="shared" si="1"/>
        <v>0.36383060000329703</v>
      </c>
      <c r="F27" s="122">
        <v>21.073729870000001</v>
      </c>
      <c r="G27" s="124">
        <f t="shared" si="4"/>
        <v>0.25490290618279449</v>
      </c>
      <c r="H27" s="123">
        <f t="shared" si="2"/>
        <v>-32.5705383563729</v>
      </c>
      <c r="I27" s="125">
        <f t="shared" si="3"/>
        <v>115.5757546646004</v>
      </c>
    </row>
    <row r="28" spans="1:9" x14ac:dyDescent="0.25">
      <c r="A28" s="79" t="s">
        <v>358</v>
      </c>
      <c r="B28" s="122">
        <v>136.31157749000002</v>
      </c>
      <c r="C28" s="123">
        <f t="shared" si="0"/>
        <v>1.6439985021610968</v>
      </c>
      <c r="D28" s="122">
        <v>65.812131750000006</v>
      </c>
      <c r="E28" s="123">
        <f t="shared" si="1"/>
        <v>0.76614939779442737</v>
      </c>
      <c r="F28" s="122">
        <v>20.246127809999997</v>
      </c>
      <c r="G28" s="124">
        <f t="shared" si="4"/>
        <v>0.24489242528746977</v>
      </c>
      <c r="H28" s="123" t="s">
        <v>314</v>
      </c>
      <c r="I28" s="125">
        <f t="shared" si="3"/>
        <v>-85.14716931400396</v>
      </c>
    </row>
    <row r="29" spans="1:9" x14ac:dyDescent="0.25">
      <c r="A29" s="79" t="s">
        <v>406</v>
      </c>
      <c r="B29" s="122">
        <v>5.3419000000000001E-2</v>
      </c>
      <c r="C29" s="123">
        <f t="shared" si="0"/>
        <v>6.4426483504958533E-4</v>
      </c>
      <c r="D29" s="122">
        <v>34.317934229999999</v>
      </c>
      <c r="E29" s="123">
        <f t="shared" si="1"/>
        <v>0.39951090999059247</v>
      </c>
      <c r="F29" s="122">
        <v>19.796741149999999</v>
      </c>
      <c r="G29" s="124">
        <f t="shared" si="4"/>
        <v>0.23945674938479772</v>
      </c>
      <c r="H29" s="123">
        <f t="shared" si="2"/>
        <v>-42.313715571218403</v>
      </c>
      <c r="I29" s="125" t="s">
        <v>314</v>
      </c>
    </row>
    <row r="30" spans="1:9" x14ac:dyDescent="0.25">
      <c r="A30" s="79" t="s">
        <v>373</v>
      </c>
      <c r="B30" s="122">
        <v>8.3236565000000002</v>
      </c>
      <c r="C30" s="123">
        <f t="shared" si="0"/>
        <v>0.10038823605799263</v>
      </c>
      <c r="D30" s="122">
        <v>12.35270968</v>
      </c>
      <c r="E30" s="123">
        <f t="shared" si="1"/>
        <v>0.14380359412170832</v>
      </c>
      <c r="F30" s="122">
        <v>18.909190410000001</v>
      </c>
      <c r="G30" s="124">
        <f t="shared" si="4"/>
        <v>0.22872114328154414</v>
      </c>
      <c r="H30" s="123">
        <f t="shared" si="2"/>
        <v>53.077267254288785</v>
      </c>
      <c r="I30" s="125">
        <f t="shared" si="3"/>
        <v>127.17408400983392</v>
      </c>
    </row>
    <row r="31" spans="1:9" x14ac:dyDescent="0.25">
      <c r="A31" s="79" t="s">
        <v>410</v>
      </c>
      <c r="B31" s="122">
        <v>6.1172199999999996E-2</v>
      </c>
      <c r="C31" s="123">
        <f t="shared" si="0"/>
        <v>7.3777302724911068E-4</v>
      </c>
      <c r="D31" s="122">
        <v>70.17475048</v>
      </c>
      <c r="E31" s="123">
        <f t="shared" si="1"/>
        <v>0.81693665576523733</v>
      </c>
      <c r="F31" s="122">
        <v>16.14930652</v>
      </c>
      <c r="G31" s="124">
        <f t="shared" si="4"/>
        <v>0.19533823343939211</v>
      </c>
      <c r="H31" s="123" t="s">
        <v>314</v>
      </c>
      <c r="I31" s="125">
        <f t="shared" si="3"/>
        <v>26299.74779393254</v>
      </c>
    </row>
    <row r="32" spans="1:9" x14ac:dyDescent="0.25">
      <c r="A32" s="79" t="s">
        <v>370</v>
      </c>
      <c r="B32" s="122">
        <v>13.980966349999999</v>
      </c>
      <c r="C32" s="123">
        <f t="shared" si="0"/>
        <v>0.16861874949580771</v>
      </c>
      <c r="D32" s="122">
        <v>17.621265899999997</v>
      </c>
      <c r="E32" s="123">
        <f t="shared" si="1"/>
        <v>0.20513728850092253</v>
      </c>
      <c r="F32" s="122">
        <v>15.750139189999999</v>
      </c>
      <c r="G32" s="124">
        <f t="shared" si="4"/>
        <v>0.19050999880328845</v>
      </c>
      <c r="H32" s="123" t="s">
        <v>314</v>
      </c>
      <c r="I32" s="125">
        <f t="shared" si="3"/>
        <v>12.654152765341564</v>
      </c>
    </row>
    <row r="33" spans="1:9" x14ac:dyDescent="0.25">
      <c r="A33" s="79" t="s">
        <v>377</v>
      </c>
      <c r="B33" s="122">
        <v>5.5716072599999995</v>
      </c>
      <c r="C33" s="123">
        <f t="shared" si="0"/>
        <v>6.7196889352570649E-2</v>
      </c>
      <c r="D33" s="122">
        <v>1.03887269</v>
      </c>
      <c r="E33" s="123">
        <f t="shared" si="1"/>
        <v>1.2093996420782658E-2</v>
      </c>
      <c r="F33" s="122">
        <v>15.610440929999999</v>
      </c>
      <c r="G33" s="124">
        <f t="shared" si="4"/>
        <v>0.18882024133356912</v>
      </c>
      <c r="H33" s="123">
        <f t="shared" si="2"/>
        <v>1402.6327172004108</v>
      </c>
      <c r="I33" s="125" t="s">
        <v>314</v>
      </c>
    </row>
    <row r="34" spans="1:9" x14ac:dyDescent="0.25">
      <c r="A34" s="79" t="s">
        <v>393</v>
      </c>
      <c r="B34" s="122">
        <v>0.40378534999999999</v>
      </c>
      <c r="C34" s="123">
        <f t="shared" si="0"/>
        <v>4.8698908986163931E-3</v>
      </c>
      <c r="D34" s="122">
        <v>1.2835406100000002</v>
      </c>
      <c r="E34" s="123">
        <f t="shared" si="1"/>
        <v>1.4942288590981434E-2</v>
      </c>
      <c r="F34" s="122">
        <v>14.247682429999999</v>
      </c>
      <c r="G34" s="124">
        <f t="shared" si="4"/>
        <v>0.17233663334304375</v>
      </c>
      <c r="H34" s="123" t="s">
        <v>314</v>
      </c>
      <c r="I34" s="125">
        <f t="shared" si="3"/>
        <v>3428.5288161147996</v>
      </c>
    </row>
    <row r="35" spans="1:9" x14ac:dyDescent="0.25">
      <c r="A35" s="79" t="s">
        <v>375</v>
      </c>
      <c r="B35" s="122">
        <v>5.6026438399999998</v>
      </c>
      <c r="C35" s="123">
        <f t="shared" si="0"/>
        <v>6.7571208922278123E-2</v>
      </c>
      <c r="D35" s="122">
        <v>0.89940145999999999</v>
      </c>
      <c r="E35" s="123">
        <f t="shared" si="1"/>
        <v>1.047034746681684E-2</v>
      </c>
      <c r="F35" s="122">
        <v>14.03387172</v>
      </c>
      <c r="G35" s="124">
        <f t="shared" si="4"/>
        <v>0.16975042901717388</v>
      </c>
      <c r="H35" s="123">
        <f t="shared" si="2"/>
        <v>1460.3567866122878</v>
      </c>
      <c r="I35" s="125">
        <f t="shared" si="3"/>
        <v>150.48659384352371</v>
      </c>
    </row>
    <row r="36" spans="1:9" x14ac:dyDescent="0.25">
      <c r="A36" s="79" t="s">
        <v>382</v>
      </c>
      <c r="B36" s="122">
        <v>2.4362722300000001</v>
      </c>
      <c r="C36" s="123">
        <f t="shared" si="0"/>
        <v>2.9382888605118694E-2</v>
      </c>
      <c r="D36" s="122">
        <v>7.8160532800000002</v>
      </c>
      <c r="E36" s="123">
        <f t="shared" si="1"/>
        <v>9.0990283316588635E-2</v>
      </c>
      <c r="F36" s="122">
        <v>10.59107912</v>
      </c>
      <c r="G36" s="124">
        <f t="shared" si="4"/>
        <v>0.12810721518942547</v>
      </c>
      <c r="H36" s="123">
        <f t="shared" si="2"/>
        <v>35.50418274528446</v>
      </c>
      <c r="I36" s="125">
        <f t="shared" si="3"/>
        <v>334.72478114648129</v>
      </c>
    </row>
    <row r="37" spans="1:9" x14ac:dyDescent="0.25">
      <c r="A37" s="79" t="s">
        <v>371</v>
      </c>
      <c r="B37" s="122">
        <v>11.21152902</v>
      </c>
      <c r="C37" s="123">
        <f t="shared" si="0"/>
        <v>0.1352176921081252</v>
      </c>
      <c r="D37" s="122">
        <v>11.879073029999999</v>
      </c>
      <c r="E37" s="123">
        <f t="shared" si="1"/>
        <v>0.13828977129722775</v>
      </c>
      <c r="F37" s="122">
        <v>8.8815001799999997</v>
      </c>
      <c r="G37" s="124">
        <f t="shared" si="4"/>
        <v>0.10742854829736943</v>
      </c>
      <c r="H37" s="123">
        <f t="shared" si="2"/>
        <v>-25.234063654880991</v>
      </c>
      <c r="I37" s="125">
        <f t="shared" si="3"/>
        <v>-20.782435971431845</v>
      </c>
    </row>
    <row r="38" spans="1:9" x14ac:dyDescent="0.25">
      <c r="A38" s="79" t="s">
        <v>386</v>
      </c>
      <c r="B38" s="122">
        <v>3.3415544399999999</v>
      </c>
      <c r="C38" s="123">
        <f t="shared" si="0"/>
        <v>4.0301129188038139E-2</v>
      </c>
      <c r="D38" s="122">
        <v>7.2410356799999995</v>
      </c>
      <c r="E38" s="123">
        <f t="shared" si="1"/>
        <v>8.4296238066167192E-2</v>
      </c>
      <c r="F38" s="122">
        <v>6.5353638800000002</v>
      </c>
      <c r="G38" s="124">
        <f t="shared" si="4"/>
        <v>7.9050232505142357E-2</v>
      </c>
      <c r="H38" s="123" t="s">
        <v>314</v>
      </c>
      <c r="I38" s="125" t="s">
        <v>314</v>
      </c>
    </row>
    <row r="39" spans="1:9" x14ac:dyDescent="0.25">
      <c r="A39" s="79" t="s">
        <v>297</v>
      </c>
      <c r="B39" s="122">
        <v>13.50915826</v>
      </c>
      <c r="C39" s="123">
        <f t="shared" si="0"/>
        <v>0.16292846399291719</v>
      </c>
      <c r="D39" s="122">
        <v>5.5580870000000004</v>
      </c>
      <c r="E39" s="123">
        <f t="shared" si="1"/>
        <v>6.4704255806742439E-2</v>
      </c>
      <c r="F39" s="122">
        <v>6.4626833000000001</v>
      </c>
      <c r="G39" s="124">
        <f t="shared" si="4"/>
        <v>7.8171105213517306E-2</v>
      </c>
      <c r="H39" s="123" t="s">
        <v>314</v>
      </c>
      <c r="I39" s="125">
        <f t="shared" si="3"/>
        <v>-52.1607255195484</v>
      </c>
    </row>
    <row r="40" spans="1:9" x14ac:dyDescent="0.25">
      <c r="A40" s="79" t="s">
        <v>378</v>
      </c>
      <c r="B40" s="122">
        <v>3.7967542400000003</v>
      </c>
      <c r="C40" s="123">
        <f t="shared" si="0"/>
        <v>4.5791108859346188E-2</v>
      </c>
      <c r="D40" s="122">
        <v>1.7741009999999999</v>
      </c>
      <c r="E40" s="123">
        <f t="shared" si="1"/>
        <v>2.0653128483054967E-2</v>
      </c>
      <c r="F40" s="122">
        <v>5.693924</v>
      </c>
      <c r="G40" s="124">
        <f t="shared" si="4"/>
        <v>6.8872372576538179E-2</v>
      </c>
      <c r="H40" s="123" t="s">
        <v>314</v>
      </c>
      <c r="I40" s="125" t="s">
        <v>314</v>
      </c>
    </row>
    <row r="41" spans="1:9" x14ac:dyDescent="0.25">
      <c r="A41" s="79" t="s">
        <v>368</v>
      </c>
      <c r="B41" s="122">
        <v>21.6769094</v>
      </c>
      <c r="C41" s="123">
        <f t="shared" si="0"/>
        <v>0.26143638890611592</v>
      </c>
      <c r="D41" s="122">
        <v>11.45246586</v>
      </c>
      <c r="E41" s="123">
        <f t="shared" si="1"/>
        <v>0.13332344035338495</v>
      </c>
      <c r="F41" s="122">
        <v>4.91445797</v>
      </c>
      <c r="G41" s="124">
        <f t="shared" si="4"/>
        <v>5.9444133838382381E-2</v>
      </c>
      <c r="H41" s="123" t="s">
        <v>314</v>
      </c>
      <c r="I41" s="125" t="s">
        <v>314</v>
      </c>
    </row>
    <row r="42" spans="1:9" x14ac:dyDescent="0.25">
      <c r="A42" s="79" t="s">
        <v>392</v>
      </c>
      <c r="B42" s="122">
        <v>0.44914700000000002</v>
      </c>
      <c r="C42" s="123">
        <f t="shared" si="0"/>
        <v>5.4169793120053935E-3</v>
      </c>
      <c r="D42" s="122">
        <v>0.34945500000000002</v>
      </c>
      <c r="E42" s="123">
        <f t="shared" si="1"/>
        <v>4.0681669273879978E-3</v>
      </c>
      <c r="F42" s="122">
        <v>4.7601630000000004</v>
      </c>
      <c r="G42" s="124">
        <f t="shared" si="4"/>
        <v>5.7577817979490381E-2</v>
      </c>
      <c r="H42" s="123" t="s">
        <v>314</v>
      </c>
      <c r="I42" s="125" t="s">
        <v>314</v>
      </c>
    </row>
    <row r="43" spans="1:9" x14ac:dyDescent="0.25">
      <c r="A43" s="79" t="s">
        <v>381</v>
      </c>
      <c r="B43" s="122">
        <v>2.89528644</v>
      </c>
      <c r="C43" s="123">
        <f t="shared" si="0"/>
        <v>3.4918872324227357E-2</v>
      </c>
      <c r="D43" s="122">
        <v>1.2001E-2</v>
      </c>
      <c r="E43" s="123">
        <f t="shared" si="1"/>
        <v>1.3970917942391254E-4</v>
      </c>
      <c r="F43" s="122">
        <v>4.6321100900000003</v>
      </c>
      <c r="G43" s="124">
        <f t="shared" si="4"/>
        <v>5.6028919938872011E-2</v>
      </c>
      <c r="H43" s="123" t="s">
        <v>314</v>
      </c>
      <c r="I43" s="125" t="s">
        <v>314</v>
      </c>
    </row>
    <row r="44" spans="1:9" x14ac:dyDescent="0.25">
      <c r="A44" s="79" t="s">
        <v>374</v>
      </c>
      <c r="B44" s="122">
        <v>6.3574237</v>
      </c>
      <c r="C44" s="123">
        <f t="shared" si="0"/>
        <v>7.6674301866766964E-2</v>
      </c>
      <c r="D44" s="122">
        <v>6.5389014999999997</v>
      </c>
      <c r="E44" s="123">
        <f t="shared" si="1"/>
        <v>7.6122370044062221E-2</v>
      </c>
      <c r="F44" s="122">
        <v>4.2370478899999995</v>
      </c>
      <c r="G44" s="124">
        <f t="shared" si="4"/>
        <v>5.1250339994828691E-2</v>
      </c>
      <c r="H44" s="123">
        <f t="shared" si="2"/>
        <v>-35.202451206827334</v>
      </c>
      <c r="I44" s="125" t="s">
        <v>314</v>
      </c>
    </row>
    <row r="45" spans="1:9" x14ac:dyDescent="0.25">
      <c r="A45" s="79" t="s">
        <v>384</v>
      </c>
      <c r="B45" s="122">
        <v>2.4254508299999999</v>
      </c>
      <c r="C45" s="123">
        <f t="shared" si="0"/>
        <v>2.9252376100466684E-2</v>
      </c>
      <c r="D45" s="122">
        <v>3.18292134</v>
      </c>
      <c r="E45" s="123">
        <f t="shared" si="1"/>
        <v>3.7053856227169418E-2</v>
      </c>
      <c r="F45" s="122">
        <v>3.9159190000000001</v>
      </c>
      <c r="G45" s="124">
        <f t="shared" si="4"/>
        <v>4.7366040071406795E-2</v>
      </c>
      <c r="H45" s="123">
        <f t="shared" si="2"/>
        <v>23.02908497261198</v>
      </c>
      <c r="I45" s="125" t="s">
        <v>314</v>
      </c>
    </row>
    <row r="46" spans="1:9" x14ac:dyDescent="0.25">
      <c r="A46" s="79" t="s">
        <v>505</v>
      </c>
      <c r="B46" s="122">
        <v>2.6803654199999998</v>
      </c>
      <c r="C46" s="123">
        <f t="shared" si="0"/>
        <v>3.2326797304122364E-2</v>
      </c>
      <c r="D46" s="122">
        <v>3.3390263900000003</v>
      </c>
      <c r="E46" s="123">
        <f t="shared" si="1"/>
        <v>3.8871147156211067E-2</v>
      </c>
      <c r="F46" s="122">
        <v>3.86302477</v>
      </c>
      <c r="G46" s="124">
        <f t="shared" si="4"/>
        <v>4.6726243840247206E-2</v>
      </c>
      <c r="H46" s="123">
        <f t="shared" si="2"/>
        <v>15.693148804373468</v>
      </c>
      <c r="I46" s="125" t="s">
        <v>314</v>
      </c>
    </row>
    <row r="47" spans="1:9" x14ac:dyDescent="0.25">
      <c r="A47" s="79" t="s">
        <v>403</v>
      </c>
      <c r="B47" s="122">
        <v>6.9629190000000007E-2</v>
      </c>
      <c r="C47" s="123">
        <f t="shared" si="0"/>
        <v>8.3976934442775496E-4</v>
      </c>
      <c r="D47" s="122">
        <v>0.40031040999999995</v>
      </c>
      <c r="E47" s="123">
        <f t="shared" si="1"/>
        <v>4.6601982248104315E-3</v>
      </c>
      <c r="F47" s="122">
        <v>3.8092758999999998</v>
      </c>
      <c r="G47" s="124">
        <f t="shared" si="4"/>
        <v>4.6076110083595745E-2</v>
      </c>
      <c r="H47" s="123">
        <f t="shared" si="2"/>
        <v>851.58052472330166</v>
      </c>
      <c r="I47" s="125" t="s">
        <v>314</v>
      </c>
    </row>
    <row r="48" spans="1:9" x14ac:dyDescent="0.25">
      <c r="A48" s="79" t="s">
        <v>380</v>
      </c>
      <c r="B48" s="122">
        <v>3.0437450299999997</v>
      </c>
      <c r="C48" s="123">
        <f t="shared" si="0"/>
        <v>3.6709371004435588E-2</v>
      </c>
      <c r="D48" s="122">
        <v>3.8941768399999996</v>
      </c>
      <c r="E48" s="123">
        <f t="shared" si="1"/>
        <v>4.5333909744854989E-2</v>
      </c>
      <c r="F48" s="122">
        <v>3.5236996199999999</v>
      </c>
      <c r="G48" s="124">
        <f t="shared" si="4"/>
        <v>4.2621846212988798E-2</v>
      </c>
      <c r="H48" s="123">
        <f t="shared" si="2"/>
        <v>-9.5136208554925226</v>
      </c>
      <c r="I48" s="125" t="s">
        <v>314</v>
      </c>
    </row>
    <row r="49" spans="1:9" x14ac:dyDescent="0.25">
      <c r="A49" s="79" t="s">
        <v>459</v>
      </c>
      <c r="B49" s="122">
        <v>0</v>
      </c>
      <c r="C49" s="123">
        <f t="shared" si="0"/>
        <v>0</v>
      </c>
      <c r="D49" s="122">
        <v>0</v>
      </c>
      <c r="E49" s="123">
        <f t="shared" si="1"/>
        <v>0</v>
      </c>
      <c r="F49" s="122">
        <v>2.9426916400000001</v>
      </c>
      <c r="G49" s="124">
        <f t="shared" si="4"/>
        <v>3.5594109617189167E-2</v>
      </c>
      <c r="H49" s="123" t="s">
        <v>314</v>
      </c>
      <c r="I49" s="125" t="s">
        <v>314</v>
      </c>
    </row>
    <row r="50" spans="1:9" x14ac:dyDescent="0.25">
      <c r="A50" s="79" t="s">
        <v>300</v>
      </c>
      <c r="B50" s="122">
        <v>0</v>
      </c>
      <c r="C50" s="123">
        <f t="shared" si="0"/>
        <v>0</v>
      </c>
      <c r="D50" s="122">
        <v>1.51350618</v>
      </c>
      <c r="E50" s="123">
        <f t="shared" si="1"/>
        <v>1.7619423919741729E-2</v>
      </c>
      <c r="F50" s="122">
        <v>2.2493607299999998</v>
      </c>
      <c r="G50" s="124">
        <f t="shared" si="4"/>
        <v>2.7207741138728564E-2</v>
      </c>
      <c r="H50" s="123" t="s">
        <v>314</v>
      </c>
      <c r="I50" s="125" t="s">
        <v>314</v>
      </c>
    </row>
    <row r="51" spans="1:9" x14ac:dyDescent="0.25">
      <c r="A51" s="79" t="s">
        <v>298</v>
      </c>
      <c r="B51" s="122">
        <v>6.1254160400000002</v>
      </c>
      <c r="C51" s="123">
        <f t="shared" si="0"/>
        <v>7.3876151830260472E-2</v>
      </c>
      <c r="D51" s="122">
        <v>1.466342</v>
      </c>
      <c r="E51" s="123">
        <f t="shared" si="1"/>
        <v>1.7070363934240378E-2</v>
      </c>
      <c r="F51" s="122">
        <v>2.2280553700000003</v>
      </c>
      <c r="G51" s="124">
        <f t="shared" si="4"/>
        <v>2.6950036488684544E-2</v>
      </c>
      <c r="H51" s="123" t="s">
        <v>314</v>
      </c>
      <c r="I51" s="125">
        <f t="shared" si="3"/>
        <v>-63.626056492319492</v>
      </c>
    </row>
    <row r="52" spans="1:9" x14ac:dyDescent="0.25">
      <c r="A52" s="79" t="s">
        <v>612</v>
      </c>
      <c r="B52" s="122">
        <v>0.26200000000000001</v>
      </c>
      <c r="C52" s="123">
        <f t="shared" si="0"/>
        <v>3.1598754522359344E-3</v>
      </c>
      <c r="D52" s="122">
        <v>2.2533346400000003</v>
      </c>
      <c r="E52" s="123">
        <f t="shared" si="1"/>
        <v>2.6232108451118862E-2</v>
      </c>
      <c r="F52" s="122">
        <v>1.96818604</v>
      </c>
      <c r="G52" s="124">
        <f t="shared" si="4"/>
        <v>2.3806717870983402E-2</v>
      </c>
      <c r="H52" s="123" t="s">
        <v>314</v>
      </c>
      <c r="I52" s="125">
        <f t="shared" si="3"/>
        <v>651.21604580152666</v>
      </c>
    </row>
    <row r="53" spans="1:9" x14ac:dyDescent="0.25">
      <c r="A53" s="79" t="s">
        <v>385</v>
      </c>
      <c r="B53" s="122">
        <v>2.1747330599999999</v>
      </c>
      <c r="C53" s="123">
        <f t="shared" si="0"/>
        <v>2.6228571036106627E-2</v>
      </c>
      <c r="D53" s="122">
        <v>3.22857964</v>
      </c>
      <c r="E53" s="123">
        <f t="shared" si="1"/>
        <v>3.7585385568631863E-2</v>
      </c>
      <c r="F53" s="122">
        <v>1.9422929899999999</v>
      </c>
      <c r="G53" s="124">
        <f t="shared" si="4"/>
        <v>2.3493521596016798E-2</v>
      </c>
      <c r="H53" s="123" t="s">
        <v>314</v>
      </c>
      <c r="I53" s="125" t="s">
        <v>314</v>
      </c>
    </row>
    <row r="54" spans="1:9" x14ac:dyDescent="0.25">
      <c r="A54" s="79" t="s">
        <v>303</v>
      </c>
      <c r="B54" s="122">
        <v>4.0000000000000002E-4</v>
      </c>
      <c r="C54" s="123">
        <f t="shared" si="0"/>
        <v>4.8242373316579145E-6</v>
      </c>
      <c r="D54" s="122">
        <v>6.3011499999999993E-3</v>
      </c>
      <c r="E54" s="123">
        <f t="shared" si="1"/>
        <v>7.3354595110989624E-5</v>
      </c>
      <c r="F54" s="122">
        <v>1.5630719499999999</v>
      </c>
      <c r="G54" s="124">
        <f t="shared" si="4"/>
        <v>1.890655261719968E-2</v>
      </c>
      <c r="H54" s="123" t="s">
        <v>314</v>
      </c>
      <c r="I54" s="125" t="s">
        <v>314</v>
      </c>
    </row>
    <row r="55" spans="1:9" x14ac:dyDescent="0.25">
      <c r="A55" s="79" t="s">
        <v>309</v>
      </c>
      <c r="B55" s="122">
        <v>0</v>
      </c>
      <c r="C55" s="123">
        <f t="shared" si="0"/>
        <v>0</v>
      </c>
      <c r="D55" s="122">
        <v>1.7126268</v>
      </c>
      <c r="E55" s="123">
        <f t="shared" si="1"/>
        <v>1.9937478950704208E-2</v>
      </c>
      <c r="F55" s="122">
        <v>1.2061451699999999</v>
      </c>
      <c r="G55" s="124">
        <f t="shared" si="4"/>
        <v>1.4589249791467534E-2</v>
      </c>
      <c r="H55" s="123">
        <f t="shared" si="2"/>
        <v>-29.573379909738662</v>
      </c>
      <c r="I55" s="125" t="s">
        <v>314</v>
      </c>
    </row>
    <row r="56" spans="1:9" x14ac:dyDescent="0.25">
      <c r="A56" s="79" t="s">
        <v>443</v>
      </c>
      <c r="B56" s="122">
        <v>0.56878983999999999</v>
      </c>
      <c r="C56" s="123">
        <f t="shared" si="0"/>
        <v>6.8599429499893302E-3</v>
      </c>
      <c r="D56" s="122">
        <v>0</v>
      </c>
      <c r="E56" s="123">
        <f t="shared" si="1"/>
        <v>0</v>
      </c>
      <c r="F56" s="122">
        <v>0.97273452999999999</v>
      </c>
      <c r="G56" s="124">
        <f t="shared" si="4"/>
        <v>1.1765969297838146E-2</v>
      </c>
      <c r="H56" s="123" t="s">
        <v>314</v>
      </c>
      <c r="I56" s="125">
        <f t="shared" si="3"/>
        <v>71.018267485227923</v>
      </c>
    </row>
    <row r="57" spans="1:9" x14ac:dyDescent="0.25">
      <c r="A57" s="79" t="s">
        <v>390</v>
      </c>
      <c r="B57" s="122">
        <v>0.73668400000000001</v>
      </c>
      <c r="C57" s="123">
        <f t="shared" si="0"/>
        <v>8.8848461360876985E-3</v>
      </c>
      <c r="D57" s="122">
        <v>0.46744432000000002</v>
      </c>
      <c r="E57" s="123">
        <f t="shared" si="1"/>
        <v>5.4417350532096325E-3</v>
      </c>
      <c r="F57" s="122">
        <v>0.94721390000000005</v>
      </c>
      <c r="G57" s="124">
        <f t="shared" si="4"/>
        <v>1.1457277728061665E-2</v>
      </c>
      <c r="H57" s="123">
        <f t="shared" si="2"/>
        <v>102.63673329050187</v>
      </c>
      <c r="I57" s="125" t="s">
        <v>314</v>
      </c>
    </row>
    <row r="58" spans="1:9" x14ac:dyDescent="0.25">
      <c r="A58" s="79" t="s">
        <v>408</v>
      </c>
      <c r="B58" s="122">
        <v>4.7409160000000006E-2</v>
      </c>
      <c r="C58" s="123">
        <f t="shared" si="0"/>
        <v>5.7178259883635795E-4</v>
      </c>
      <c r="D58" s="122">
        <v>11.221515650000001</v>
      </c>
      <c r="E58" s="123">
        <f t="shared" si="1"/>
        <v>0.13063484237597639</v>
      </c>
      <c r="F58" s="122">
        <v>0.85652907</v>
      </c>
      <c r="G58" s="124">
        <f t="shared" si="4"/>
        <v>1.0360375240638224E-2</v>
      </c>
      <c r="H58" s="123" t="s">
        <v>314</v>
      </c>
      <c r="I58" s="125" t="s">
        <v>314</v>
      </c>
    </row>
    <row r="59" spans="1:9" x14ac:dyDescent="0.25">
      <c r="A59" s="79" t="s">
        <v>507</v>
      </c>
      <c r="B59" s="122">
        <v>0.27736346999999995</v>
      </c>
      <c r="C59" s="123">
        <f t="shared" si="0"/>
        <v>3.345168016030449E-3</v>
      </c>
      <c r="D59" s="122">
        <v>9.7071710500000012</v>
      </c>
      <c r="E59" s="123">
        <f t="shared" si="1"/>
        <v>0.11300565802208648</v>
      </c>
      <c r="F59" s="122">
        <v>0.82386243000000003</v>
      </c>
      <c r="G59" s="124">
        <f t="shared" si="4"/>
        <v>9.9652472057533813E-3</v>
      </c>
      <c r="H59" s="123" t="s">
        <v>314</v>
      </c>
      <c r="I59" s="125">
        <f t="shared" si="3"/>
        <v>197.03350264546378</v>
      </c>
    </row>
    <row r="60" spans="1:9" x14ac:dyDescent="0.25">
      <c r="A60" s="79" t="s">
        <v>398</v>
      </c>
      <c r="B60" s="122">
        <v>0.22918201999999999</v>
      </c>
      <c r="C60" s="123">
        <f t="shared" si="0"/>
        <v>2.7640711415719268E-3</v>
      </c>
      <c r="D60" s="122">
        <v>0.42056257000000002</v>
      </c>
      <c r="E60" s="123">
        <f t="shared" si="1"/>
        <v>4.8959629656788427E-3</v>
      </c>
      <c r="F60" s="122">
        <v>0.77957982999999997</v>
      </c>
      <c r="G60" s="124">
        <f t="shared" si="4"/>
        <v>9.4296152363316232E-3</v>
      </c>
      <c r="H60" s="123">
        <f t="shared" si="2"/>
        <v>85.365956366492597</v>
      </c>
      <c r="I60" s="125" t="s">
        <v>314</v>
      </c>
    </row>
    <row r="61" spans="1:9" x14ac:dyDescent="0.25">
      <c r="A61" s="79" t="s">
        <v>640</v>
      </c>
      <c r="B61" s="122">
        <v>0</v>
      </c>
      <c r="C61" s="123">
        <f t="shared" si="0"/>
        <v>0</v>
      </c>
      <c r="D61" s="122">
        <v>0</v>
      </c>
      <c r="E61" s="123">
        <f t="shared" si="1"/>
        <v>0</v>
      </c>
      <c r="F61" s="122">
        <v>0.69810499999999998</v>
      </c>
      <c r="G61" s="124">
        <f t="shared" si="4"/>
        <v>8.4441147541737798E-3</v>
      </c>
      <c r="H61" s="123" t="s">
        <v>314</v>
      </c>
      <c r="I61" s="125" t="s">
        <v>314</v>
      </c>
    </row>
    <row r="62" spans="1:9" x14ac:dyDescent="0.25">
      <c r="A62" s="79" t="s">
        <v>312</v>
      </c>
      <c r="B62" s="122">
        <v>4.1131260000000003E-2</v>
      </c>
      <c r="C62" s="123">
        <f t="shared" si="0"/>
        <v>4.9606739997531978E-4</v>
      </c>
      <c r="D62" s="122">
        <v>6.0661519299999993</v>
      </c>
      <c r="E62" s="123">
        <f t="shared" si="1"/>
        <v>7.0618874127246337E-2</v>
      </c>
      <c r="F62" s="122">
        <v>0.58456831999999992</v>
      </c>
      <c r="G62" s="124">
        <f t="shared" si="4"/>
        <v>7.070801635476868E-3</v>
      </c>
      <c r="H62" s="123" t="s">
        <v>314</v>
      </c>
      <c r="I62" s="125" t="s">
        <v>314</v>
      </c>
    </row>
    <row r="63" spans="1:9" x14ac:dyDescent="0.25">
      <c r="A63" s="79" t="s">
        <v>407</v>
      </c>
      <c r="B63" s="122">
        <v>4.9000000000000002E-2</v>
      </c>
      <c r="C63" s="123">
        <f t="shared" si="0"/>
        <v>5.9096907312809451E-4</v>
      </c>
      <c r="D63" s="122">
        <v>1.6307100000000001E-2</v>
      </c>
      <c r="E63" s="123">
        <f t="shared" si="1"/>
        <v>1.8983847677557573E-4</v>
      </c>
      <c r="F63" s="122">
        <v>0.47958165000000003</v>
      </c>
      <c r="G63" s="124">
        <f t="shared" si="4"/>
        <v>5.8009074374141519E-3</v>
      </c>
      <c r="H63" s="123" t="s">
        <v>314</v>
      </c>
      <c r="I63" s="125" t="s">
        <v>314</v>
      </c>
    </row>
    <row r="64" spans="1:9" x14ac:dyDescent="0.25">
      <c r="A64" s="79" t="s">
        <v>506</v>
      </c>
      <c r="B64" s="122">
        <v>1.4126824099999999</v>
      </c>
      <c r="C64" s="123">
        <f t="shared" si="0"/>
        <v>1.7037788050246177E-2</v>
      </c>
      <c r="D64" s="122">
        <v>0.32829040000000004</v>
      </c>
      <c r="E64" s="123">
        <f t="shared" si="1"/>
        <v>3.8217800513913863E-3</v>
      </c>
      <c r="F64" s="122">
        <v>0.47064883000000002</v>
      </c>
      <c r="G64" s="124">
        <f t="shared" si="4"/>
        <v>5.6928581365806403E-3</v>
      </c>
      <c r="H64" s="123" t="s">
        <v>314</v>
      </c>
      <c r="I64" s="125" t="s">
        <v>314</v>
      </c>
    </row>
    <row r="65" spans="1:9" x14ac:dyDescent="0.25">
      <c r="A65" s="79" t="s">
        <v>401</v>
      </c>
      <c r="B65" s="122">
        <v>9.9920270000000005E-2</v>
      </c>
      <c r="C65" s="123">
        <f t="shared" si="0"/>
        <v>1.2050977418083459E-3</v>
      </c>
      <c r="D65" s="122">
        <v>0.62720122</v>
      </c>
      <c r="E65" s="123">
        <f t="shared" si="1"/>
        <v>7.3015388534186194E-3</v>
      </c>
      <c r="F65" s="122">
        <v>0.44447511000000001</v>
      </c>
      <c r="G65" s="124">
        <f t="shared" si="4"/>
        <v>5.376266942958458E-3</v>
      </c>
      <c r="H65" s="123" t="s">
        <v>314</v>
      </c>
      <c r="I65" s="125" t="s">
        <v>314</v>
      </c>
    </row>
    <row r="66" spans="1:9" x14ac:dyDescent="0.25">
      <c r="A66" s="79" t="s">
        <v>389</v>
      </c>
      <c r="B66" s="122">
        <v>1.4856457599999999</v>
      </c>
      <c r="C66" s="123">
        <f t="shared" si="0"/>
        <v>1.7917769342528235E-2</v>
      </c>
      <c r="D66" s="122">
        <v>0.15398466</v>
      </c>
      <c r="E66" s="123">
        <f t="shared" si="1"/>
        <v>1.7926064904983058E-3</v>
      </c>
      <c r="F66" s="122">
        <v>0.40402404999999997</v>
      </c>
      <c r="G66" s="124">
        <f t="shared" si="4"/>
        <v>4.8869803849650771E-3</v>
      </c>
      <c r="H66" s="123" t="s">
        <v>314</v>
      </c>
      <c r="I66" s="125">
        <f t="shared" si="3"/>
        <v>-72.804819232277822</v>
      </c>
    </row>
    <row r="67" spans="1:9" x14ac:dyDescent="0.25">
      <c r="A67" s="79" t="s">
        <v>509</v>
      </c>
      <c r="B67" s="122">
        <v>0</v>
      </c>
      <c r="C67" s="123">
        <f t="shared" si="0"/>
        <v>0</v>
      </c>
      <c r="D67" s="122">
        <v>0.20122645</v>
      </c>
      <c r="E67" s="123">
        <f t="shared" si="1"/>
        <v>2.3425699698264284E-3</v>
      </c>
      <c r="F67" s="122">
        <v>0.39875890999999997</v>
      </c>
      <c r="G67" s="124">
        <f t="shared" si="4"/>
        <v>4.8232944833359655E-3</v>
      </c>
      <c r="H67" s="123">
        <f t="shared" si="2"/>
        <v>98.164262203104997</v>
      </c>
      <c r="I67" s="125" t="s">
        <v>314</v>
      </c>
    </row>
    <row r="68" spans="1:9" x14ac:dyDescent="0.25">
      <c r="A68" s="79" t="s">
        <v>394</v>
      </c>
      <c r="B68" s="122">
        <v>0.38050142999999997</v>
      </c>
      <c r="C68" s="123">
        <f t="shared" si="0"/>
        <v>4.5890730083880515E-3</v>
      </c>
      <c r="D68" s="122">
        <v>2.5432643399999999</v>
      </c>
      <c r="E68" s="123">
        <f t="shared" si="1"/>
        <v>2.9607313890467335E-2</v>
      </c>
      <c r="F68" s="122">
        <v>0.33203636999999997</v>
      </c>
      <c r="G68" s="124">
        <f t="shared" si="4"/>
        <v>4.016234249631938E-3</v>
      </c>
      <c r="H68" s="123" t="s">
        <v>314</v>
      </c>
      <c r="I68" s="125" t="s">
        <v>314</v>
      </c>
    </row>
    <row r="69" spans="1:9" x14ac:dyDescent="0.25">
      <c r="A69" s="79" t="s">
        <v>396</v>
      </c>
      <c r="B69" s="122">
        <v>0.39798284</v>
      </c>
      <c r="C69" s="123">
        <f t="shared" ref="C69:C132" si="5">(B69/$B$135)*100</f>
        <v>4.7999091852180967E-3</v>
      </c>
      <c r="D69" s="122">
        <v>0.88582369999999999</v>
      </c>
      <c r="E69" s="123">
        <f t="shared" ref="E69:E132" si="6">(D69/$D$135)*100</f>
        <v>1.0312282496563126E-2</v>
      </c>
      <c r="F69" s="122">
        <v>0.30571784000000002</v>
      </c>
      <c r="G69" s="124">
        <f t="shared" ref="G69:G132" si="7">(F69/$F$135)*100</f>
        <v>3.6978914681289198E-3</v>
      </c>
      <c r="H69" s="123" t="s">
        <v>314</v>
      </c>
      <c r="I69" s="125" t="s">
        <v>314</v>
      </c>
    </row>
    <row r="70" spans="1:9" x14ac:dyDescent="0.25">
      <c r="A70" s="79" t="s">
        <v>446</v>
      </c>
      <c r="B70" s="122">
        <v>0</v>
      </c>
      <c r="C70" s="123">
        <f t="shared" si="5"/>
        <v>0</v>
      </c>
      <c r="D70" s="122">
        <v>0.24782273999999999</v>
      </c>
      <c r="E70" s="123">
        <f t="shared" si="6"/>
        <v>2.8850188857583226E-3</v>
      </c>
      <c r="F70" s="122">
        <v>0.29552784000000004</v>
      </c>
      <c r="G70" s="124">
        <f t="shared" si="7"/>
        <v>3.5746356121401633E-3</v>
      </c>
      <c r="H70" s="123">
        <f t="shared" ref="H70:H126" si="8">((F70/D70)-1)*100</f>
        <v>19.249686287868517</v>
      </c>
      <c r="I70" s="125" t="s">
        <v>314</v>
      </c>
    </row>
    <row r="71" spans="1:9" x14ac:dyDescent="0.25">
      <c r="A71" s="79" t="s">
        <v>409</v>
      </c>
      <c r="B71" s="122">
        <v>4.7073540000000004E-2</v>
      </c>
      <c r="C71" s="123">
        <f t="shared" si="5"/>
        <v>5.6773482250323032E-4</v>
      </c>
      <c r="D71" s="122">
        <v>0</v>
      </c>
      <c r="E71" s="123">
        <f t="shared" si="6"/>
        <v>0</v>
      </c>
      <c r="F71" s="122">
        <v>0.285495</v>
      </c>
      <c r="G71" s="124">
        <f t="shared" si="7"/>
        <v>3.4532807267428876E-3</v>
      </c>
      <c r="H71" s="123" t="s">
        <v>314</v>
      </c>
      <c r="I71" s="125">
        <f t="shared" ref="I71:I108" si="9">((F71/B71)-1)*100</f>
        <v>506.48721128685025</v>
      </c>
    </row>
    <row r="72" spans="1:9" x14ac:dyDescent="0.25">
      <c r="A72" s="79" t="s">
        <v>441</v>
      </c>
      <c r="B72" s="122">
        <v>0</v>
      </c>
      <c r="C72" s="123">
        <f t="shared" si="5"/>
        <v>0</v>
      </c>
      <c r="D72" s="122">
        <v>0.154145</v>
      </c>
      <c r="E72" s="123">
        <f t="shared" si="6"/>
        <v>1.7944730824347138E-3</v>
      </c>
      <c r="F72" s="122">
        <v>0.26866200000000001</v>
      </c>
      <c r="G72" s="124">
        <f t="shared" si="7"/>
        <v>3.2496726969235808E-3</v>
      </c>
      <c r="H72" s="123" t="s">
        <v>314</v>
      </c>
      <c r="I72" s="125" t="s">
        <v>314</v>
      </c>
    </row>
    <row r="73" spans="1:9" x14ac:dyDescent="0.25">
      <c r="A73" s="79" t="s">
        <v>449</v>
      </c>
      <c r="B73" s="122">
        <v>0</v>
      </c>
      <c r="C73" s="123">
        <f t="shared" si="5"/>
        <v>0</v>
      </c>
      <c r="D73" s="122">
        <v>0</v>
      </c>
      <c r="E73" s="123">
        <f t="shared" si="6"/>
        <v>0</v>
      </c>
      <c r="F73" s="122">
        <v>0.24999880999999999</v>
      </c>
      <c r="G73" s="124">
        <f t="shared" si="7"/>
        <v>3.0239271170481338E-3</v>
      </c>
      <c r="H73" s="123" t="s">
        <v>314</v>
      </c>
      <c r="I73" s="125" t="s">
        <v>314</v>
      </c>
    </row>
    <row r="74" spans="1:9" x14ac:dyDescent="0.25">
      <c r="A74" s="79" t="s">
        <v>418</v>
      </c>
      <c r="B74" s="122">
        <v>1.9599999999999999E-4</v>
      </c>
      <c r="C74" s="123">
        <f t="shared" si="5"/>
        <v>2.3638762925123782E-6</v>
      </c>
      <c r="D74" s="122">
        <v>0.56917069999999992</v>
      </c>
      <c r="E74" s="123">
        <f t="shared" si="6"/>
        <v>6.6259787891953916E-3</v>
      </c>
      <c r="F74" s="122">
        <v>0.20346388000000001</v>
      </c>
      <c r="G74" s="124">
        <f t="shared" si="7"/>
        <v>2.4610514908924067E-3</v>
      </c>
      <c r="H74" s="123" t="s">
        <v>314</v>
      </c>
      <c r="I74" s="125">
        <f t="shared" si="9"/>
        <v>103708.10204081633</v>
      </c>
    </row>
    <row r="75" spans="1:9" x14ac:dyDescent="0.25">
      <c r="A75" s="79" t="s">
        <v>508</v>
      </c>
      <c r="B75" s="122">
        <v>8.1087500000000007E-2</v>
      </c>
      <c r="C75" s="123">
        <f t="shared" si="5"/>
        <v>9.7796336157702796E-4</v>
      </c>
      <c r="D75" s="122">
        <v>1.1457404600000001</v>
      </c>
      <c r="E75" s="123">
        <f t="shared" si="6"/>
        <v>1.3338093450493801E-2</v>
      </c>
      <c r="F75" s="122">
        <v>0.16960109000000001</v>
      </c>
      <c r="G75" s="124">
        <f t="shared" si="7"/>
        <v>2.0514551054539865E-3</v>
      </c>
      <c r="H75" s="123" t="s">
        <v>314</v>
      </c>
      <c r="I75" s="125">
        <f t="shared" si="9"/>
        <v>109.15811931555419</v>
      </c>
    </row>
    <row r="76" spans="1:9" x14ac:dyDescent="0.25">
      <c r="A76" s="79" t="s">
        <v>423</v>
      </c>
      <c r="B76" s="122">
        <v>0</v>
      </c>
      <c r="C76" s="123">
        <f t="shared" si="5"/>
        <v>0</v>
      </c>
      <c r="D76" s="122">
        <v>0</v>
      </c>
      <c r="E76" s="123">
        <f t="shared" si="6"/>
        <v>0</v>
      </c>
      <c r="F76" s="122">
        <v>0.15</v>
      </c>
      <c r="G76" s="124">
        <f t="shared" si="7"/>
        <v>1.8143649066058359E-3</v>
      </c>
      <c r="H76" s="123" t="s">
        <v>314</v>
      </c>
      <c r="I76" s="125" t="s">
        <v>314</v>
      </c>
    </row>
    <row r="77" spans="1:9" x14ac:dyDescent="0.25">
      <c r="A77" s="79" t="s">
        <v>575</v>
      </c>
      <c r="B77" s="122">
        <v>0</v>
      </c>
      <c r="C77" s="123">
        <f t="shared" si="5"/>
        <v>0</v>
      </c>
      <c r="D77" s="122">
        <v>0</v>
      </c>
      <c r="E77" s="123">
        <f t="shared" si="6"/>
        <v>0</v>
      </c>
      <c r="F77" s="122">
        <v>0.14899616000000002</v>
      </c>
      <c r="G77" s="124">
        <f t="shared" si="7"/>
        <v>1.8022226928201882E-3</v>
      </c>
      <c r="H77" s="123" t="s">
        <v>314</v>
      </c>
      <c r="I77" s="125" t="s">
        <v>314</v>
      </c>
    </row>
    <row r="78" spans="1:9" x14ac:dyDescent="0.25">
      <c r="A78" s="79" t="s">
        <v>414</v>
      </c>
      <c r="B78" s="122">
        <v>1.0651000000000001E-2</v>
      </c>
      <c r="C78" s="123">
        <f t="shared" si="5"/>
        <v>1.2845737954872113E-4</v>
      </c>
      <c r="D78" s="122">
        <v>0</v>
      </c>
      <c r="E78" s="123">
        <f t="shared" si="6"/>
        <v>0</v>
      </c>
      <c r="F78" s="122">
        <v>0.13412152999999999</v>
      </c>
      <c r="G78" s="124">
        <f t="shared" si="7"/>
        <v>1.6223026483485456E-3</v>
      </c>
      <c r="H78" s="123" t="s">
        <v>314</v>
      </c>
      <c r="I78" s="125" t="s">
        <v>314</v>
      </c>
    </row>
    <row r="79" spans="1:9" x14ac:dyDescent="0.25">
      <c r="A79" s="79" t="s">
        <v>400</v>
      </c>
      <c r="B79" s="122">
        <v>0.22491074999999999</v>
      </c>
      <c r="C79" s="123">
        <f t="shared" si="5"/>
        <v>2.7125570911029507E-3</v>
      </c>
      <c r="D79" s="122">
        <v>4.9508797199999997</v>
      </c>
      <c r="E79" s="123">
        <f t="shared" si="6"/>
        <v>5.7635475636004484E-2</v>
      </c>
      <c r="F79" s="122">
        <v>0.12910017999999998</v>
      </c>
      <c r="G79" s="124">
        <f t="shared" si="7"/>
        <v>1.5615655735233107E-3</v>
      </c>
      <c r="H79" s="123">
        <f t="shared" si="8"/>
        <v>-97.392378985123074</v>
      </c>
      <c r="I79" s="125" t="s">
        <v>314</v>
      </c>
    </row>
    <row r="80" spans="1:9" x14ac:dyDescent="0.25">
      <c r="A80" s="79" t="s">
        <v>422</v>
      </c>
      <c r="B80" s="122">
        <v>0</v>
      </c>
      <c r="C80" s="123">
        <f t="shared" si="5"/>
        <v>0</v>
      </c>
      <c r="D80" s="122">
        <v>6.0425799999999997E-3</v>
      </c>
      <c r="E80" s="123">
        <f t="shared" si="6"/>
        <v>7.0344462411744477E-5</v>
      </c>
      <c r="F80" s="122">
        <v>0.1199909</v>
      </c>
      <c r="G80" s="124">
        <f t="shared" si="7"/>
        <v>1.4513818538136681E-3</v>
      </c>
      <c r="H80" s="123">
        <f t="shared" si="8"/>
        <v>1885.7560843215979</v>
      </c>
      <c r="I80" s="125" t="s">
        <v>314</v>
      </c>
    </row>
    <row r="81" spans="1:9" x14ac:dyDescent="0.25">
      <c r="A81" s="79" t="s">
        <v>304</v>
      </c>
      <c r="B81" s="122">
        <v>5.8070509999999999E-2</v>
      </c>
      <c r="C81" s="123">
        <f t="shared" si="5"/>
        <v>7.0036480552603561E-4</v>
      </c>
      <c r="D81" s="122">
        <v>0.34471202000000001</v>
      </c>
      <c r="E81" s="123">
        <f t="shared" si="6"/>
        <v>4.0129517083375829E-3</v>
      </c>
      <c r="F81" s="122">
        <v>9.0303620000000001E-2</v>
      </c>
      <c r="G81" s="124">
        <f t="shared" si="7"/>
        <v>1.0922914604497927E-3</v>
      </c>
      <c r="H81" s="123" t="s">
        <v>314</v>
      </c>
      <c r="I81" s="125" t="s">
        <v>314</v>
      </c>
    </row>
    <row r="82" spans="1:9" x14ac:dyDescent="0.25">
      <c r="A82" s="79" t="s">
        <v>437</v>
      </c>
      <c r="B82" s="122">
        <v>0</v>
      </c>
      <c r="C82" s="123">
        <f t="shared" si="5"/>
        <v>0</v>
      </c>
      <c r="D82" s="122">
        <v>1.0706154099999998</v>
      </c>
      <c r="E82" s="123">
        <f t="shared" si="6"/>
        <v>1.2463528073468517E-2</v>
      </c>
      <c r="F82" s="122">
        <v>8.9899999999999994E-2</v>
      </c>
      <c r="G82" s="124">
        <f t="shared" si="7"/>
        <v>1.0874093673590977E-3</v>
      </c>
      <c r="H82" s="123" t="s">
        <v>314</v>
      </c>
      <c r="I82" s="125" t="s">
        <v>314</v>
      </c>
    </row>
    <row r="83" spans="1:9" x14ac:dyDescent="0.25">
      <c r="A83" s="79" t="s">
        <v>440</v>
      </c>
      <c r="B83" s="122">
        <v>0</v>
      </c>
      <c r="C83" s="123">
        <f t="shared" si="5"/>
        <v>0</v>
      </c>
      <c r="D83" s="122">
        <v>1.1635466699999999</v>
      </c>
      <c r="E83" s="123">
        <f t="shared" si="6"/>
        <v>1.3545383758613945E-2</v>
      </c>
      <c r="F83" s="122">
        <v>7.3989479999999996E-2</v>
      </c>
      <c r="G83" s="124">
        <f t="shared" si="7"/>
        <v>8.9495943980009583E-4</v>
      </c>
      <c r="H83" s="123" t="s">
        <v>314</v>
      </c>
      <c r="I83" s="125" t="s">
        <v>314</v>
      </c>
    </row>
    <row r="84" spans="1:9" x14ac:dyDescent="0.25">
      <c r="A84" s="79" t="s">
        <v>540</v>
      </c>
      <c r="B84" s="122">
        <v>0</v>
      </c>
      <c r="C84" s="123">
        <f t="shared" si="5"/>
        <v>0</v>
      </c>
      <c r="D84" s="122">
        <v>0.23858840000000001</v>
      </c>
      <c r="E84" s="123">
        <f t="shared" si="6"/>
        <v>2.777517672199335E-3</v>
      </c>
      <c r="F84" s="122">
        <v>6.4124879999999995E-2</v>
      </c>
      <c r="G84" s="124">
        <f t="shared" si="7"/>
        <v>7.756395460820696E-4</v>
      </c>
      <c r="H84" s="123" t="s">
        <v>314</v>
      </c>
      <c r="I84" s="125" t="s">
        <v>314</v>
      </c>
    </row>
    <row r="85" spans="1:9" x14ac:dyDescent="0.25">
      <c r="A85" s="79" t="s">
        <v>310</v>
      </c>
      <c r="B85" s="122">
        <v>0</v>
      </c>
      <c r="C85" s="123">
        <f t="shared" si="5"/>
        <v>0</v>
      </c>
      <c r="D85" s="122">
        <v>8.3213300000000004E-2</v>
      </c>
      <c r="E85" s="123">
        <f t="shared" si="6"/>
        <v>9.6872442797732374E-4</v>
      </c>
      <c r="F85" s="122">
        <v>5.0657180000000003E-2</v>
      </c>
      <c r="G85" s="124">
        <f t="shared" si="7"/>
        <v>6.1273739773076686E-4</v>
      </c>
      <c r="H85" s="123">
        <f t="shared" si="8"/>
        <v>-39.123697774274071</v>
      </c>
      <c r="I85" s="125" t="s">
        <v>314</v>
      </c>
    </row>
    <row r="86" spans="1:9" x14ac:dyDescent="0.25">
      <c r="A86" s="79" t="s">
        <v>299</v>
      </c>
      <c r="B86" s="122">
        <v>1.0020683500000001</v>
      </c>
      <c r="C86" s="123">
        <f t="shared" si="5"/>
        <v>1.2085538857357124E-2</v>
      </c>
      <c r="D86" s="122">
        <v>0.37080857</v>
      </c>
      <c r="E86" s="123">
        <f t="shared" si="6"/>
        <v>4.3167536903636729E-3</v>
      </c>
      <c r="F86" s="122">
        <v>4.4799809999999995E-2</v>
      </c>
      <c r="G86" s="124">
        <f t="shared" si="7"/>
        <v>5.4188802057739463E-4</v>
      </c>
      <c r="H86" s="123" t="s">
        <v>314</v>
      </c>
      <c r="I86" s="125" t="s">
        <v>314</v>
      </c>
    </row>
    <row r="87" spans="1:9" x14ac:dyDescent="0.25">
      <c r="A87" s="79" t="s">
        <v>353</v>
      </c>
      <c r="B87" s="122">
        <v>402.03764638999996</v>
      </c>
      <c r="C87" s="123">
        <f t="shared" si="5"/>
        <v>4.8488125561163038</v>
      </c>
      <c r="D87" s="122">
        <v>1.1281909999999999</v>
      </c>
      <c r="E87" s="123">
        <f t="shared" si="6"/>
        <v>1.3133792087612976E-2</v>
      </c>
      <c r="F87" s="122">
        <v>4.1187080000000001E-2</v>
      </c>
      <c r="G87" s="124">
        <f t="shared" si="7"/>
        <v>4.9818928371711394E-4</v>
      </c>
      <c r="H87" s="123" t="s">
        <v>314</v>
      </c>
      <c r="I87" s="125" t="s">
        <v>314</v>
      </c>
    </row>
    <row r="88" spans="1:9" x14ac:dyDescent="0.25">
      <c r="A88" s="79" t="s">
        <v>399</v>
      </c>
      <c r="B88" s="122">
        <v>0.15370588000000002</v>
      </c>
      <c r="C88" s="123">
        <f t="shared" si="5"/>
        <v>1.8537841109783292E-3</v>
      </c>
      <c r="D88" s="122">
        <v>9.3561539999999999E-2</v>
      </c>
      <c r="E88" s="123">
        <f t="shared" si="6"/>
        <v>1.0891930654976728E-3</v>
      </c>
      <c r="F88" s="122">
        <v>3.0911630000000002E-2</v>
      </c>
      <c r="G88" s="124">
        <f t="shared" si="7"/>
        <v>3.7389984451989441E-4</v>
      </c>
      <c r="H88" s="123" t="s">
        <v>314</v>
      </c>
      <c r="I88" s="125" t="s">
        <v>314</v>
      </c>
    </row>
    <row r="89" spans="1:9" x14ac:dyDescent="0.25">
      <c r="A89" s="79" t="s">
        <v>430</v>
      </c>
      <c r="B89" s="122">
        <v>0</v>
      </c>
      <c r="C89" s="123">
        <f t="shared" si="5"/>
        <v>0</v>
      </c>
      <c r="D89" s="122">
        <v>5.4854999999999999E-3</v>
      </c>
      <c r="E89" s="123">
        <f t="shared" si="6"/>
        <v>6.3859237041069268E-5</v>
      </c>
      <c r="F89" s="122">
        <v>2.5202150000000003E-2</v>
      </c>
      <c r="G89" s="124">
        <f t="shared" si="7"/>
        <v>3.048393102067752E-4</v>
      </c>
      <c r="H89" s="123" t="s">
        <v>314</v>
      </c>
      <c r="I89" s="125" t="s">
        <v>314</v>
      </c>
    </row>
    <row r="90" spans="1:9" x14ac:dyDescent="0.25">
      <c r="A90" s="79" t="s">
        <v>451</v>
      </c>
      <c r="B90" s="122">
        <v>0</v>
      </c>
      <c r="C90" s="123">
        <f t="shared" si="5"/>
        <v>0</v>
      </c>
      <c r="D90" s="122">
        <v>0</v>
      </c>
      <c r="E90" s="123">
        <f t="shared" si="6"/>
        <v>0</v>
      </c>
      <c r="F90" s="122">
        <v>2.2955E-2</v>
      </c>
      <c r="G90" s="124">
        <f t="shared" si="7"/>
        <v>2.776583095409131E-4</v>
      </c>
      <c r="H90" s="123" t="s">
        <v>314</v>
      </c>
      <c r="I90" s="125" t="s">
        <v>314</v>
      </c>
    </row>
    <row r="91" spans="1:9" x14ac:dyDescent="0.25">
      <c r="A91" s="79" t="s">
        <v>577</v>
      </c>
      <c r="B91" s="122">
        <v>0</v>
      </c>
      <c r="C91" s="123">
        <f t="shared" si="5"/>
        <v>0</v>
      </c>
      <c r="D91" s="122">
        <v>0.05</v>
      </c>
      <c r="E91" s="123">
        <f t="shared" si="6"/>
        <v>5.8207307484339863E-4</v>
      </c>
      <c r="F91" s="122">
        <v>2.0427000000000001E-2</v>
      </c>
      <c r="G91" s="124">
        <f t="shared" si="7"/>
        <v>2.4708021298158273E-4</v>
      </c>
      <c r="H91" s="123" t="s">
        <v>314</v>
      </c>
      <c r="I91" s="125" t="s">
        <v>314</v>
      </c>
    </row>
    <row r="92" spans="1:9" x14ac:dyDescent="0.25">
      <c r="A92" s="79" t="s">
        <v>412</v>
      </c>
      <c r="B92" s="122">
        <v>1.3183E-2</v>
      </c>
      <c r="C92" s="123">
        <f t="shared" si="5"/>
        <v>1.5899480185811572E-4</v>
      </c>
      <c r="D92" s="122">
        <v>0.11605133000000001</v>
      </c>
      <c r="E92" s="123">
        <f t="shared" si="6"/>
        <v>1.3510070898553191E-3</v>
      </c>
      <c r="F92" s="122">
        <v>1.6500000000000001E-2</v>
      </c>
      <c r="G92" s="124">
        <f t="shared" si="7"/>
        <v>1.9958013972664197E-4</v>
      </c>
      <c r="H92" s="123">
        <f t="shared" si="8"/>
        <v>-85.782153466056783</v>
      </c>
      <c r="I92" s="125" t="s">
        <v>314</v>
      </c>
    </row>
    <row r="93" spans="1:9" x14ac:dyDescent="0.25">
      <c r="A93" s="79" t="s">
        <v>413</v>
      </c>
      <c r="B93" s="122">
        <v>1.3013500000000001E-2</v>
      </c>
      <c r="C93" s="123">
        <f t="shared" si="5"/>
        <v>1.569505312888257E-4</v>
      </c>
      <c r="D93" s="122">
        <v>0</v>
      </c>
      <c r="E93" s="123">
        <f t="shared" si="6"/>
        <v>0</v>
      </c>
      <c r="F93" s="122">
        <v>7.8300000000000002E-3</v>
      </c>
      <c r="G93" s="124">
        <f t="shared" si="7"/>
        <v>9.4709848124824634E-5</v>
      </c>
      <c r="H93" s="123" t="s">
        <v>314</v>
      </c>
      <c r="I93" s="125" t="s">
        <v>314</v>
      </c>
    </row>
    <row r="94" spans="1:9" x14ac:dyDescent="0.25">
      <c r="A94" s="79" t="s">
        <v>427</v>
      </c>
      <c r="B94" s="122">
        <v>0</v>
      </c>
      <c r="C94" s="123">
        <f t="shared" si="5"/>
        <v>0</v>
      </c>
      <c r="D94" s="122">
        <v>0.43836599999999998</v>
      </c>
      <c r="E94" s="123">
        <f t="shared" si="6"/>
        <v>5.1032209105360262E-3</v>
      </c>
      <c r="F94" s="122">
        <v>4.15E-3</v>
      </c>
      <c r="G94" s="124">
        <f t="shared" si="7"/>
        <v>5.0197429082761462E-5</v>
      </c>
      <c r="H94" s="123" t="s">
        <v>314</v>
      </c>
      <c r="I94" s="125" t="s">
        <v>314</v>
      </c>
    </row>
    <row r="95" spans="1:9" x14ac:dyDescent="0.25">
      <c r="A95" s="79" t="s">
        <v>415</v>
      </c>
      <c r="B95" s="122">
        <v>8.2740899999999996E-3</v>
      </c>
      <c r="C95" s="123">
        <f t="shared" si="5"/>
        <v>9.9790434658743587E-5</v>
      </c>
      <c r="D95" s="122">
        <v>6.3E-3</v>
      </c>
      <c r="E95" s="123">
        <f t="shared" si="6"/>
        <v>7.3341207430268235E-5</v>
      </c>
      <c r="F95" s="122">
        <v>2.5140000000000002E-3</v>
      </c>
      <c r="G95" s="124">
        <f t="shared" si="7"/>
        <v>3.0408755834713815E-5</v>
      </c>
      <c r="H95" s="123" t="s">
        <v>314</v>
      </c>
      <c r="I95" s="125" t="s">
        <v>314</v>
      </c>
    </row>
    <row r="96" spans="1:9" x14ac:dyDescent="0.25">
      <c r="A96" s="79" t="s">
        <v>545</v>
      </c>
      <c r="B96" s="122">
        <v>0</v>
      </c>
      <c r="C96" s="123">
        <f t="shared" si="5"/>
        <v>0</v>
      </c>
      <c r="D96" s="122">
        <v>0</v>
      </c>
      <c r="E96" s="123">
        <f t="shared" si="6"/>
        <v>0</v>
      </c>
      <c r="F96" s="122">
        <v>1.7470000000000001E-3</v>
      </c>
      <c r="G96" s="124">
        <f t="shared" si="7"/>
        <v>2.113130327893597E-5</v>
      </c>
      <c r="H96" s="123" t="s">
        <v>314</v>
      </c>
      <c r="I96" s="125" t="s">
        <v>314</v>
      </c>
    </row>
    <row r="97" spans="1:9" x14ac:dyDescent="0.25">
      <c r="A97" s="79" t="s">
        <v>439</v>
      </c>
      <c r="B97" s="122">
        <v>0</v>
      </c>
      <c r="C97" s="123">
        <f t="shared" si="5"/>
        <v>0</v>
      </c>
      <c r="D97" s="122">
        <v>5.9299999999999999E-4</v>
      </c>
      <c r="E97" s="123">
        <f t="shared" si="6"/>
        <v>6.9033866676427073E-6</v>
      </c>
      <c r="F97" s="122">
        <v>1.5939999999999999E-3</v>
      </c>
      <c r="G97" s="124">
        <f t="shared" si="7"/>
        <v>1.9280651074198019E-5</v>
      </c>
      <c r="H97" s="123" t="s">
        <v>314</v>
      </c>
      <c r="I97" s="125" t="s">
        <v>314</v>
      </c>
    </row>
    <row r="98" spans="1:9" x14ac:dyDescent="0.25">
      <c r="A98" s="79" t="s">
        <v>419</v>
      </c>
      <c r="B98" s="122">
        <v>1.4999999999999999E-4</v>
      </c>
      <c r="C98" s="123">
        <f t="shared" si="5"/>
        <v>1.8090889993717176E-6</v>
      </c>
      <c r="D98" s="122">
        <v>7.5000000000000002E-4</v>
      </c>
      <c r="E98" s="123">
        <f t="shared" si="6"/>
        <v>8.7310961226509798E-6</v>
      </c>
      <c r="F98" s="122">
        <v>1.575E-3</v>
      </c>
      <c r="G98" s="124">
        <f t="shared" si="7"/>
        <v>1.9050831519361279E-5</v>
      </c>
      <c r="H98" s="123" t="s">
        <v>314</v>
      </c>
      <c r="I98" s="125" t="s">
        <v>314</v>
      </c>
    </row>
    <row r="99" spans="1:9" x14ac:dyDescent="0.25">
      <c r="A99" s="79" t="s">
        <v>391</v>
      </c>
      <c r="B99" s="122">
        <v>0.71048500000000003</v>
      </c>
      <c r="C99" s="123">
        <f t="shared" si="5"/>
        <v>8.5688706514574341E-3</v>
      </c>
      <c r="D99" s="122">
        <v>0.135466</v>
      </c>
      <c r="E99" s="123">
        <f t="shared" si="6"/>
        <v>1.5770222231347168E-3</v>
      </c>
      <c r="F99" s="122">
        <v>5.8E-4</v>
      </c>
      <c r="G99" s="124">
        <f t="shared" si="7"/>
        <v>7.0155443055425654E-6</v>
      </c>
      <c r="H99" s="123" t="s">
        <v>314</v>
      </c>
      <c r="I99" s="125" t="s">
        <v>314</v>
      </c>
    </row>
    <row r="100" spans="1:9" x14ac:dyDescent="0.25">
      <c r="A100" s="79" t="s">
        <v>576</v>
      </c>
      <c r="B100" s="122">
        <v>2.409681E-2</v>
      </c>
      <c r="C100" s="123">
        <f t="shared" si="5"/>
        <v>2.9062182593966938E-4</v>
      </c>
      <c r="D100" s="122">
        <v>0</v>
      </c>
      <c r="E100" s="123">
        <f t="shared" si="6"/>
        <v>0</v>
      </c>
      <c r="F100" s="122">
        <v>5.5511999999999998E-4</v>
      </c>
      <c r="G100" s="124">
        <f t="shared" si="7"/>
        <v>6.7146016463668774E-6</v>
      </c>
      <c r="H100" s="123" t="s">
        <v>314</v>
      </c>
      <c r="I100" s="125" t="s">
        <v>314</v>
      </c>
    </row>
    <row r="101" spans="1:9" x14ac:dyDescent="0.25">
      <c r="A101" s="79" t="s">
        <v>388</v>
      </c>
      <c r="B101" s="122">
        <v>0.83546399999999998</v>
      </c>
      <c r="C101" s="123">
        <f t="shared" si="5"/>
        <v>1.0076191545140618E-2</v>
      </c>
      <c r="D101" s="122">
        <v>1.2449E-2</v>
      </c>
      <c r="E101" s="123">
        <f t="shared" si="6"/>
        <v>1.4492455417450939E-4</v>
      </c>
      <c r="F101" s="122">
        <v>4.4999999999999999E-4</v>
      </c>
      <c r="G101" s="124">
        <f t="shared" si="7"/>
        <v>5.4430947198175075E-6</v>
      </c>
      <c r="H101" s="123" t="s">
        <v>314</v>
      </c>
      <c r="I101" s="125" t="s">
        <v>314</v>
      </c>
    </row>
    <row r="102" spans="1:9" x14ac:dyDescent="0.25">
      <c r="A102" s="79" t="s">
        <v>611</v>
      </c>
      <c r="B102" s="122">
        <v>0</v>
      </c>
      <c r="C102" s="123">
        <f t="shared" si="5"/>
        <v>0</v>
      </c>
      <c r="D102" s="122">
        <v>4.0921800000000001E-2</v>
      </c>
      <c r="E102" s="123">
        <f t="shared" si="6"/>
        <v>4.7638955908253181E-4</v>
      </c>
      <c r="F102" s="122">
        <v>4.2000000000000002E-4</v>
      </c>
      <c r="G102" s="124">
        <f t="shared" si="7"/>
        <v>5.0802217384963409E-6</v>
      </c>
      <c r="H102" s="123" t="s">
        <v>314</v>
      </c>
      <c r="I102" s="125" t="s">
        <v>314</v>
      </c>
    </row>
    <row r="103" spans="1:9" x14ac:dyDescent="0.25">
      <c r="A103" s="79" t="s">
        <v>425</v>
      </c>
      <c r="B103" s="122">
        <v>0</v>
      </c>
      <c r="C103" s="123">
        <f t="shared" si="5"/>
        <v>0</v>
      </c>
      <c r="D103" s="122">
        <v>0.118515</v>
      </c>
      <c r="E103" s="123">
        <f t="shared" si="6"/>
        <v>1.3796878093013077E-3</v>
      </c>
      <c r="F103" s="122">
        <v>2.9999999999999997E-4</v>
      </c>
      <c r="G103" s="124">
        <f t="shared" si="7"/>
        <v>3.628729813211672E-6</v>
      </c>
      <c r="H103" s="123" t="s">
        <v>314</v>
      </c>
      <c r="I103" s="125" t="s">
        <v>314</v>
      </c>
    </row>
    <row r="104" spans="1:9" x14ac:dyDescent="0.25">
      <c r="A104" s="79" t="s">
        <v>387</v>
      </c>
      <c r="B104" s="122">
        <v>1.343744</v>
      </c>
      <c r="C104" s="123">
        <f t="shared" si="5"/>
        <v>1.6206349922478335E-2</v>
      </c>
      <c r="D104" s="122">
        <v>7.2999999999999996E-6</v>
      </c>
      <c r="E104" s="123">
        <f t="shared" si="6"/>
        <v>8.4982668927136205E-8</v>
      </c>
      <c r="F104" s="122">
        <v>2.9999999999999997E-4</v>
      </c>
      <c r="G104" s="124">
        <f t="shared" si="7"/>
        <v>3.628729813211672E-6</v>
      </c>
      <c r="H104" s="123" t="s">
        <v>314</v>
      </c>
      <c r="I104" s="125" t="s">
        <v>314</v>
      </c>
    </row>
    <row r="105" spans="1:9" x14ac:dyDescent="0.25">
      <c r="A105" s="79" t="s">
        <v>623</v>
      </c>
      <c r="B105" s="122">
        <v>0</v>
      </c>
      <c r="C105" s="123">
        <f t="shared" si="5"/>
        <v>0</v>
      </c>
      <c r="D105" s="122">
        <v>0</v>
      </c>
      <c r="E105" s="123">
        <f t="shared" si="6"/>
        <v>0</v>
      </c>
      <c r="F105" s="122">
        <v>2.7E-4</v>
      </c>
      <c r="G105" s="124">
        <f t="shared" si="7"/>
        <v>3.2658568318905049E-6</v>
      </c>
      <c r="H105" s="123" t="s">
        <v>314</v>
      </c>
      <c r="I105" s="125" t="s">
        <v>314</v>
      </c>
    </row>
    <row r="106" spans="1:9" x14ac:dyDescent="0.25">
      <c r="A106" s="79" t="s">
        <v>453</v>
      </c>
      <c r="B106" s="122">
        <v>0</v>
      </c>
      <c r="C106" s="123">
        <f t="shared" si="5"/>
        <v>0</v>
      </c>
      <c r="D106" s="122">
        <v>0</v>
      </c>
      <c r="E106" s="123">
        <f t="shared" si="6"/>
        <v>0</v>
      </c>
      <c r="F106" s="122">
        <v>2.5999999999999998E-4</v>
      </c>
      <c r="G106" s="124">
        <f t="shared" si="7"/>
        <v>3.1448991714501157E-6</v>
      </c>
      <c r="H106" s="123" t="s">
        <v>314</v>
      </c>
      <c r="I106" s="125" t="s">
        <v>314</v>
      </c>
    </row>
    <row r="107" spans="1:9" x14ac:dyDescent="0.25">
      <c r="A107" s="79" t="s">
        <v>417</v>
      </c>
      <c r="B107" s="122">
        <v>2.05E-4</v>
      </c>
      <c r="C107" s="123">
        <f t="shared" si="5"/>
        <v>2.472421632474681E-6</v>
      </c>
      <c r="D107" s="122">
        <v>0</v>
      </c>
      <c r="E107" s="123">
        <f t="shared" si="6"/>
        <v>0</v>
      </c>
      <c r="F107" s="122">
        <v>1.4999999999999999E-4</v>
      </c>
      <c r="G107" s="124">
        <f t="shared" si="7"/>
        <v>1.814364906605836E-6</v>
      </c>
      <c r="H107" s="123" t="s">
        <v>314</v>
      </c>
      <c r="I107" s="125" t="s">
        <v>314</v>
      </c>
    </row>
    <row r="108" spans="1:9" x14ac:dyDescent="0.25">
      <c r="A108" s="79" t="s">
        <v>402</v>
      </c>
      <c r="B108" s="122">
        <v>8.4744E-2</v>
      </c>
      <c r="C108" s="123">
        <f t="shared" si="5"/>
        <v>1.0220629210850457E-3</v>
      </c>
      <c r="D108" s="122">
        <v>0</v>
      </c>
      <c r="E108" s="123">
        <f t="shared" si="6"/>
        <v>0</v>
      </c>
      <c r="F108" s="122">
        <v>0</v>
      </c>
      <c r="G108" s="124">
        <f t="shared" si="7"/>
        <v>0</v>
      </c>
      <c r="H108" s="123" t="s">
        <v>314</v>
      </c>
      <c r="I108" s="125">
        <f t="shared" si="9"/>
        <v>-100</v>
      </c>
    </row>
    <row r="109" spans="1:9" x14ac:dyDescent="0.25">
      <c r="A109" s="79" t="s">
        <v>424</v>
      </c>
      <c r="B109" s="122">
        <v>0</v>
      </c>
      <c r="C109" s="123">
        <f t="shared" si="5"/>
        <v>0</v>
      </c>
      <c r="D109" s="122">
        <v>0.53020599999999996</v>
      </c>
      <c r="E109" s="123">
        <f t="shared" si="6"/>
        <v>6.1723727344083802E-3</v>
      </c>
      <c r="F109" s="122">
        <v>0</v>
      </c>
      <c r="G109" s="124">
        <f t="shared" si="7"/>
        <v>0</v>
      </c>
      <c r="H109" s="123" t="s">
        <v>314</v>
      </c>
      <c r="I109" s="125" t="s">
        <v>314</v>
      </c>
    </row>
    <row r="110" spans="1:9" x14ac:dyDescent="0.25">
      <c r="A110" s="79" t="s">
        <v>411</v>
      </c>
      <c r="B110" s="122">
        <v>0.02</v>
      </c>
      <c r="C110" s="123">
        <f t="shared" si="5"/>
        <v>2.4121186658289574E-4</v>
      </c>
      <c r="D110" s="122">
        <v>0</v>
      </c>
      <c r="E110" s="123">
        <f t="shared" si="6"/>
        <v>0</v>
      </c>
      <c r="F110" s="122">
        <v>0</v>
      </c>
      <c r="G110" s="124">
        <f t="shared" si="7"/>
        <v>0</v>
      </c>
      <c r="H110" s="123" t="s">
        <v>314</v>
      </c>
      <c r="I110" s="125" t="s">
        <v>314</v>
      </c>
    </row>
    <row r="111" spans="1:9" x14ac:dyDescent="0.25">
      <c r="A111" s="79" t="s">
        <v>504</v>
      </c>
      <c r="B111" s="122">
        <v>6.964497E-2</v>
      </c>
      <c r="C111" s="123">
        <f t="shared" si="5"/>
        <v>8.3995966059048871E-4</v>
      </c>
      <c r="D111" s="122">
        <v>5.5399999999999998E-3</v>
      </c>
      <c r="E111" s="123">
        <f t="shared" si="6"/>
        <v>6.4493696692648566E-5</v>
      </c>
      <c r="F111" s="122">
        <v>0</v>
      </c>
      <c r="G111" s="124">
        <f t="shared" si="7"/>
        <v>0</v>
      </c>
      <c r="H111" s="123" t="s">
        <v>314</v>
      </c>
      <c r="I111" s="125" t="s">
        <v>314</v>
      </c>
    </row>
    <row r="112" spans="1:9" x14ac:dyDescent="0.25">
      <c r="A112" s="79" t="s">
        <v>580</v>
      </c>
      <c r="B112" s="122">
        <v>0</v>
      </c>
      <c r="C112" s="123">
        <f t="shared" si="5"/>
        <v>0</v>
      </c>
      <c r="D112" s="122">
        <v>6.7565E-2</v>
      </c>
      <c r="E112" s="123">
        <f t="shared" si="6"/>
        <v>7.865553460358845E-4</v>
      </c>
      <c r="F112" s="122">
        <v>0</v>
      </c>
      <c r="G112" s="124">
        <f t="shared" si="7"/>
        <v>0</v>
      </c>
      <c r="H112" s="123" t="s">
        <v>314</v>
      </c>
      <c r="I112" s="125" t="s">
        <v>314</v>
      </c>
    </row>
    <row r="113" spans="1:9" x14ac:dyDescent="0.25">
      <c r="A113" s="79" t="s">
        <v>529</v>
      </c>
      <c r="B113" s="122">
        <v>4.8229569999999999E-2</v>
      </c>
      <c r="C113" s="123">
        <f t="shared" si="5"/>
        <v>5.8167723020952143E-4</v>
      </c>
      <c r="D113" s="122">
        <v>0.1094252</v>
      </c>
      <c r="E113" s="123">
        <f t="shared" si="6"/>
        <v>1.2738692525870773E-3</v>
      </c>
      <c r="F113" s="122">
        <v>0</v>
      </c>
      <c r="G113" s="124">
        <f t="shared" si="7"/>
        <v>0</v>
      </c>
      <c r="H113" s="123" t="s">
        <v>314</v>
      </c>
      <c r="I113" s="125" t="s">
        <v>314</v>
      </c>
    </row>
    <row r="114" spans="1:9" x14ac:dyDescent="0.25">
      <c r="A114" s="79" t="s">
        <v>531</v>
      </c>
      <c r="B114" s="122">
        <v>0</v>
      </c>
      <c r="C114" s="123">
        <f t="shared" si="5"/>
        <v>0</v>
      </c>
      <c r="D114" s="122">
        <v>6.2447399999999995E-3</v>
      </c>
      <c r="E114" s="123">
        <f t="shared" si="6"/>
        <v>7.2697900267951291E-5</v>
      </c>
      <c r="F114" s="122">
        <v>0</v>
      </c>
      <c r="G114" s="124">
        <f t="shared" si="7"/>
        <v>0</v>
      </c>
      <c r="H114" s="123" t="s">
        <v>314</v>
      </c>
      <c r="I114" s="125" t="s">
        <v>314</v>
      </c>
    </row>
    <row r="115" spans="1:9" x14ac:dyDescent="0.25">
      <c r="A115" s="79" t="s">
        <v>426</v>
      </c>
      <c r="B115" s="122">
        <v>0</v>
      </c>
      <c r="C115" s="123">
        <f t="shared" si="5"/>
        <v>0</v>
      </c>
      <c r="D115" s="122">
        <v>0.92878106999999999</v>
      </c>
      <c r="E115" s="123">
        <f t="shared" si="6"/>
        <v>1.0812369065424838E-2</v>
      </c>
      <c r="F115" s="122">
        <v>0</v>
      </c>
      <c r="G115" s="124">
        <f t="shared" si="7"/>
        <v>0</v>
      </c>
      <c r="H115" s="123" t="s">
        <v>314</v>
      </c>
      <c r="I115" s="125" t="s">
        <v>314</v>
      </c>
    </row>
    <row r="116" spans="1:9" x14ac:dyDescent="0.25">
      <c r="A116" s="79" t="s">
        <v>405</v>
      </c>
      <c r="B116" s="122">
        <v>5.6349999999999997E-2</v>
      </c>
      <c r="C116" s="123">
        <f t="shared" si="5"/>
        <v>6.7961443409730871E-4</v>
      </c>
      <c r="D116" s="122">
        <v>0.11506319999999999</v>
      </c>
      <c r="E116" s="123">
        <f t="shared" si="6"/>
        <v>1.3395038125064188E-3</v>
      </c>
      <c r="F116" s="122">
        <v>0</v>
      </c>
      <c r="G116" s="124">
        <f t="shared" si="7"/>
        <v>0</v>
      </c>
      <c r="H116" s="123" t="s">
        <v>314</v>
      </c>
      <c r="I116" s="125" t="s">
        <v>314</v>
      </c>
    </row>
    <row r="117" spans="1:9" x14ac:dyDescent="0.25">
      <c r="A117" s="79" t="s">
        <v>428</v>
      </c>
      <c r="B117" s="122">
        <v>0</v>
      </c>
      <c r="C117" s="123">
        <f t="shared" si="5"/>
        <v>0</v>
      </c>
      <c r="D117" s="122">
        <v>4.6278010000000001E-2</v>
      </c>
      <c r="E117" s="123">
        <f t="shared" si="6"/>
        <v>5.3874367156667104E-4</v>
      </c>
      <c r="F117" s="122">
        <v>0</v>
      </c>
      <c r="G117" s="124">
        <f t="shared" si="7"/>
        <v>0</v>
      </c>
      <c r="H117" s="123" t="s">
        <v>314</v>
      </c>
      <c r="I117" s="125" t="s">
        <v>314</v>
      </c>
    </row>
    <row r="118" spans="1:9" x14ac:dyDescent="0.25">
      <c r="A118" s="79" t="s">
        <v>510</v>
      </c>
      <c r="B118" s="122">
        <v>0</v>
      </c>
      <c r="C118" s="123">
        <f t="shared" si="5"/>
        <v>0</v>
      </c>
      <c r="D118" s="122">
        <v>0.85561538999999998</v>
      </c>
      <c r="E118" s="123">
        <f t="shared" si="6"/>
        <v>9.9606136188126748E-3</v>
      </c>
      <c r="F118" s="122">
        <v>0</v>
      </c>
      <c r="G118" s="124">
        <f t="shared" si="7"/>
        <v>0</v>
      </c>
      <c r="H118" s="123" t="s">
        <v>314</v>
      </c>
      <c r="I118" s="125" t="s">
        <v>314</v>
      </c>
    </row>
    <row r="119" spans="1:9" s="28" customFormat="1" x14ac:dyDescent="0.25">
      <c r="A119" s="79" t="s">
        <v>525</v>
      </c>
      <c r="B119" s="122">
        <v>2.9074000000000001E-3</v>
      </c>
      <c r="C119" s="123">
        <f t="shared" si="5"/>
        <v>3.5064969045155549E-5</v>
      </c>
      <c r="D119" s="122">
        <v>0</v>
      </c>
      <c r="E119" s="123">
        <f t="shared" si="6"/>
        <v>0</v>
      </c>
      <c r="F119" s="122">
        <v>0</v>
      </c>
      <c r="G119" s="124">
        <f t="shared" si="7"/>
        <v>0</v>
      </c>
      <c r="H119" s="123" t="s">
        <v>314</v>
      </c>
      <c r="I119" s="125" t="s">
        <v>314</v>
      </c>
    </row>
    <row r="120" spans="1:9" x14ac:dyDescent="0.25">
      <c r="A120" s="79" t="s">
        <v>306</v>
      </c>
      <c r="B120" s="122">
        <v>3.7714360000000002E-2</v>
      </c>
      <c r="C120" s="123">
        <f t="shared" si="5"/>
        <v>4.54857558628965E-4</v>
      </c>
      <c r="D120" s="122">
        <v>0.28798699999999999</v>
      </c>
      <c r="E120" s="123">
        <f t="shared" si="6"/>
        <v>3.352589572098517E-3</v>
      </c>
      <c r="F120" s="122">
        <v>0</v>
      </c>
      <c r="G120" s="124">
        <f t="shared" si="7"/>
        <v>0</v>
      </c>
      <c r="H120" s="123" t="s">
        <v>314</v>
      </c>
      <c r="I120" s="125" t="s">
        <v>314</v>
      </c>
    </row>
    <row r="121" spans="1:9" x14ac:dyDescent="0.25">
      <c r="A121" s="79" t="s">
        <v>395</v>
      </c>
      <c r="B121" s="122">
        <v>0.27362700000000001</v>
      </c>
      <c r="C121" s="123">
        <f t="shared" si="5"/>
        <v>3.3001039708739008E-3</v>
      </c>
      <c r="D121" s="122">
        <v>0.37278600000000001</v>
      </c>
      <c r="E121" s="123">
        <f t="shared" si="6"/>
        <v>4.3397738655714243E-3</v>
      </c>
      <c r="F121" s="122">
        <v>0</v>
      </c>
      <c r="G121" s="124">
        <f t="shared" si="7"/>
        <v>0</v>
      </c>
      <c r="H121" s="123" t="s">
        <v>314</v>
      </c>
      <c r="I121" s="125" t="s">
        <v>314</v>
      </c>
    </row>
    <row r="122" spans="1:9" s="28" customFormat="1" x14ac:dyDescent="0.25">
      <c r="A122" s="79" t="s">
        <v>613</v>
      </c>
      <c r="B122" s="122">
        <v>0</v>
      </c>
      <c r="C122" s="123">
        <f t="shared" si="5"/>
        <v>0</v>
      </c>
      <c r="D122" s="122">
        <v>5.3899999999999998E-4</v>
      </c>
      <c r="E122" s="123">
        <f t="shared" si="6"/>
        <v>6.2747477468118375E-6</v>
      </c>
      <c r="F122" s="122">
        <v>0</v>
      </c>
      <c r="G122" s="124">
        <f>(F122/$F$135)*100</f>
        <v>0</v>
      </c>
      <c r="H122" s="123" t="s">
        <v>314</v>
      </c>
      <c r="I122" s="125" t="s">
        <v>314</v>
      </c>
    </row>
    <row r="123" spans="1:9" x14ac:dyDescent="0.25">
      <c r="A123" s="79" t="s">
        <v>434</v>
      </c>
      <c r="B123" s="122">
        <v>0</v>
      </c>
      <c r="C123" s="123">
        <f t="shared" si="5"/>
        <v>0</v>
      </c>
      <c r="D123" s="122">
        <v>6.3731400000000002E-3</v>
      </c>
      <c r="E123" s="123">
        <f t="shared" si="6"/>
        <v>7.4192663924149148E-5</v>
      </c>
      <c r="F123" s="122">
        <v>0</v>
      </c>
      <c r="G123" s="124">
        <f t="shared" si="7"/>
        <v>0</v>
      </c>
      <c r="H123" s="123" t="s">
        <v>314</v>
      </c>
      <c r="I123" s="125" t="s">
        <v>314</v>
      </c>
    </row>
    <row r="124" spans="1:9" x14ac:dyDescent="0.25">
      <c r="A124" s="79" t="s">
        <v>610</v>
      </c>
      <c r="B124" s="122">
        <v>0</v>
      </c>
      <c r="C124" s="123">
        <f t="shared" si="5"/>
        <v>0</v>
      </c>
      <c r="D124" s="122">
        <v>1.417163</v>
      </c>
      <c r="E124" s="123">
        <f t="shared" si="6"/>
        <v>1.6497848499285907E-2</v>
      </c>
      <c r="F124" s="122">
        <v>0</v>
      </c>
      <c r="G124" s="124">
        <f t="shared" si="7"/>
        <v>0</v>
      </c>
      <c r="H124" s="123" t="s">
        <v>314</v>
      </c>
      <c r="I124" s="125" t="s">
        <v>314</v>
      </c>
    </row>
    <row r="125" spans="1:9" x14ac:dyDescent="0.25">
      <c r="A125" s="79" t="s">
        <v>416</v>
      </c>
      <c r="B125" s="122">
        <v>5.0000000000000001E-4</v>
      </c>
      <c r="C125" s="123">
        <f t="shared" si="5"/>
        <v>6.0302966645723938E-6</v>
      </c>
      <c r="D125" s="122">
        <v>0.13229763</v>
      </c>
      <c r="E125" s="123">
        <f t="shared" si="6"/>
        <v>1.5401377657718852E-3</v>
      </c>
      <c r="F125" s="122">
        <v>0</v>
      </c>
      <c r="G125" s="124">
        <f t="shared" si="7"/>
        <v>0</v>
      </c>
      <c r="H125" s="123" t="s">
        <v>314</v>
      </c>
      <c r="I125" s="125" t="s">
        <v>314</v>
      </c>
    </row>
    <row r="126" spans="1:9" x14ac:dyDescent="0.25">
      <c r="A126" s="79" t="s">
        <v>448</v>
      </c>
      <c r="B126" s="122">
        <v>0</v>
      </c>
      <c r="C126" s="123">
        <f t="shared" si="5"/>
        <v>0</v>
      </c>
      <c r="D126" s="122">
        <v>8.0000000000000007E-5</v>
      </c>
      <c r="E126" s="123">
        <f t="shared" si="6"/>
        <v>9.3131691974943786E-7</v>
      </c>
      <c r="F126" s="122">
        <v>0</v>
      </c>
      <c r="G126" s="124">
        <f t="shared" si="7"/>
        <v>0</v>
      </c>
      <c r="H126" s="123">
        <f t="shared" si="8"/>
        <v>-100</v>
      </c>
      <c r="I126" s="125" t="s">
        <v>314</v>
      </c>
    </row>
    <row r="127" spans="1:9" x14ac:dyDescent="0.25">
      <c r="A127" s="79" t="s">
        <v>574</v>
      </c>
      <c r="B127" s="122">
        <v>0</v>
      </c>
      <c r="C127" s="123">
        <f t="shared" si="5"/>
        <v>0</v>
      </c>
      <c r="D127" s="122">
        <v>2.6248845699999999</v>
      </c>
      <c r="E127" s="123">
        <f t="shared" si="6"/>
        <v>3.0557492655377844E-2</v>
      </c>
      <c r="F127" s="122">
        <v>0</v>
      </c>
      <c r="G127" s="124">
        <f t="shared" si="7"/>
        <v>0</v>
      </c>
      <c r="H127" s="123" t="s">
        <v>314</v>
      </c>
      <c r="I127" s="125" t="s">
        <v>314</v>
      </c>
    </row>
    <row r="128" spans="1:9" x14ac:dyDescent="0.25">
      <c r="A128" s="79" t="s">
        <v>404</v>
      </c>
      <c r="B128" s="122">
        <v>0.12384249999999999</v>
      </c>
      <c r="C128" s="123">
        <f t="shared" si="5"/>
        <v>1.4936140293646131E-3</v>
      </c>
      <c r="D128" s="122">
        <v>0.53813299999999997</v>
      </c>
      <c r="E128" s="123">
        <f t="shared" si="6"/>
        <v>6.2646545996940528E-3</v>
      </c>
      <c r="F128" s="122">
        <v>0</v>
      </c>
      <c r="G128" s="124">
        <f t="shared" si="7"/>
        <v>0</v>
      </c>
      <c r="H128" s="123" t="s">
        <v>314</v>
      </c>
      <c r="I128" s="125" t="s">
        <v>314</v>
      </c>
    </row>
    <row r="129" spans="1:9" x14ac:dyDescent="0.25">
      <c r="A129" s="79" t="s">
        <v>614</v>
      </c>
      <c r="B129" s="122">
        <v>0</v>
      </c>
      <c r="C129" s="123">
        <f t="shared" si="5"/>
        <v>0</v>
      </c>
      <c r="D129" s="122">
        <v>5.0000000000000002E-5</v>
      </c>
      <c r="E129" s="123">
        <f t="shared" si="6"/>
        <v>5.820730748433986E-7</v>
      </c>
      <c r="F129" s="122">
        <v>0</v>
      </c>
      <c r="G129" s="124">
        <f t="shared" si="7"/>
        <v>0</v>
      </c>
      <c r="H129" s="123" t="s">
        <v>314</v>
      </c>
      <c r="I129" s="125" t="s">
        <v>314</v>
      </c>
    </row>
    <row r="130" spans="1:9" x14ac:dyDescent="0.25">
      <c r="A130" s="79" t="s">
        <v>397</v>
      </c>
      <c r="B130" s="122">
        <v>0.23264651</v>
      </c>
      <c r="C130" s="123">
        <f t="shared" si="5"/>
        <v>2.8058549465548159E-3</v>
      </c>
      <c r="D130" s="122">
        <v>0</v>
      </c>
      <c r="E130" s="123">
        <f t="shared" si="6"/>
        <v>0</v>
      </c>
      <c r="F130" s="122">
        <v>0</v>
      </c>
      <c r="G130" s="124">
        <f t="shared" si="7"/>
        <v>0</v>
      </c>
      <c r="H130" s="123" t="s">
        <v>314</v>
      </c>
      <c r="I130" s="125" t="s">
        <v>314</v>
      </c>
    </row>
    <row r="131" spans="1:9" x14ac:dyDescent="0.25">
      <c r="A131" s="79" t="s">
        <v>420</v>
      </c>
      <c r="B131" s="122">
        <v>6.0000000000000002E-5</v>
      </c>
      <c r="C131" s="123">
        <f t="shared" si="5"/>
        <v>7.2363559974868714E-7</v>
      </c>
      <c r="D131" s="122">
        <v>0</v>
      </c>
      <c r="E131" s="123">
        <f t="shared" si="6"/>
        <v>0</v>
      </c>
      <c r="F131" s="122">
        <v>0</v>
      </c>
      <c r="G131" s="124">
        <f t="shared" si="7"/>
        <v>0</v>
      </c>
      <c r="H131" s="123" t="s">
        <v>314</v>
      </c>
      <c r="I131" s="125" t="s">
        <v>314</v>
      </c>
    </row>
    <row r="132" spans="1:9" s="129" customFormat="1" x14ac:dyDescent="0.25">
      <c r="A132" s="79" t="s">
        <v>578</v>
      </c>
      <c r="B132" s="122">
        <v>0</v>
      </c>
      <c r="C132" s="123">
        <f t="shared" si="5"/>
        <v>0</v>
      </c>
      <c r="D132" s="122">
        <v>3.9500000000000001E-4</v>
      </c>
      <c r="E132" s="123">
        <f t="shared" si="6"/>
        <v>4.5983772912628493E-6</v>
      </c>
      <c r="F132" s="122">
        <v>0</v>
      </c>
      <c r="G132" s="124">
        <f t="shared" si="7"/>
        <v>0</v>
      </c>
      <c r="H132" s="127"/>
      <c r="I132" s="128"/>
    </row>
    <row r="133" spans="1:9" x14ac:dyDescent="0.25">
      <c r="A133" s="79" t="s">
        <v>652</v>
      </c>
      <c r="B133" s="122">
        <v>2.2598039999999999</v>
      </c>
      <c r="C133" s="123"/>
      <c r="D133" s="122">
        <v>0</v>
      </c>
      <c r="E133" s="130"/>
      <c r="F133" s="122">
        <v>0</v>
      </c>
      <c r="G133" s="124">
        <f t="shared" ref="G133:G134" si="10">(F133/$F$135)*100</f>
        <v>0</v>
      </c>
      <c r="H133" s="123"/>
      <c r="I133" s="131"/>
    </row>
    <row r="134" spans="1:9" x14ac:dyDescent="0.25">
      <c r="A134" s="79" t="s">
        <v>301</v>
      </c>
      <c r="B134" s="122">
        <v>1.2589164099999999</v>
      </c>
      <c r="C134" s="123"/>
      <c r="D134" s="122">
        <v>1.11453728</v>
      </c>
      <c r="E134" s="130"/>
      <c r="F134" s="122">
        <v>0</v>
      </c>
      <c r="G134" s="124">
        <f t="shared" si="10"/>
        <v>0</v>
      </c>
      <c r="H134" s="123"/>
      <c r="I134" s="131"/>
    </row>
    <row r="135" spans="1:9" x14ac:dyDescent="0.25">
      <c r="A135" s="93" t="s">
        <v>262</v>
      </c>
      <c r="B135" s="132">
        <f t="shared" ref="B135" si="11">SUM(B4:B134)</f>
        <v>8291.4660390999998</v>
      </c>
      <c r="C135" s="133">
        <f>SUBTOTAL(109,C4:C134)</f>
        <v>99.95756214409603</v>
      </c>
      <c r="D135" s="132">
        <f>SUM(D4:D134)</f>
        <v>8589.9867492500034</v>
      </c>
      <c r="E135" s="133">
        <f>SUM(E4:E134)</f>
        <v>99.987025157168063</v>
      </c>
      <c r="F135" s="132">
        <f>SUM(F4:F134)</f>
        <v>8267.3556710599969</v>
      </c>
      <c r="G135" s="134">
        <f>SUM(G4:G134)</f>
        <v>100.00000000000007</v>
      </c>
      <c r="H135" s="135">
        <f>((F135/D135)-1)*100</f>
        <v>-3.7558972744419661</v>
      </c>
      <c r="I135" s="136">
        <f>((F135/B135)-1)*100</f>
        <v>-0.29078534394648692</v>
      </c>
    </row>
  </sheetData>
  <sortState xmlns:xlrd2="http://schemas.microsoft.com/office/spreadsheetml/2017/richdata2" ref="A4:I132">
    <sortCondition descending="1" ref="G4:G132"/>
  </sortState>
  <mergeCells count="6"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00000000-0004-0000-0A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R174"/>
  <sheetViews>
    <sheetView zoomScaleNormal="100" workbookViewId="0">
      <selection activeCell="B1" sqref="B1"/>
    </sheetView>
  </sheetViews>
  <sheetFormatPr defaultColWidth="9.1796875" defaultRowHeight="11.5" x14ac:dyDescent="0.25"/>
  <cols>
    <col min="1" max="1" width="23.54296875" style="7" customWidth="1"/>
    <col min="2" max="2" width="14.90625" style="7" bestFit="1" customWidth="1"/>
    <col min="3" max="3" width="13.36328125" style="22" customWidth="1"/>
    <col min="4" max="4" width="14.90625" style="7" bestFit="1" customWidth="1"/>
    <col min="5" max="5" width="13.36328125" style="22" customWidth="1"/>
    <col min="6" max="6" width="17.90625" style="7" bestFit="1" customWidth="1"/>
    <col min="7" max="7" width="13.36328125" style="22" customWidth="1"/>
    <col min="8" max="9" width="13.36328125" style="7" customWidth="1"/>
    <col min="10" max="11" width="9.1796875" style="7"/>
    <col min="12" max="12" width="11.6328125" style="7" bestFit="1" customWidth="1"/>
    <col min="13" max="16384" width="9.1796875" style="7"/>
  </cols>
  <sheetData>
    <row r="1" spans="1:18" x14ac:dyDescent="0.25">
      <c r="A1" s="28" t="s">
        <v>515</v>
      </c>
      <c r="B1" s="28"/>
      <c r="C1" s="28"/>
      <c r="D1" s="43"/>
      <c r="K1" s="30" t="s">
        <v>313</v>
      </c>
      <c r="Q1" s="337"/>
      <c r="R1" s="337"/>
    </row>
    <row r="2" spans="1:18" x14ac:dyDescent="0.25">
      <c r="A2" s="330" t="s">
        <v>292</v>
      </c>
      <c r="B2" s="334">
        <v>44743</v>
      </c>
      <c r="C2" s="334"/>
      <c r="D2" s="334">
        <v>45078</v>
      </c>
      <c r="E2" s="334"/>
      <c r="F2" s="334">
        <v>45128</v>
      </c>
      <c r="G2" s="334"/>
      <c r="H2" s="335" t="s">
        <v>293</v>
      </c>
      <c r="I2" s="330" t="s">
        <v>661</v>
      </c>
    </row>
    <row r="3" spans="1:18" x14ac:dyDescent="0.25">
      <c r="A3" s="327"/>
      <c r="B3" s="120" t="s">
        <v>294</v>
      </c>
      <c r="C3" s="121" t="s">
        <v>295</v>
      </c>
      <c r="D3" s="120" t="s">
        <v>294</v>
      </c>
      <c r="E3" s="88" t="s">
        <v>295</v>
      </c>
      <c r="F3" s="120" t="s">
        <v>294</v>
      </c>
      <c r="G3" s="88" t="s">
        <v>295</v>
      </c>
      <c r="H3" s="336"/>
      <c r="I3" s="327"/>
    </row>
    <row r="4" spans="1:18" ht="14.5" customHeight="1" x14ac:dyDescent="0.25">
      <c r="A4" s="79" t="s">
        <v>296</v>
      </c>
      <c r="B4" s="122">
        <v>4338.1556298999994</v>
      </c>
      <c r="C4" s="123">
        <f>(B4/$B$174)*100</f>
        <v>40.932205630183745</v>
      </c>
      <c r="D4" s="122">
        <v>4699.2092252499997</v>
      </c>
      <c r="E4" s="123">
        <f>(D4/$D$174)*100</f>
        <v>46.411276447246635</v>
      </c>
      <c r="F4" s="122">
        <v>4513.1732597760001</v>
      </c>
      <c r="G4" s="123">
        <f>(F4/$F$174)*100</f>
        <v>37.846771568060959</v>
      </c>
      <c r="H4" s="137">
        <f>(F4/D4)-1</f>
        <v>-3.9588781123935268E-2</v>
      </c>
      <c r="I4" s="138">
        <f t="shared" ref="I4:I16" si="0">(F4/B4)-1</f>
        <v>4.0343787730832359E-2</v>
      </c>
    </row>
    <row r="5" spans="1:18" x14ac:dyDescent="0.25">
      <c r="A5" s="79" t="s">
        <v>438</v>
      </c>
      <c r="B5" s="122">
        <v>1390.18138144</v>
      </c>
      <c r="C5" s="123">
        <f t="shared" ref="C5:C68" si="1">(B5/$B$174)*100</f>
        <v>13.116908433657709</v>
      </c>
      <c r="D5" s="122">
        <v>9.4675999999999994E-4</v>
      </c>
      <c r="E5" s="123">
        <f t="shared" ref="E5:E68" si="2">(D5/$D$174)*100</f>
        <v>9.3505817645005111E-6</v>
      </c>
      <c r="F5" s="122">
        <v>1397.3010501700001</v>
      </c>
      <c r="G5" s="123">
        <f>(F5/$F$174)*100</f>
        <v>11.71755007256699</v>
      </c>
      <c r="H5" s="137">
        <f>(F5/D5)-1</f>
        <v>1475875.7271219741</v>
      </c>
      <c r="I5" s="138">
        <f t="shared" si="0"/>
        <v>5.1213955423754509E-3</v>
      </c>
      <c r="J5" s="126"/>
    </row>
    <row r="6" spans="1:18" hidden="1" x14ac:dyDescent="0.25">
      <c r="A6" s="79" t="s">
        <v>349</v>
      </c>
      <c r="B6" s="122">
        <v>693.69128497999998</v>
      </c>
      <c r="C6" s="123">
        <f t="shared" si="1"/>
        <v>6.5452502729419786</v>
      </c>
      <c r="D6" s="122">
        <v>1180.26018791</v>
      </c>
      <c r="E6" s="123">
        <f t="shared" si="2"/>
        <v>11.656723341118333</v>
      </c>
      <c r="F6" s="122">
        <v>1210.0534772799999</v>
      </c>
      <c r="G6" s="123">
        <f t="shared" ref="G6:G68" si="3">(F6/$F$174)*100</f>
        <v>10.147320943319379</v>
      </c>
      <c r="H6" s="137">
        <f>(F6/D6)-1</f>
        <v>2.5242984280235525E-2</v>
      </c>
      <c r="I6" s="138">
        <f t="shared" si="0"/>
        <v>0.74436886188484741</v>
      </c>
    </row>
    <row r="7" spans="1:18" x14ac:dyDescent="0.25">
      <c r="A7" s="79" t="s">
        <v>309</v>
      </c>
      <c r="B7" s="122">
        <v>116.77131586</v>
      </c>
      <c r="C7" s="123">
        <f t="shared" si="1"/>
        <v>1.1017833199771201</v>
      </c>
      <c r="D7" s="122">
        <v>0</v>
      </c>
      <c r="E7" s="123">
        <f t="shared" si="2"/>
        <v>0</v>
      </c>
      <c r="F7" s="122">
        <v>1075.2010517000001</v>
      </c>
      <c r="G7" s="123">
        <f t="shared" si="3"/>
        <v>9.0164693999468764</v>
      </c>
      <c r="H7" s="137" t="s">
        <v>314</v>
      </c>
      <c r="I7" s="138">
        <f t="shared" si="0"/>
        <v>8.2077497267315636</v>
      </c>
    </row>
    <row r="8" spans="1:18" x14ac:dyDescent="0.25">
      <c r="A8" s="79" t="s">
        <v>359</v>
      </c>
      <c r="B8" s="122">
        <v>316.56066757000002</v>
      </c>
      <c r="C8" s="123">
        <f t="shared" si="1"/>
        <v>2.9868744795820446</v>
      </c>
      <c r="D8" s="122">
        <v>359.66786020999996</v>
      </c>
      <c r="E8" s="123">
        <f t="shared" si="2"/>
        <v>3.552224148629584</v>
      </c>
      <c r="F8" s="122">
        <v>472.06689508999995</v>
      </c>
      <c r="G8" s="123">
        <f t="shared" si="3"/>
        <v>3.9586798279048936</v>
      </c>
      <c r="H8" s="137">
        <f>(F8/D8)-1</f>
        <v>0.31250786437902267</v>
      </c>
      <c r="I8" s="138">
        <f t="shared" si="0"/>
        <v>0.49123673106234311</v>
      </c>
    </row>
    <row r="9" spans="1:18" x14ac:dyDescent="0.25">
      <c r="A9" s="79" t="s">
        <v>377</v>
      </c>
      <c r="B9" s="122">
        <v>19.030239699999999</v>
      </c>
      <c r="C9" s="123">
        <f t="shared" si="1"/>
        <v>0.17955780083667539</v>
      </c>
      <c r="D9" s="122">
        <v>5.25604738</v>
      </c>
      <c r="E9" s="123">
        <f t="shared" si="2"/>
        <v>5.1910833563710644E-2</v>
      </c>
      <c r="F9" s="122">
        <v>394.29330186000004</v>
      </c>
      <c r="G9" s="123">
        <f t="shared" si="3"/>
        <v>3.3064825273409904</v>
      </c>
      <c r="H9" s="137" t="s">
        <v>314</v>
      </c>
      <c r="I9" s="138">
        <f t="shared" si="0"/>
        <v>19.719302966005209</v>
      </c>
    </row>
    <row r="10" spans="1:18" ht="12.5" customHeight="1" x14ac:dyDescent="0.25">
      <c r="A10" s="79" t="s">
        <v>652</v>
      </c>
      <c r="B10" s="122">
        <v>746.54148422000003</v>
      </c>
      <c r="C10" s="123">
        <f t="shared" si="1"/>
        <v>7.0439127017349552</v>
      </c>
      <c r="D10" s="122">
        <v>711.08598673000006</v>
      </c>
      <c r="E10" s="123">
        <f t="shared" si="2"/>
        <v>7.0229706161111487</v>
      </c>
      <c r="F10" s="122">
        <v>320.78938670999997</v>
      </c>
      <c r="G10" s="123">
        <f t="shared" si="3"/>
        <v>2.6900900855010201</v>
      </c>
      <c r="H10" s="137">
        <f t="shared" ref="H10:H73" si="4">(F10/D10)-1</f>
        <v>-0.54887398613326355</v>
      </c>
      <c r="I10" s="138">
        <f t="shared" si="0"/>
        <v>-0.57029931558972036</v>
      </c>
    </row>
    <row r="11" spans="1:18" x14ac:dyDescent="0.25">
      <c r="A11" s="79" t="s">
        <v>368</v>
      </c>
      <c r="B11" s="122">
        <v>137.16359194999998</v>
      </c>
      <c r="C11" s="123">
        <f t="shared" si="1"/>
        <v>1.294192470176879</v>
      </c>
      <c r="D11" s="122">
        <v>218.29686250999998</v>
      </c>
      <c r="E11" s="123">
        <f t="shared" si="2"/>
        <v>2.1559874327534763</v>
      </c>
      <c r="F11" s="122">
        <v>196.62112783000001</v>
      </c>
      <c r="G11" s="123">
        <f t="shared" si="3"/>
        <v>1.6488343083921091</v>
      </c>
      <c r="H11" s="137">
        <f t="shared" si="4"/>
        <v>-9.9294760496189127E-2</v>
      </c>
      <c r="I11" s="138">
        <f t="shared" si="0"/>
        <v>0.43347899420477387</v>
      </c>
    </row>
    <row r="12" spans="1:18" x14ac:dyDescent="0.25">
      <c r="A12" s="79" t="s">
        <v>365</v>
      </c>
      <c r="B12" s="122">
        <v>129.74410277999999</v>
      </c>
      <c r="C12" s="123">
        <f t="shared" si="1"/>
        <v>1.2241866699505828</v>
      </c>
      <c r="D12" s="122">
        <v>187.65463131000001</v>
      </c>
      <c r="E12" s="123">
        <f t="shared" si="2"/>
        <v>1.8533524584386254</v>
      </c>
      <c r="F12" s="122">
        <v>195.50643101</v>
      </c>
      <c r="G12" s="123">
        <f t="shared" si="3"/>
        <v>1.6394866335996998</v>
      </c>
      <c r="H12" s="137">
        <f t="shared" si="4"/>
        <v>4.1841758155326536E-2</v>
      </c>
      <c r="I12" s="138">
        <f t="shared" si="0"/>
        <v>0.50686179040838253</v>
      </c>
    </row>
    <row r="13" spans="1:18" x14ac:dyDescent="0.25">
      <c r="A13" s="79" t="s">
        <v>362</v>
      </c>
      <c r="B13" s="122">
        <v>166.74139546999999</v>
      </c>
      <c r="C13" s="123">
        <f t="shared" si="1"/>
        <v>1.5732706866026278</v>
      </c>
      <c r="D13" s="122">
        <v>192.51743856000002</v>
      </c>
      <c r="E13" s="123">
        <f t="shared" si="2"/>
        <v>1.9013794946422364</v>
      </c>
      <c r="F13" s="122">
        <v>178.25329975</v>
      </c>
      <c r="G13" s="123">
        <f t="shared" si="3"/>
        <v>1.4948045485021293</v>
      </c>
      <c r="H13" s="137">
        <f t="shared" si="4"/>
        <v>-7.4092710336754575E-2</v>
      </c>
      <c r="I13" s="138">
        <f t="shared" si="0"/>
        <v>6.904046980985723E-2</v>
      </c>
    </row>
    <row r="14" spans="1:18" x14ac:dyDescent="0.25">
      <c r="A14" s="79" t="s">
        <v>375</v>
      </c>
      <c r="B14" s="122">
        <v>81.121550920000004</v>
      </c>
      <c r="C14" s="123">
        <f t="shared" si="1"/>
        <v>0.76541375795994737</v>
      </c>
      <c r="D14" s="122">
        <v>76.930865280000006</v>
      </c>
      <c r="E14" s="123">
        <f t="shared" si="2"/>
        <v>0.75980010352614558</v>
      </c>
      <c r="F14" s="122">
        <v>153.71973334999998</v>
      </c>
      <c r="G14" s="123">
        <f t="shared" si="3"/>
        <v>1.2890698625404517</v>
      </c>
      <c r="H14" s="137">
        <f t="shared" si="4"/>
        <v>0.99815422315239521</v>
      </c>
      <c r="I14" s="138">
        <f t="shared" si="0"/>
        <v>0.89493089822203276</v>
      </c>
    </row>
    <row r="15" spans="1:18" x14ac:dyDescent="0.25">
      <c r="A15" s="79" t="s">
        <v>383</v>
      </c>
      <c r="B15" s="122">
        <v>327.85865668000002</v>
      </c>
      <c r="C15" s="123">
        <f t="shared" si="1"/>
        <v>3.0934754531088422</v>
      </c>
      <c r="D15" s="122">
        <v>214.26500729</v>
      </c>
      <c r="E15" s="123">
        <f t="shared" si="2"/>
        <v>2.1161672123203799</v>
      </c>
      <c r="F15" s="122">
        <v>151.09558461</v>
      </c>
      <c r="G15" s="123">
        <f t="shared" si="3"/>
        <v>1.267064157860653</v>
      </c>
      <c r="H15" s="137" t="s">
        <v>314</v>
      </c>
      <c r="I15" s="138">
        <f t="shared" si="0"/>
        <v>-0.53914413564661845</v>
      </c>
      <c r="J15" s="23"/>
    </row>
    <row r="16" spans="1:18" x14ac:dyDescent="0.25">
      <c r="A16" s="79" t="s">
        <v>371</v>
      </c>
      <c r="B16" s="122">
        <v>19.33064272</v>
      </c>
      <c r="C16" s="123">
        <f t="shared" si="1"/>
        <v>0.18239222155266333</v>
      </c>
      <c r="D16" s="122">
        <v>79.00861338</v>
      </c>
      <c r="E16" s="123">
        <f t="shared" si="2"/>
        <v>0.78032077771504826</v>
      </c>
      <c r="F16" s="122">
        <v>150.77212599999999</v>
      </c>
      <c r="G16" s="123">
        <f t="shared" si="3"/>
        <v>1.264351684082281</v>
      </c>
      <c r="H16" s="137">
        <f t="shared" si="4"/>
        <v>0.90829986187513545</v>
      </c>
      <c r="I16" s="138">
        <f t="shared" si="0"/>
        <v>6.7996437151056082</v>
      </c>
    </row>
    <row r="17" spans="1:9" x14ac:dyDescent="0.25">
      <c r="A17" s="79" t="s">
        <v>370</v>
      </c>
      <c r="B17" s="122">
        <v>32.434550590000001</v>
      </c>
      <c r="C17" s="123">
        <f t="shared" si="1"/>
        <v>0.30603274929144964</v>
      </c>
      <c r="D17" s="122">
        <v>64.242239490000003</v>
      </c>
      <c r="E17" s="123">
        <f t="shared" si="2"/>
        <v>0.63448214234427802</v>
      </c>
      <c r="F17" s="122">
        <v>149.10814148</v>
      </c>
      <c r="G17" s="123">
        <f t="shared" si="3"/>
        <v>1.2503977677585911</v>
      </c>
      <c r="H17" s="137">
        <f t="shared" si="4"/>
        <v>1.321029631963722</v>
      </c>
      <c r="I17" s="138" t="s">
        <v>314</v>
      </c>
    </row>
    <row r="18" spans="1:9" x14ac:dyDescent="0.25">
      <c r="A18" s="79" t="s">
        <v>398</v>
      </c>
      <c r="B18" s="122">
        <v>14.194222140000001</v>
      </c>
      <c r="C18" s="123">
        <f t="shared" si="1"/>
        <v>0.1339280719646242</v>
      </c>
      <c r="D18" s="122">
        <v>73.942754059999999</v>
      </c>
      <c r="E18" s="123">
        <f t="shared" si="2"/>
        <v>0.73028831776837011</v>
      </c>
      <c r="F18" s="122">
        <v>131.47098145999999</v>
      </c>
      <c r="G18" s="123">
        <f t="shared" si="3"/>
        <v>1.1024952769910623</v>
      </c>
      <c r="H18" s="137">
        <f t="shared" si="4"/>
        <v>0.77801034234293431</v>
      </c>
      <c r="I18" s="138">
        <f t="shared" ref="I18:I80" si="5">(F18/B18)-1</f>
        <v>8.2622885680722469</v>
      </c>
    </row>
    <row r="19" spans="1:9" x14ac:dyDescent="0.25">
      <c r="A19" s="79" t="s">
        <v>353</v>
      </c>
      <c r="B19" s="122">
        <v>75.625863269999996</v>
      </c>
      <c r="C19" s="123">
        <f t="shared" si="1"/>
        <v>0.71355978217848215</v>
      </c>
      <c r="D19" s="122">
        <v>55.150674889999998</v>
      </c>
      <c r="E19" s="123">
        <f t="shared" si="2"/>
        <v>0.54469020124036738</v>
      </c>
      <c r="F19" s="122">
        <v>123.8542808</v>
      </c>
      <c r="G19" s="123">
        <f t="shared" si="3"/>
        <v>1.038622805585959</v>
      </c>
      <c r="H19" s="137">
        <f t="shared" si="4"/>
        <v>1.2457437020858189</v>
      </c>
      <c r="I19" s="138">
        <f t="shared" si="5"/>
        <v>0.63772386118508906</v>
      </c>
    </row>
    <row r="20" spans="1:9" x14ac:dyDescent="0.25">
      <c r="A20" s="79" t="s">
        <v>453</v>
      </c>
      <c r="B20" s="122">
        <v>6.2183000000000004E-3</v>
      </c>
      <c r="C20" s="123">
        <f t="shared" si="1"/>
        <v>5.8672107684628823E-5</v>
      </c>
      <c r="D20" s="122">
        <v>0.15571095999999998</v>
      </c>
      <c r="E20" s="123">
        <f t="shared" si="2"/>
        <v>1.5378639392336689E-3</v>
      </c>
      <c r="F20" s="122">
        <v>104.08260051000001</v>
      </c>
      <c r="G20" s="123">
        <f t="shared" si="3"/>
        <v>0.8728205586122848</v>
      </c>
      <c r="H20" s="137">
        <f t="shared" si="4"/>
        <v>667.43464653997387</v>
      </c>
      <c r="I20" s="138">
        <f t="shared" si="5"/>
        <v>16737.111784571345</v>
      </c>
    </row>
    <row r="21" spans="1:9" x14ac:dyDescent="0.25">
      <c r="A21" s="79" t="s">
        <v>351</v>
      </c>
      <c r="B21" s="122">
        <v>73.538517150000004</v>
      </c>
      <c r="C21" s="123">
        <f t="shared" si="1"/>
        <v>0.69386485007039278</v>
      </c>
      <c r="D21" s="122">
        <v>31.52805549</v>
      </c>
      <c r="E21" s="123">
        <f t="shared" si="2"/>
        <v>0.31138373054940455</v>
      </c>
      <c r="F21" s="122">
        <v>97.241703349999995</v>
      </c>
      <c r="G21" s="123">
        <f t="shared" si="3"/>
        <v>0.81545385513501401</v>
      </c>
      <c r="H21" s="137">
        <f t="shared" si="4"/>
        <v>2.0842911761825245</v>
      </c>
      <c r="I21" s="138">
        <f t="shared" si="5"/>
        <v>0.32232341796682507</v>
      </c>
    </row>
    <row r="22" spans="1:9" x14ac:dyDescent="0.25">
      <c r="A22" s="79" t="s">
        <v>350</v>
      </c>
      <c r="B22" s="122">
        <v>38.091529340000001</v>
      </c>
      <c r="C22" s="123">
        <f t="shared" si="1"/>
        <v>0.35940857007681815</v>
      </c>
      <c r="D22" s="122">
        <v>59.452091020000005</v>
      </c>
      <c r="E22" s="123">
        <f t="shared" si="2"/>
        <v>0.58717271341526533</v>
      </c>
      <c r="F22" s="122">
        <v>67.901284279999999</v>
      </c>
      <c r="G22" s="123">
        <f t="shared" si="3"/>
        <v>0.56940964758146151</v>
      </c>
      <c r="H22" s="137">
        <f t="shared" si="4"/>
        <v>0.14211768022015647</v>
      </c>
      <c r="I22" s="138">
        <f t="shared" si="5"/>
        <v>0.782582255333516</v>
      </c>
    </row>
    <row r="23" spans="1:9" x14ac:dyDescent="0.25">
      <c r="A23" s="79" t="s">
        <v>298</v>
      </c>
      <c r="B23" s="122">
        <v>20.829711670000002</v>
      </c>
      <c r="C23" s="123">
        <f t="shared" si="1"/>
        <v>0.19653652704790855</v>
      </c>
      <c r="D23" s="122">
        <v>8.1701656400000005</v>
      </c>
      <c r="E23" s="123">
        <f t="shared" si="2"/>
        <v>8.0691835149702837E-2</v>
      </c>
      <c r="F23" s="122">
        <v>63.869616130000004</v>
      </c>
      <c r="G23" s="123">
        <f t="shared" si="3"/>
        <v>0.53560070324705999</v>
      </c>
      <c r="H23" s="137">
        <f t="shared" si="4"/>
        <v>6.817419981952777</v>
      </c>
      <c r="I23" s="138">
        <f t="shared" si="5"/>
        <v>2.0662746149284552</v>
      </c>
    </row>
    <row r="24" spans="1:9" x14ac:dyDescent="0.25">
      <c r="A24" s="79" t="s">
        <v>373</v>
      </c>
      <c r="B24" s="122">
        <v>55.149201549999994</v>
      </c>
      <c r="C24" s="123">
        <f t="shared" si="1"/>
        <v>0.52035442035007939</v>
      </c>
      <c r="D24" s="122">
        <v>59.514454979999996</v>
      </c>
      <c r="E24" s="123">
        <f t="shared" si="2"/>
        <v>0.58778864491547445</v>
      </c>
      <c r="F24" s="122">
        <v>61.5863315</v>
      </c>
      <c r="G24" s="123">
        <f t="shared" si="3"/>
        <v>0.51645343217137252</v>
      </c>
      <c r="H24" s="137">
        <f t="shared" si="4"/>
        <v>3.4812996618993841E-2</v>
      </c>
      <c r="I24" s="138">
        <f t="shared" si="5"/>
        <v>0.11672208788306571</v>
      </c>
    </row>
    <row r="25" spans="1:9" x14ac:dyDescent="0.25">
      <c r="A25" s="79" t="s">
        <v>363</v>
      </c>
      <c r="B25" s="122">
        <v>29.064107159999999</v>
      </c>
      <c r="C25" s="123">
        <f t="shared" si="1"/>
        <v>0.27423128910620453</v>
      </c>
      <c r="D25" s="122">
        <v>298.82447430000002</v>
      </c>
      <c r="E25" s="123">
        <f t="shared" si="2"/>
        <v>2.9513104484515948</v>
      </c>
      <c r="F25" s="122">
        <v>58.793348969999997</v>
      </c>
      <c r="G25" s="123">
        <f t="shared" si="3"/>
        <v>0.49303191349213144</v>
      </c>
      <c r="H25" s="137">
        <f t="shared" si="4"/>
        <v>-0.80325122596559695</v>
      </c>
      <c r="I25" s="138">
        <f t="shared" si="5"/>
        <v>1.0228850880000677</v>
      </c>
    </row>
    <row r="26" spans="1:9" x14ac:dyDescent="0.25">
      <c r="A26" s="79" t="s">
        <v>354</v>
      </c>
      <c r="B26" s="122">
        <v>43.565638469999996</v>
      </c>
      <c r="C26" s="123">
        <f t="shared" si="1"/>
        <v>0.41105894402995158</v>
      </c>
      <c r="D26" s="122">
        <v>49.738075619999996</v>
      </c>
      <c r="E26" s="123">
        <f t="shared" si="2"/>
        <v>0.49123319837521595</v>
      </c>
      <c r="F26" s="122">
        <v>49.223765229999998</v>
      </c>
      <c r="G26" s="123">
        <f t="shared" si="3"/>
        <v>0.41278286720863328</v>
      </c>
      <c r="H26" s="137">
        <f>(F26/D26)-1</f>
        <v>-1.0340375730041096E-2</v>
      </c>
      <c r="I26" s="138">
        <f t="shared" si="5"/>
        <v>0.12987590584483866</v>
      </c>
    </row>
    <row r="27" spans="1:9" x14ac:dyDescent="0.25">
      <c r="A27" s="79" t="s">
        <v>357</v>
      </c>
      <c r="B27" s="122">
        <v>54.923505380000002</v>
      </c>
      <c r="C27" s="123">
        <f t="shared" si="1"/>
        <v>0.51822488816439383</v>
      </c>
      <c r="D27" s="122">
        <v>39.852959090000006</v>
      </c>
      <c r="E27" s="123">
        <f t="shared" si="2"/>
        <v>0.39360381989980459</v>
      </c>
      <c r="F27" s="122">
        <v>47.904710909999999</v>
      </c>
      <c r="G27" s="123">
        <f t="shared" si="3"/>
        <v>0.40172148208968894</v>
      </c>
      <c r="H27" s="137">
        <f t="shared" si="4"/>
        <v>0.20203648621967329</v>
      </c>
      <c r="I27" s="138">
        <f t="shared" si="5"/>
        <v>-0.12779217971320245</v>
      </c>
    </row>
    <row r="28" spans="1:9" x14ac:dyDescent="0.25">
      <c r="A28" s="79" t="s">
        <v>364</v>
      </c>
      <c r="B28" s="122">
        <v>34.757058950000001</v>
      </c>
      <c r="C28" s="123">
        <f t="shared" si="1"/>
        <v>0.32794652968100479</v>
      </c>
      <c r="D28" s="122">
        <v>57.830784189999996</v>
      </c>
      <c r="E28" s="123">
        <f t="shared" si="2"/>
        <v>0.57116003641237323</v>
      </c>
      <c r="F28" s="122">
        <v>46.718864159999995</v>
      </c>
      <c r="G28" s="123">
        <f t="shared" si="3"/>
        <v>0.39177715501011984</v>
      </c>
      <c r="H28" s="137">
        <f t="shared" si="4"/>
        <v>-0.19214541503522364</v>
      </c>
      <c r="I28" s="138">
        <f t="shared" si="5"/>
        <v>0.34415470040798701</v>
      </c>
    </row>
    <row r="29" spans="1:9" x14ac:dyDescent="0.25">
      <c r="A29" s="79" t="s">
        <v>425</v>
      </c>
      <c r="B29" s="122">
        <v>36.936267579999999</v>
      </c>
      <c r="C29" s="123">
        <f t="shared" si="1"/>
        <v>0.34850822072303117</v>
      </c>
      <c r="D29" s="122">
        <v>54.328044119999994</v>
      </c>
      <c r="E29" s="123">
        <f t="shared" si="2"/>
        <v>0.53656556957354684</v>
      </c>
      <c r="F29" s="122">
        <v>38.996408559999999</v>
      </c>
      <c r="G29" s="123">
        <f t="shared" si="3"/>
        <v>0.32701783906659693</v>
      </c>
      <c r="H29" s="137">
        <f t="shared" si="4"/>
        <v>-0.28220481352384819</v>
      </c>
      <c r="I29" s="138">
        <f t="shared" si="5"/>
        <v>5.57755592261171E-2</v>
      </c>
    </row>
    <row r="30" spans="1:9" x14ac:dyDescent="0.25">
      <c r="A30" s="79" t="s">
        <v>369</v>
      </c>
      <c r="B30" s="122">
        <v>24.158589980000002</v>
      </c>
      <c r="C30" s="123">
        <f t="shared" si="1"/>
        <v>0.22794580396818345</v>
      </c>
      <c r="D30" s="122">
        <v>24.998017260000001</v>
      </c>
      <c r="E30" s="123">
        <f t="shared" si="2"/>
        <v>0.24689045200475837</v>
      </c>
      <c r="F30" s="122">
        <v>32.359053859999996</v>
      </c>
      <c r="G30" s="123">
        <f t="shared" si="3"/>
        <v>0.27135801111672481</v>
      </c>
      <c r="H30" s="137">
        <f t="shared" si="4"/>
        <v>0.29446481788692047</v>
      </c>
      <c r="I30" s="138">
        <f t="shared" si="5"/>
        <v>0.33944298432933606</v>
      </c>
    </row>
    <row r="31" spans="1:9" x14ac:dyDescent="0.25">
      <c r="A31" s="79" t="s">
        <v>388</v>
      </c>
      <c r="B31" s="122">
        <v>36.079666889999999</v>
      </c>
      <c r="C31" s="123">
        <f t="shared" si="1"/>
        <v>0.34042585610144527</v>
      </c>
      <c r="D31" s="122">
        <v>24.49153875</v>
      </c>
      <c r="E31" s="123">
        <f t="shared" si="2"/>
        <v>0.24188826695287893</v>
      </c>
      <c r="F31" s="122">
        <v>32.332449780000005</v>
      </c>
      <c r="G31" s="123">
        <f t="shared" si="3"/>
        <v>0.2711349134245728</v>
      </c>
      <c r="H31" s="137">
        <f t="shared" si="4"/>
        <v>0.32014775021026409</v>
      </c>
      <c r="I31" s="138">
        <f t="shared" si="5"/>
        <v>-0.10385952623743844</v>
      </c>
    </row>
    <row r="32" spans="1:9" x14ac:dyDescent="0.25">
      <c r="A32" s="79" t="s">
        <v>418</v>
      </c>
      <c r="B32" s="122">
        <v>15.57399116</v>
      </c>
      <c r="C32" s="123">
        <f t="shared" si="1"/>
        <v>0.14694673567035643</v>
      </c>
      <c r="D32" s="122">
        <v>295.50811388</v>
      </c>
      <c r="E32" s="123">
        <f t="shared" si="2"/>
        <v>2.9185567418440455</v>
      </c>
      <c r="F32" s="122">
        <v>30.789857809999997</v>
      </c>
      <c r="G32" s="123">
        <f t="shared" si="3"/>
        <v>0.25819897621346449</v>
      </c>
      <c r="H32" s="137">
        <f t="shared" si="4"/>
        <v>-0.89580706463273918</v>
      </c>
      <c r="I32" s="138">
        <f t="shared" si="5"/>
        <v>0.97700496254808433</v>
      </c>
    </row>
    <row r="33" spans="1:9" x14ac:dyDescent="0.25">
      <c r="A33" s="79" t="s">
        <v>437</v>
      </c>
      <c r="B33" s="122">
        <v>4.2778379699999993</v>
      </c>
      <c r="C33" s="123">
        <f t="shared" si="1"/>
        <v>4.0363084771277348E-2</v>
      </c>
      <c r="D33" s="122">
        <v>500.66084719999998</v>
      </c>
      <c r="E33" s="123">
        <f t="shared" si="2"/>
        <v>4.9447274790101998</v>
      </c>
      <c r="F33" s="122">
        <v>24.83690696</v>
      </c>
      <c r="G33" s="123">
        <f t="shared" si="3"/>
        <v>0.20827845289036334</v>
      </c>
      <c r="H33" s="137">
        <f t="shared" si="4"/>
        <v>-0.95039175302222434</v>
      </c>
      <c r="I33" s="138">
        <f t="shared" si="5"/>
        <v>4.805948503467981</v>
      </c>
    </row>
    <row r="34" spans="1:9" x14ac:dyDescent="0.25">
      <c r="A34" s="79" t="s">
        <v>389</v>
      </c>
      <c r="B34" s="122">
        <v>66.080436039999995</v>
      </c>
      <c r="C34" s="123">
        <f t="shared" si="1"/>
        <v>0.62349491970250825</v>
      </c>
      <c r="D34" s="122">
        <v>16.748723699999999</v>
      </c>
      <c r="E34" s="123">
        <f t="shared" si="2"/>
        <v>0.16541711775727486</v>
      </c>
      <c r="F34" s="122">
        <v>24.622018399999998</v>
      </c>
      <c r="G34" s="123">
        <f t="shared" si="3"/>
        <v>0.20647643072662455</v>
      </c>
      <c r="H34" s="137">
        <f t="shared" si="4"/>
        <v>0.47008326371758091</v>
      </c>
      <c r="I34" s="138">
        <f t="shared" si="5"/>
        <v>-0.62739322142039544</v>
      </c>
    </row>
    <row r="35" spans="1:9" x14ac:dyDescent="0.25">
      <c r="A35" s="79" t="s">
        <v>367</v>
      </c>
      <c r="B35" s="122">
        <v>5.79171601</v>
      </c>
      <c r="C35" s="123">
        <f t="shared" si="1"/>
        <v>5.4647119858724863E-2</v>
      </c>
      <c r="D35" s="122">
        <v>21.051414440000002</v>
      </c>
      <c r="E35" s="123">
        <f t="shared" si="2"/>
        <v>0.20791221849212763</v>
      </c>
      <c r="F35" s="122">
        <v>23.737781420000001</v>
      </c>
      <c r="G35" s="123">
        <f t="shared" si="3"/>
        <v>0.19906135643901501</v>
      </c>
      <c r="H35" s="137">
        <f t="shared" si="4"/>
        <v>0.12760980919626985</v>
      </c>
      <c r="I35" s="138">
        <f t="shared" si="5"/>
        <v>3.0985748229046886</v>
      </c>
    </row>
    <row r="36" spans="1:9" x14ac:dyDescent="0.25">
      <c r="A36" s="79" t="s">
        <v>399</v>
      </c>
      <c r="B36" s="122">
        <v>7.8541536199999999</v>
      </c>
      <c r="C36" s="123">
        <f t="shared" si="1"/>
        <v>7.4107030372329616E-2</v>
      </c>
      <c r="D36" s="122">
        <v>24.501257940000002</v>
      </c>
      <c r="E36" s="123">
        <f t="shared" si="2"/>
        <v>0.24198425757434552</v>
      </c>
      <c r="F36" s="122">
        <v>23.552275420000001</v>
      </c>
      <c r="G36" s="123">
        <f t="shared" si="3"/>
        <v>0.19750573187013837</v>
      </c>
      <c r="H36" s="137">
        <f t="shared" si="4"/>
        <v>-3.8731991733808924E-2</v>
      </c>
      <c r="I36" s="138">
        <f t="shared" si="5"/>
        <v>1.9987031778988813</v>
      </c>
    </row>
    <row r="37" spans="1:9" x14ac:dyDescent="0.25">
      <c r="A37" s="79" t="s">
        <v>395</v>
      </c>
      <c r="B37" s="122">
        <v>4.6774841199999999</v>
      </c>
      <c r="C37" s="123">
        <f t="shared" si="1"/>
        <v>4.4133903475512812E-2</v>
      </c>
      <c r="D37" s="122">
        <v>10.195807589999999</v>
      </c>
      <c r="E37" s="123">
        <f t="shared" si="2"/>
        <v>0.10069788808717088</v>
      </c>
      <c r="F37" s="122">
        <v>19.83350184</v>
      </c>
      <c r="G37" s="123">
        <f t="shared" si="3"/>
        <v>0.16632067291173583</v>
      </c>
      <c r="H37" s="137">
        <f t="shared" si="4"/>
        <v>0.94526050682366813</v>
      </c>
      <c r="I37" s="138">
        <f t="shared" si="5"/>
        <v>3.2402071992496682</v>
      </c>
    </row>
    <row r="38" spans="1:9" x14ac:dyDescent="0.25">
      <c r="A38" s="79" t="s">
        <v>310</v>
      </c>
      <c r="B38" s="122">
        <v>0.63319565</v>
      </c>
      <c r="C38" s="123">
        <f t="shared" si="1"/>
        <v>5.9744501491144752E-3</v>
      </c>
      <c r="D38" s="122">
        <v>28.096000149999998</v>
      </c>
      <c r="E38" s="123">
        <f t="shared" si="2"/>
        <v>0.27748737447504501</v>
      </c>
      <c r="F38" s="122">
        <v>19.420918929999999</v>
      </c>
      <c r="G38" s="123">
        <f t="shared" si="3"/>
        <v>0.16286081656480023</v>
      </c>
      <c r="H38" s="137">
        <f t="shared" si="4"/>
        <v>-0.30876570236635625</v>
      </c>
      <c r="I38" s="138">
        <f t="shared" si="5"/>
        <v>29.671276610949551</v>
      </c>
    </row>
    <row r="39" spans="1:9" x14ac:dyDescent="0.25">
      <c r="A39" s="79" t="s">
        <v>305</v>
      </c>
      <c r="B39" s="122">
        <v>1.4633499399999998</v>
      </c>
      <c r="C39" s="123">
        <f t="shared" si="1"/>
        <v>1.3807282578835874E-2</v>
      </c>
      <c r="D39" s="122">
        <v>110.81719568999999</v>
      </c>
      <c r="E39" s="123">
        <f t="shared" si="2"/>
        <v>1.0944751037348415</v>
      </c>
      <c r="F39" s="122">
        <v>18.187891910000001</v>
      </c>
      <c r="G39" s="123">
        <f t="shared" si="3"/>
        <v>0.15252084305234906</v>
      </c>
      <c r="H39" s="137">
        <f t="shared" si="4"/>
        <v>-0.83587482252412515</v>
      </c>
      <c r="I39" s="138">
        <f t="shared" si="5"/>
        <v>11.428942259703105</v>
      </c>
    </row>
    <row r="40" spans="1:9" x14ac:dyDescent="0.25">
      <c r="A40" s="79" t="s">
        <v>393</v>
      </c>
      <c r="B40" s="122">
        <v>4.2849887799999999</v>
      </c>
      <c r="C40" s="123">
        <f t="shared" si="1"/>
        <v>4.0430555477797191E-2</v>
      </c>
      <c r="D40" s="122">
        <v>6.8970750399999998</v>
      </c>
      <c r="E40" s="123">
        <f t="shared" si="2"/>
        <v>6.8118281399103933E-2</v>
      </c>
      <c r="F40" s="122">
        <v>16.12302682</v>
      </c>
      <c r="G40" s="123">
        <f t="shared" si="3"/>
        <v>0.13520520439149863</v>
      </c>
      <c r="H40" s="137">
        <f t="shared" si="4"/>
        <v>1.3376615052748506</v>
      </c>
      <c r="I40" s="138">
        <f t="shared" si="5"/>
        <v>2.7626765547796839</v>
      </c>
    </row>
    <row r="41" spans="1:9" x14ac:dyDescent="0.25">
      <c r="A41" s="79" t="s">
        <v>381</v>
      </c>
      <c r="B41" s="122">
        <v>10.60039109</v>
      </c>
      <c r="C41" s="123">
        <f t="shared" si="1"/>
        <v>0.10001886167146325</v>
      </c>
      <c r="D41" s="122">
        <v>6.5898446399999999</v>
      </c>
      <c r="E41" s="123">
        <f t="shared" si="2"/>
        <v>6.5083950654522202E-2</v>
      </c>
      <c r="F41" s="122">
        <v>15.76569205</v>
      </c>
      <c r="G41" s="123">
        <f t="shared" si="3"/>
        <v>0.13220865038501964</v>
      </c>
      <c r="H41" s="137">
        <f t="shared" si="4"/>
        <v>1.3924224183227483</v>
      </c>
      <c r="I41" s="138">
        <f t="shared" si="5"/>
        <v>0.48727456526323309</v>
      </c>
    </row>
    <row r="42" spans="1:9" x14ac:dyDescent="0.25">
      <c r="A42" s="79" t="s">
        <v>372</v>
      </c>
      <c r="B42" s="122">
        <v>2.81113094</v>
      </c>
      <c r="C42" s="123">
        <f t="shared" si="1"/>
        <v>2.6524126727123464E-2</v>
      </c>
      <c r="D42" s="122">
        <v>33.739881740000001</v>
      </c>
      <c r="E42" s="123">
        <f t="shared" si="2"/>
        <v>0.33322861436314144</v>
      </c>
      <c r="F42" s="122">
        <v>14.822216970000001</v>
      </c>
      <c r="G42" s="123">
        <f t="shared" si="3"/>
        <v>0.12429681457070167</v>
      </c>
      <c r="H42" s="137">
        <f t="shared" si="4"/>
        <v>-0.56069149606924495</v>
      </c>
      <c r="I42" s="138">
        <f t="shared" si="5"/>
        <v>4.2726882120972993</v>
      </c>
    </row>
    <row r="43" spans="1:9" x14ac:dyDescent="0.25">
      <c r="A43" s="79" t="s">
        <v>384</v>
      </c>
      <c r="B43" s="122">
        <v>0.2445069</v>
      </c>
      <c r="C43" s="123">
        <f t="shared" si="1"/>
        <v>2.3070188261156217E-3</v>
      </c>
      <c r="D43" s="122">
        <v>0.85867818000000007</v>
      </c>
      <c r="E43" s="123">
        <f t="shared" si="2"/>
        <v>8.4806503564604421E-3</v>
      </c>
      <c r="F43" s="122">
        <v>14.000483789999999</v>
      </c>
      <c r="G43" s="123">
        <f t="shared" si="3"/>
        <v>0.11740588746392802</v>
      </c>
      <c r="H43" s="137">
        <f t="shared" si="4"/>
        <v>15.304692626520449</v>
      </c>
      <c r="I43" s="138">
        <f t="shared" si="5"/>
        <v>56.260076464099782</v>
      </c>
    </row>
    <row r="44" spans="1:9" x14ac:dyDescent="0.25">
      <c r="A44" s="79" t="s">
        <v>386</v>
      </c>
      <c r="B44" s="122">
        <v>0.58931177000000001</v>
      </c>
      <c r="C44" s="123">
        <f t="shared" si="1"/>
        <v>5.5603884710064191E-3</v>
      </c>
      <c r="D44" s="122">
        <v>8.493207</v>
      </c>
      <c r="E44" s="123">
        <f t="shared" si="2"/>
        <v>8.3882321281347011E-2</v>
      </c>
      <c r="F44" s="122">
        <v>13.2627234</v>
      </c>
      <c r="G44" s="123">
        <f t="shared" si="3"/>
        <v>0.11121914316116678</v>
      </c>
      <c r="H44" s="137">
        <f t="shared" si="4"/>
        <v>0.56156836869747795</v>
      </c>
      <c r="I44" s="138">
        <f t="shared" si="5"/>
        <v>21.505444613807732</v>
      </c>
    </row>
    <row r="45" spans="1:9" x14ac:dyDescent="0.25">
      <c r="A45" s="79" t="s">
        <v>348</v>
      </c>
      <c r="B45" s="122">
        <v>73.665479489999996</v>
      </c>
      <c r="C45" s="123">
        <f t="shared" si="1"/>
        <v>0.69506278971376345</v>
      </c>
      <c r="D45" s="122">
        <v>52.290823119999999</v>
      </c>
      <c r="E45" s="123">
        <f t="shared" si="2"/>
        <v>0.51644515729075346</v>
      </c>
      <c r="F45" s="122">
        <v>13.226693189999999</v>
      </c>
      <c r="G45" s="123">
        <f t="shared" si="3"/>
        <v>0.11091699940356441</v>
      </c>
      <c r="H45" s="137">
        <f t="shared" si="4"/>
        <v>-0.74705517333994487</v>
      </c>
      <c r="I45" s="138">
        <f t="shared" si="5"/>
        <v>-0.82044923508852596</v>
      </c>
    </row>
    <row r="46" spans="1:9" x14ac:dyDescent="0.25">
      <c r="A46" s="79" t="s">
        <v>355</v>
      </c>
      <c r="B46" s="122">
        <v>62.620057289999998</v>
      </c>
      <c r="C46" s="123">
        <f t="shared" si="1"/>
        <v>0.5908448843794134</v>
      </c>
      <c r="D46" s="122">
        <v>12.856705310000001</v>
      </c>
      <c r="E46" s="123">
        <f t="shared" si="2"/>
        <v>0.12697798198407506</v>
      </c>
      <c r="F46" s="122">
        <v>12.04774141</v>
      </c>
      <c r="G46" s="123">
        <f t="shared" si="3"/>
        <v>0.10103049247392941</v>
      </c>
      <c r="H46" s="137">
        <f t="shared" si="4"/>
        <v>-6.2921555755873548E-2</v>
      </c>
      <c r="I46" s="138">
        <f t="shared" si="5"/>
        <v>-0.80760571083150468</v>
      </c>
    </row>
    <row r="47" spans="1:9" x14ac:dyDescent="0.25">
      <c r="A47" s="79" t="s">
        <v>356</v>
      </c>
      <c r="B47" s="122">
        <v>48.889036789999999</v>
      </c>
      <c r="C47" s="123">
        <f t="shared" si="1"/>
        <v>0.46128730217915831</v>
      </c>
      <c r="D47" s="122">
        <v>12.27504665</v>
      </c>
      <c r="E47" s="123">
        <f t="shared" si="2"/>
        <v>0.12123328759546569</v>
      </c>
      <c r="F47" s="122">
        <v>11.469851630000001</v>
      </c>
      <c r="G47" s="123">
        <f t="shared" si="3"/>
        <v>9.6184398332118753E-2</v>
      </c>
      <c r="H47" s="137">
        <f t="shared" si="4"/>
        <v>-6.5596086349700267E-2</v>
      </c>
      <c r="I47" s="138">
        <f t="shared" si="5"/>
        <v>-0.76539010823084774</v>
      </c>
    </row>
    <row r="48" spans="1:9" x14ac:dyDescent="0.25">
      <c r="A48" s="79" t="s">
        <v>380</v>
      </c>
      <c r="B48" s="122">
        <v>47.734624850000003</v>
      </c>
      <c r="C48" s="123">
        <f t="shared" si="1"/>
        <v>0.45039497121151428</v>
      </c>
      <c r="D48" s="122">
        <v>24.248610100000001</v>
      </c>
      <c r="E48" s="123">
        <f t="shared" si="2"/>
        <v>0.23948900610032417</v>
      </c>
      <c r="F48" s="122">
        <v>11.44762805</v>
      </c>
      <c r="G48" s="123">
        <f t="shared" si="3"/>
        <v>9.5998034834138102E-2</v>
      </c>
      <c r="H48" s="137">
        <f t="shared" si="4"/>
        <v>-0.52790580561976208</v>
      </c>
      <c r="I48" s="138">
        <f t="shared" si="5"/>
        <v>-0.76018187875210674</v>
      </c>
    </row>
    <row r="49" spans="1:9" x14ac:dyDescent="0.25">
      <c r="A49" s="79" t="s">
        <v>402</v>
      </c>
      <c r="B49" s="122">
        <v>0.32351455000000001</v>
      </c>
      <c r="C49" s="123">
        <f t="shared" si="1"/>
        <v>3.0524870969789552E-3</v>
      </c>
      <c r="D49" s="122">
        <v>0.33516397999999997</v>
      </c>
      <c r="E49" s="123">
        <f t="shared" si="2"/>
        <v>3.3102139924642078E-3</v>
      </c>
      <c r="F49" s="122">
        <v>8.5058240399999985</v>
      </c>
      <c r="G49" s="123">
        <f t="shared" si="3"/>
        <v>7.1328522285886903E-2</v>
      </c>
      <c r="H49" s="137">
        <f t="shared" si="4"/>
        <v>24.378097133230124</v>
      </c>
      <c r="I49" s="138">
        <f t="shared" si="5"/>
        <v>25.291936606869761</v>
      </c>
    </row>
    <row r="50" spans="1:9" x14ac:dyDescent="0.25">
      <c r="A50" s="79" t="s">
        <v>304</v>
      </c>
      <c r="B50" s="122">
        <v>16.914888949999998</v>
      </c>
      <c r="C50" s="123">
        <f t="shared" si="1"/>
        <v>0.15959863402343696</v>
      </c>
      <c r="D50" s="122">
        <v>8.3710714199999998</v>
      </c>
      <c r="E50" s="123">
        <f t="shared" si="2"/>
        <v>8.2676061271265575E-2</v>
      </c>
      <c r="F50" s="122">
        <v>8.1327558</v>
      </c>
      <c r="G50" s="123">
        <f t="shared" si="3"/>
        <v>6.8200029838140899E-2</v>
      </c>
      <c r="H50" s="137">
        <f t="shared" si="4"/>
        <v>-2.8468950752304045E-2</v>
      </c>
      <c r="I50" s="138">
        <f t="shared" si="5"/>
        <v>-0.51919543639687915</v>
      </c>
    </row>
    <row r="51" spans="1:9" x14ac:dyDescent="0.25">
      <c r="A51" s="79" t="s">
        <v>400</v>
      </c>
      <c r="B51" s="122">
        <v>7.0582487</v>
      </c>
      <c r="C51" s="123">
        <f t="shared" si="1"/>
        <v>6.6597354227247219E-2</v>
      </c>
      <c r="D51" s="122">
        <v>13.98371691</v>
      </c>
      <c r="E51" s="123">
        <f t="shared" si="2"/>
        <v>0.13810880089841507</v>
      </c>
      <c r="F51" s="122">
        <v>7.41261847</v>
      </c>
      <c r="G51" s="123">
        <f t="shared" si="3"/>
        <v>6.2161069785564488E-2</v>
      </c>
      <c r="H51" s="137">
        <f t="shared" si="4"/>
        <v>-0.46991071703553244</v>
      </c>
      <c r="I51" s="138">
        <f t="shared" si="5"/>
        <v>5.0206472605591301E-2</v>
      </c>
    </row>
    <row r="52" spans="1:9" x14ac:dyDescent="0.25">
      <c r="A52" s="79" t="s">
        <v>412</v>
      </c>
      <c r="B52" s="122">
        <v>0.90352560999999998</v>
      </c>
      <c r="C52" s="123">
        <f t="shared" si="1"/>
        <v>8.5251197088818398E-3</v>
      </c>
      <c r="D52" s="122">
        <v>14.865428939999999</v>
      </c>
      <c r="E52" s="123">
        <f t="shared" si="2"/>
        <v>0.14681694280265556</v>
      </c>
      <c r="F52" s="122">
        <v>7.14347171</v>
      </c>
      <c r="G52" s="123">
        <f t="shared" si="3"/>
        <v>5.9904046764802078E-2</v>
      </c>
      <c r="H52" s="137">
        <f t="shared" si="4"/>
        <v>-0.51945741096119358</v>
      </c>
      <c r="I52" s="138">
        <f t="shared" si="5"/>
        <v>6.9062194042291729</v>
      </c>
    </row>
    <row r="53" spans="1:9" x14ac:dyDescent="0.25">
      <c r="A53" s="79" t="s">
        <v>360</v>
      </c>
      <c r="B53" s="122">
        <v>4.2020713499999998</v>
      </c>
      <c r="C53" s="123">
        <f t="shared" si="1"/>
        <v>3.9648196893957127E-2</v>
      </c>
      <c r="D53" s="122">
        <v>6.6722234</v>
      </c>
      <c r="E53" s="123">
        <f t="shared" si="2"/>
        <v>6.5897556352944364E-2</v>
      </c>
      <c r="F53" s="122">
        <v>6.9211637499999998</v>
      </c>
      <c r="G53" s="123">
        <f t="shared" si="3"/>
        <v>5.8039806662418064E-2</v>
      </c>
      <c r="H53" s="137">
        <f t="shared" si="4"/>
        <v>3.730995428000794E-2</v>
      </c>
      <c r="I53" s="138">
        <f t="shared" si="5"/>
        <v>0.64708382450478852</v>
      </c>
    </row>
    <row r="54" spans="1:9" x14ac:dyDescent="0.25">
      <c r="A54" s="79" t="s">
        <v>301</v>
      </c>
      <c r="B54" s="122">
        <v>4.3071069400000006</v>
      </c>
      <c r="C54" s="123">
        <f t="shared" si="1"/>
        <v>4.0639249021901837E-2</v>
      </c>
      <c r="D54" s="122">
        <v>4.1268058700000001</v>
      </c>
      <c r="E54" s="123">
        <f t="shared" si="2"/>
        <v>4.0757991163183557E-2</v>
      </c>
      <c r="F54" s="122">
        <v>5.0344105399999997</v>
      </c>
      <c r="G54" s="123">
        <f t="shared" si="3"/>
        <v>4.2217786625961526E-2</v>
      </c>
      <c r="H54" s="137">
        <f t="shared" si="4"/>
        <v>0.21992909252113657</v>
      </c>
      <c r="I54" s="138">
        <f t="shared" si="5"/>
        <v>0.16886128209298623</v>
      </c>
    </row>
    <row r="55" spans="1:9" x14ac:dyDescent="0.25">
      <c r="A55" s="79" t="s">
        <v>379</v>
      </c>
      <c r="B55" s="122">
        <v>5.9953998499999992</v>
      </c>
      <c r="C55" s="123">
        <f t="shared" si="1"/>
        <v>5.6568957048004673E-2</v>
      </c>
      <c r="D55" s="122">
        <v>11.752143070000001</v>
      </c>
      <c r="E55" s="123">
        <f t="shared" si="2"/>
        <v>0.11606888195967623</v>
      </c>
      <c r="F55" s="122">
        <v>4.94634923</v>
      </c>
      <c r="G55" s="123">
        <f t="shared" si="3"/>
        <v>4.1479318126810744E-2</v>
      </c>
      <c r="H55" s="137">
        <f t="shared" si="4"/>
        <v>-0.57911087360511515</v>
      </c>
      <c r="I55" s="138">
        <f t="shared" si="5"/>
        <v>-0.17497592258171057</v>
      </c>
    </row>
    <row r="56" spans="1:9" x14ac:dyDescent="0.25">
      <c r="A56" s="79" t="s">
        <v>378</v>
      </c>
      <c r="B56" s="122">
        <v>5.30574631</v>
      </c>
      <c r="C56" s="123">
        <f t="shared" si="1"/>
        <v>5.0061804487985785E-2</v>
      </c>
      <c r="D56" s="122">
        <v>3.1976102400000004</v>
      </c>
      <c r="E56" s="123">
        <f t="shared" si="2"/>
        <v>3.1580882166678044E-2</v>
      </c>
      <c r="F56" s="122">
        <v>4.9073028399999998</v>
      </c>
      <c r="G56" s="123">
        <f t="shared" si="3"/>
        <v>4.1151881151133732E-2</v>
      </c>
      <c r="H56" s="137">
        <f t="shared" si="4"/>
        <v>0.53467823520605173</v>
      </c>
      <c r="I56" s="138">
        <f t="shared" si="5"/>
        <v>-7.5096592773204018E-2</v>
      </c>
    </row>
    <row r="57" spans="1:9" x14ac:dyDescent="0.25">
      <c r="A57" s="79" t="s">
        <v>394</v>
      </c>
      <c r="B57" s="122">
        <v>10.96397683</v>
      </c>
      <c r="C57" s="123">
        <f t="shared" si="1"/>
        <v>0.10344943621593287</v>
      </c>
      <c r="D57" s="122">
        <v>2.5537188300000002</v>
      </c>
      <c r="E57" s="123">
        <f t="shared" si="2"/>
        <v>2.5221552160483735E-2</v>
      </c>
      <c r="F57" s="122">
        <v>4.5779838099999992</v>
      </c>
      <c r="G57" s="123">
        <f t="shared" si="3"/>
        <v>3.8390262798807494E-2</v>
      </c>
      <c r="H57" s="137">
        <f t="shared" si="4"/>
        <v>0.79267339701606798</v>
      </c>
      <c r="I57" s="138">
        <f t="shared" si="5"/>
        <v>-0.58245225423374047</v>
      </c>
    </row>
    <row r="58" spans="1:9" x14ac:dyDescent="0.25">
      <c r="A58" s="79" t="s">
        <v>407</v>
      </c>
      <c r="B58" s="122">
        <v>3.0472261499999997</v>
      </c>
      <c r="C58" s="123">
        <f t="shared" si="1"/>
        <v>2.8751777947705469E-2</v>
      </c>
      <c r="D58" s="122">
        <v>1.0517376100000002</v>
      </c>
      <c r="E58" s="123">
        <f t="shared" si="2"/>
        <v>1.0387382776105193E-2</v>
      </c>
      <c r="F58" s="122">
        <v>4.2948385800000004</v>
      </c>
      <c r="G58" s="123">
        <f t="shared" si="3"/>
        <v>3.6015850777912049E-2</v>
      </c>
      <c r="H58" s="137">
        <f t="shared" si="4"/>
        <v>3.0835647020362806</v>
      </c>
      <c r="I58" s="138">
        <f t="shared" si="5"/>
        <v>0.40942561155167323</v>
      </c>
    </row>
    <row r="59" spans="1:9" x14ac:dyDescent="0.25">
      <c r="A59" s="79" t="s">
        <v>376</v>
      </c>
      <c r="B59" s="122">
        <v>4.0283160799999997</v>
      </c>
      <c r="C59" s="123">
        <f t="shared" si="1"/>
        <v>3.8008747540884458E-2</v>
      </c>
      <c r="D59" s="122">
        <v>3.2441576400000001</v>
      </c>
      <c r="E59" s="123">
        <f t="shared" si="2"/>
        <v>3.204060297197707E-2</v>
      </c>
      <c r="F59" s="122">
        <v>4.0007564699999998</v>
      </c>
      <c r="G59" s="123">
        <f t="shared" si="3"/>
        <v>3.3549723776181158E-2</v>
      </c>
      <c r="H59" s="137">
        <f t="shared" si="4"/>
        <v>0.23321888575057037</v>
      </c>
      <c r="I59" s="138">
        <f t="shared" si="5"/>
        <v>-6.8414715858146069E-3</v>
      </c>
    </row>
    <row r="60" spans="1:9" x14ac:dyDescent="0.25">
      <c r="A60" s="79" t="s">
        <v>396</v>
      </c>
      <c r="B60" s="122">
        <v>7.6677713199999999</v>
      </c>
      <c r="C60" s="123">
        <f t="shared" si="1"/>
        <v>7.2348440021894805E-2</v>
      </c>
      <c r="D60" s="122">
        <v>8.4797235700000009</v>
      </c>
      <c r="E60" s="123">
        <f t="shared" si="2"/>
        <v>8.374915351477373E-2</v>
      </c>
      <c r="F60" s="122">
        <v>3.4506962099999998</v>
      </c>
      <c r="G60" s="123">
        <f t="shared" si="3"/>
        <v>2.8937003676461018E-2</v>
      </c>
      <c r="H60" s="137">
        <f t="shared" si="4"/>
        <v>-0.59306501190580674</v>
      </c>
      <c r="I60" s="138">
        <f t="shared" si="5"/>
        <v>-0.5499740320894182</v>
      </c>
    </row>
    <row r="61" spans="1:9" x14ac:dyDescent="0.25">
      <c r="A61" s="79" t="s">
        <v>358</v>
      </c>
      <c r="B61" s="122">
        <v>6.1529059800000008</v>
      </c>
      <c r="C61" s="123">
        <f t="shared" si="1"/>
        <v>5.8055089370399743E-2</v>
      </c>
      <c r="D61" s="122">
        <v>3.6874344400000001</v>
      </c>
      <c r="E61" s="123">
        <f t="shared" si="2"/>
        <v>3.6418582568396592E-2</v>
      </c>
      <c r="F61" s="122">
        <v>3.35764927</v>
      </c>
      <c r="G61" s="123">
        <f t="shared" si="3"/>
        <v>2.8156726456733401E-2</v>
      </c>
      <c r="H61" s="137">
        <f t="shared" si="4"/>
        <v>-8.9434856501475868E-2</v>
      </c>
      <c r="I61" s="138">
        <f t="shared" si="5"/>
        <v>-0.45429862232349605</v>
      </c>
    </row>
    <row r="62" spans="1:9" x14ac:dyDescent="0.25">
      <c r="A62" s="79" t="s">
        <v>307</v>
      </c>
      <c r="B62" s="122">
        <v>1.86138037</v>
      </c>
      <c r="C62" s="123">
        <f t="shared" si="1"/>
        <v>1.7562856329011826E-2</v>
      </c>
      <c r="D62" s="122">
        <v>1.7550753100000001</v>
      </c>
      <c r="E62" s="123">
        <f t="shared" si="2"/>
        <v>1.7333828202512867E-2</v>
      </c>
      <c r="F62" s="122">
        <v>3.2849969199999998</v>
      </c>
      <c r="G62" s="123">
        <f t="shared" si="3"/>
        <v>2.754747510827768E-2</v>
      </c>
      <c r="H62" s="137">
        <f t="shared" si="4"/>
        <v>0.87171279846675054</v>
      </c>
      <c r="I62" s="138">
        <f t="shared" si="5"/>
        <v>0.76481764444523481</v>
      </c>
    </row>
    <row r="63" spans="1:9" x14ac:dyDescent="0.25">
      <c r="A63" s="79" t="s">
        <v>433</v>
      </c>
      <c r="B63" s="122">
        <v>3.4200000000000002E-4</v>
      </c>
      <c r="C63" s="123">
        <f t="shared" si="1"/>
        <v>3.2269045925965392E-6</v>
      </c>
      <c r="D63" s="122">
        <v>0.194272</v>
      </c>
      <c r="E63" s="123">
        <f t="shared" si="2"/>
        <v>1.918708247658375E-3</v>
      </c>
      <c r="F63" s="122">
        <v>3.2737504799999999</v>
      </c>
      <c r="G63" s="123">
        <f t="shared" si="3"/>
        <v>2.7453164205253532E-2</v>
      </c>
      <c r="H63" s="137">
        <f t="shared" si="4"/>
        <v>15.851375802997858</v>
      </c>
      <c r="I63" s="138">
        <f t="shared" si="5"/>
        <v>9571.3698245614032</v>
      </c>
    </row>
    <row r="64" spans="1:9" x14ac:dyDescent="0.25">
      <c r="A64" s="79" t="s">
        <v>424</v>
      </c>
      <c r="B64" s="122">
        <v>2.59295718</v>
      </c>
      <c r="C64" s="123">
        <f t="shared" si="1"/>
        <v>2.4465571440199327E-2</v>
      </c>
      <c r="D64" s="122">
        <v>1.7905106599999998</v>
      </c>
      <c r="E64" s="123">
        <f t="shared" si="2"/>
        <v>1.7683801941928021E-2</v>
      </c>
      <c r="F64" s="122">
        <v>2.4878592300000002</v>
      </c>
      <c r="G64" s="123">
        <f t="shared" si="3"/>
        <v>2.0862801969179286E-2</v>
      </c>
      <c r="H64" s="137">
        <f t="shared" si="4"/>
        <v>0.3894690970451975</v>
      </c>
      <c r="I64" s="138">
        <f t="shared" si="5"/>
        <v>-4.0532080826726102E-2</v>
      </c>
    </row>
    <row r="65" spans="1:9" x14ac:dyDescent="0.25">
      <c r="A65" s="79" t="s">
        <v>361</v>
      </c>
      <c r="B65" s="122">
        <v>4.5948951900000008</v>
      </c>
      <c r="C65" s="123">
        <f t="shared" si="1"/>
        <v>4.3354644418452479E-2</v>
      </c>
      <c r="D65" s="122">
        <v>3.71888109</v>
      </c>
      <c r="E65" s="123">
        <f t="shared" si="2"/>
        <v>3.6729162305652735E-2</v>
      </c>
      <c r="F65" s="122">
        <v>2.1136886400000003</v>
      </c>
      <c r="G65" s="123">
        <f t="shared" si="3"/>
        <v>1.7725065385160031E-2</v>
      </c>
      <c r="H65" s="137">
        <f t="shared" si="4"/>
        <v>-0.43163317437503756</v>
      </c>
      <c r="I65" s="138">
        <f t="shared" si="5"/>
        <v>-0.53999197966472012</v>
      </c>
    </row>
    <row r="66" spans="1:9" x14ac:dyDescent="0.25">
      <c r="A66" s="79" t="s">
        <v>417</v>
      </c>
      <c r="B66" s="122">
        <v>723.05849359000001</v>
      </c>
      <c r="C66" s="123">
        <f t="shared" si="1"/>
        <v>6.8223414435131762</v>
      </c>
      <c r="D66" s="122">
        <v>3.1388942200000001</v>
      </c>
      <c r="E66" s="123">
        <f t="shared" si="2"/>
        <v>3.1000979186095796E-2</v>
      </c>
      <c r="F66" s="122">
        <v>2.1000147200000003</v>
      </c>
      <c r="G66" s="123">
        <f t="shared" si="3"/>
        <v>1.7610398011032757E-2</v>
      </c>
      <c r="H66" s="137">
        <f t="shared" si="4"/>
        <v>-0.33096989805537302</v>
      </c>
      <c r="I66" s="138">
        <f t="shared" si="5"/>
        <v>-0.99709565029853475</v>
      </c>
    </row>
    <row r="67" spans="1:9" x14ac:dyDescent="0.25">
      <c r="A67" s="79" t="s">
        <v>434</v>
      </c>
      <c r="B67" s="122">
        <v>0.40300860999999999</v>
      </c>
      <c r="C67" s="123">
        <f t="shared" si="1"/>
        <v>3.8025448376168051E-3</v>
      </c>
      <c r="D67" s="122">
        <v>0.86519336000000002</v>
      </c>
      <c r="E67" s="123">
        <f t="shared" si="2"/>
        <v>8.5449968891619064E-3</v>
      </c>
      <c r="F67" s="122">
        <v>2.0680463899999997</v>
      </c>
      <c r="G67" s="123">
        <f t="shared" si="3"/>
        <v>1.734231654965707E-2</v>
      </c>
      <c r="H67" s="137">
        <f t="shared" si="4"/>
        <v>1.3902707598218274</v>
      </c>
      <c r="I67" s="138">
        <f t="shared" si="5"/>
        <v>4.1315191256087553</v>
      </c>
    </row>
    <row r="68" spans="1:9" x14ac:dyDescent="0.25">
      <c r="A68" s="79" t="s">
        <v>387</v>
      </c>
      <c r="B68" s="122">
        <v>3.3726670899999998</v>
      </c>
      <c r="C68" s="123">
        <f t="shared" si="1"/>
        <v>3.1822441292456732E-2</v>
      </c>
      <c r="D68" s="122">
        <v>2.4319547400000001</v>
      </c>
      <c r="E68" s="123">
        <f t="shared" si="2"/>
        <v>2.40189611347486E-2</v>
      </c>
      <c r="F68" s="122">
        <v>1.86029592</v>
      </c>
      <c r="G68" s="123">
        <f t="shared" si="3"/>
        <v>1.5600153302497017E-2</v>
      </c>
      <c r="H68" s="137">
        <f t="shared" si="4"/>
        <v>-0.23506145513217902</v>
      </c>
      <c r="I68" s="138">
        <f t="shared" si="5"/>
        <v>-0.44841993877314468</v>
      </c>
    </row>
    <row r="69" spans="1:9" x14ac:dyDescent="0.25">
      <c r="A69" s="79" t="s">
        <v>449</v>
      </c>
      <c r="B69" s="122">
        <v>0.14185549</v>
      </c>
      <c r="C69" s="123">
        <f t="shared" ref="C69:C132" si="6">(B69/$B$174)*100</f>
        <v>1.3384623747544808E-3</v>
      </c>
      <c r="D69" s="122">
        <v>0.21045485999999999</v>
      </c>
      <c r="E69" s="123">
        <f t="shared" ref="E69:E132" si="7">(D69/$D$174)*100</f>
        <v>2.0785366683916812E-3</v>
      </c>
      <c r="F69" s="122">
        <v>1.7779817099999999</v>
      </c>
      <c r="G69" s="123">
        <f t="shared" ref="G69:G132" si="8">(F69/$F$174)*100</f>
        <v>1.4909879093341122E-2</v>
      </c>
      <c r="H69" s="137">
        <f t="shared" si="4"/>
        <v>7.4482805956583746</v>
      </c>
      <c r="I69" s="138">
        <f t="shared" si="5"/>
        <v>11.533753258333533</v>
      </c>
    </row>
    <row r="70" spans="1:9" x14ac:dyDescent="0.25">
      <c r="A70" s="79" t="s">
        <v>423</v>
      </c>
      <c r="B70" s="122">
        <v>15.81796664</v>
      </c>
      <c r="C70" s="123">
        <f t="shared" si="6"/>
        <v>0.14924874033963403</v>
      </c>
      <c r="D70" s="122">
        <v>1.5661008999999999</v>
      </c>
      <c r="E70" s="123">
        <f t="shared" si="7"/>
        <v>1.5467441080007433E-2</v>
      </c>
      <c r="F70" s="122">
        <v>1.5828177800000001</v>
      </c>
      <c r="G70" s="123">
        <f t="shared" si="8"/>
        <v>1.3273264620135273E-2</v>
      </c>
      <c r="H70" s="137">
        <f t="shared" si="4"/>
        <v>1.0674203686365402E-2</v>
      </c>
      <c r="I70" s="138">
        <f t="shared" si="5"/>
        <v>-0.89993544581151041</v>
      </c>
    </row>
    <row r="71" spans="1:9" x14ac:dyDescent="0.25">
      <c r="A71" s="79" t="s">
        <v>440</v>
      </c>
      <c r="B71" s="122">
        <v>1.6274912099999999</v>
      </c>
      <c r="C71" s="123">
        <f t="shared" si="6"/>
        <v>1.5356020058361104E-2</v>
      </c>
      <c r="D71" s="122">
        <v>2.04824027</v>
      </c>
      <c r="E71" s="123">
        <f t="shared" si="7"/>
        <v>2.0229243016157847E-2</v>
      </c>
      <c r="F71" s="122">
        <v>1.2644477599999999</v>
      </c>
      <c r="G71" s="123">
        <f t="shared" si="8"/>
        <v>1.0603462968944722E-2</v>
      </c>
      <c r="H71" s="137">
        <f t="shared" si="4"/>
        <v>-0.38266629236813121</v>
      </c>
      <c r="I71" s="138">
        <f t="shared" si="5"/>
        <v>-0.22306937682323946</v>
      </c>
    </row>
    <row r="72" spans="1:9" x14ac:dyDescent="0.25">
      <c r="A72" s="79" t="s">
        <v>452</v>
      </c>
      <c r="B72" s="122">
        <v>1.152182E-2</v>
      </c>
      <c r="C72" s="123">
        <f t="shared" si="6"/>
        <v>1.087129060616101E-4</v>
      </c>
      <c r="D72" s="122">
        <v>1.4745328999999998</v>
      </c>
      <c r="E72" s="123">
        <f t="shared" si="7"/>
        <v>1.4563078759026633E-2</v>
      </c>
      <c r="F72" s="122">
        <v>0.83901462000000004</v>
      </c>
      <c r="G72" s="123">
        <f t="shared" si="8"/>
        <v>7.0358465845779426E-3</v>
      </c>
      <c r="H72" s="137">
        <f t="shared" si="4"/>
        <v>-0.43099633789113811</v>
      </c>
      <c r="I72" s="138">
        <f t="shared" si="5"/>
        <v>71.819625718853445</v>
      </c>
    </row>
    <row r="73" spans="1:9" x14ac:dyDescent="0.25">
      <c r="A73" s="79" t="s">
        <v>414</v>
      </c>
      <c r="B73" s="122">
        <v>0</v>
      </c>
      <c r="C73" s="123">
        <f t="shared" si="6"/>
        <v>0</v>
      </c>
      <c r="D73" s="122">
        <v>2.6458347999999998</v>
      </c>
      <c r="E73" s="123">
        <f t="shared" si="7"/>
        <v>2.6131326453125242E-2</v>
      </c>
      <c r="F73" s="122">
        <v>0.76117959999999996</v>
      </c>
      <c r="G73" s="123">
        <f t="shared" si="8"/>
        <v>6.3831341686398785E-3</v>
      </c>
      <c r="H73" s="137">
        <f t="shared" si="4"/>
        <v>-0.7123102319162179</v>
      </c>
      <c r="I73" s="138" t="s">
        <v>314</v>
      </c>
    </row>
    <row r="74" spans="1:9" x14ac:dyDescent="0.25">
      <c r="A74" s="79" t="s">
        <v>391</v>
      </c>
      <c r="B74" s="122">
        <v>0.65272395999999999</v>
      </c>
      <c r="C74" s="123">
        <f t="shared" si="6"/>
        <v>6.1587074392450277E-3</v>
      </c>
      <c r="D74" s="122">
        <v>0.42922674</v>
      </c>
      <c r="E74" s="123">
        <f t="shared" si="7"/>
        <v>4.239215564535893E-3</v>
      </c>
      <c r="F74" s="122">
        <v>0.69418051000000003</v>
      </c>
      <c r="G74" s="123">
        <f t="shared" si="8"/>
        <v>5.8212901824810561E-3</v>
      </c>
      <c r="H74" s="137">
        <f t="shared" ref="H74:H85" si="9">(F74/D74)-1</f>
        <v>0.6172816027258694</v>
      </c>
      <c r="I74" s="138">
        <f t="shared" si="5"/>
        <v>6.3513142676729695E-2</v>
      </c>
    </row>
    <row r="75" spans="1:9" x14ac:dyDescent="0.25">
      <c r="A75" s="79" t="s">
        <v>426</v>
      </c>
      <c r="B75" s="122">
        <v>0.11587072</v>
      </c>
      <c r="C75" s="123">
        <f t="shared" si="6"/>
        <v>1.0932858436124785E-3</v>
      </c>
      <c r="D75" s="122">
        <v>1.5653231999999999</v>
      </c>
      <c r="E75" s="123">
        <f t="shared" si="7"/>
        <v>1.5459760202659161E-2</v>
      </c>
      <c r="F75" s="122">
        <v>0.67993378000000004</v>
      </c>
      <c r="G75" s="123">
        <f t="shared" si="8"/>
        <v>5.7018193124598587E-3</v>
      </c>
      <c r="H75" s="137">
        <f t="shared" si="9"/>
        <v>-0.56562722637727458</v>
      </c>
      <c r="I75" s="138">
        <f t="shared" si="5"/>
        <v>4.8680379305488053</v>
      </c>
    </row>
    <row r="76" spans="1:9" x14ac:dyDescent="0.25">
      <c r="A76" s="79" t="s">
        <v>300</v>
      </c>
      <c r="B76" s="122">
        <v>0</v>
      </c>
      <c r="C76" s="123">
        <f t="shared" si="6"/>
        <v>0</v>
      </c>
      <c r="D76" s="122">
        <v>0.33491904</v>
      </c>
      <c r="E76" s="123">
        <f t="shared" si="7"/>
        <v>3.3077948667117507E-3</v>
      </c>
      <c r="F76" s="122">
        <v>0.55153114999999997</v>
      </c>
      <c r="G76" s="123">
        <f t="shared" si="8"/>
        <v>4.6250547553221945E-3</v>
      </c>
      <c r="H76" s="137">
        <f t="shared" si="9"/>
        <v>0.64675961689129391</v>
      </c>
      <c r="I76" s="138" t="s">
        <v>314</v>
      </c>
    </row>
    <row r="77" spans="1:9" x14ac:dyDescent="0.25">
      <c r="A77" s="79" t="s">
        <v>411</v>
      </c>
      <c r="B77" s="122">
        <v>52.96053801</v>
      </c>
      <c r="C77" s="123">
        <f t="shared" si="6"/>
        <v>0.49970351851126477</v>
      </c>
      <c r="D77" s="122">
        <v>6.2282620000000004E-2</v>
      </c>
      <c r="E77" s="123">
        <f t="shared" si="7"/>
        <v>6.1512815372144459E-4</v>
      </c>
      <c r="F77" s="122">
        <v>0.51893655999999999</v>
      </c>
      <c r="G77" s="123">
        <f t="shared" si="8"/>
        <v>4.3517215746355243E-3</v>
      </c>
      <c r="H77" s="137">
        <f t="shared" si="9"/>
        <v>7.3319641980379107</v>
      </c>
      <c r="I77" s="138">
        <f t="shared" si="5"/>
        <v>-0.9902014484841144</v>
      </c>
    </row>
    <row r="78" spans="1:9" x14ac:dyDescent="0.25">
      <c r="A78" s="79" t="s">
        <v>415</v>
      </c>
      <c r="B78" s="122">
        <v>0.93741607999999998</v>
      </c>
      <c r="C78" s="123">
        <f t="shared" si="6"/>
        <v>8.8448896307773226E-3</v>
      </c>
      <c r="D78" s="122">
        <v>2.7181317000000003</v>
      </c>
      <c r="E78" s="123">
        <f t="shared" si="7"/>
        <v>2.6845359655594633E-2</v>
      </c>
      <c r="F78" s="122">
        <v>0.51302122999999999</v>
      </c>
      <c r="G78" s="123">
        <f t="shared" si="8"/>
        <v>4.3021165339305707E-3</v>
      </c>
      <c r="H78" s="137">
        <f t="shared" si="9"/>
        <v>-0.81125961262289092</v>
      </c>
      <c r="I78" s="138">
        <f t="shared" si="5"/>
        <v>-0.45272836582875775</v>
      </c>
    </row>
    <row r="79" spans="1:9" x14ac:dyDescent="0.25">
      <c r="A79" s="79" t="s">
        <v>439</v>
      </c>
      <c r="B79" s="122">
        <v>3.1393032999999999</v>
      </c>
      <c r="C79" s="123">
        <f t="shared" si="6"/>
        <v>2.9620562094513074E-2</v>
      </c>
      <c r="D79" s="122">
        <v>0.54279543000000008</v>
      </c>
      <c r="E79" s="123">
        <f t="shared" si="7"/>
        <v>5.3608655304535624E-3</v>
      </c>
      <c r="F79" s="122">
        <v>0.40246996999999995</v>
      </c>
      <c r="G79" s="123">
        <f t="shared" si="8"/>
        <v>3.3750507992574507E-3</v>
      </c>
      <c r="H79" s="137">
        <f t="shared" si="9"/>
        <v>-0.2585236577986666</v>
      </c>
      <c r="I79" s="138">
        <f t="shared" si="5"/>
        <v>-0.87179640463538521</v>
      </c>
    </row>
    <row r="80" spans="1:9" x14ac:dyDescent="0.25">
      <c r="A80" s="79" t="s">
        <v>442</v>
      </c>
      <c r="B80" s="122">
        <v>1.85441257</v>
      </c>
      <c r="C80" s="123">
        <f t="shared" si="6"/>
        <v>1.7497112393864769E-2</v>
      </c>
      <c r="D80" s="122">
        <v>1.67296584</v>
      </c>
      <c r="E80" s="123">
        <f t="shared" si="7"/>
        <v>1.6522882120216614E-2</v>
      </c>
      <c r="F80" s="122">
        <v>0.38434346000000003</v>
      </c>
      <c r="G80" s="123">
        <f t="shared" si="8"/>
        <v>3.2230446953902532E-3</v>
      </c>
      <c r="H80" s="137">
        <f t="shared" si="9"/>
        <v>-0.77026221886275925</v>
      </c>
      <c r="I80" s="138">
        <f t="shared" si="5"/>
        <v>-0.79274112664152185</v>
      </c>
    </row>
    <row r="81" spans="1:9" x14ac:dyDescent="0.25">
      <c r="A81" s="79" t="s">
        <v>448</v>
      </c>
      <c r="B81" s="122">
        <v>0.36461447999999996</v>
      </c>
      <c r="C81" s="123">
        <f t="shared" si="6"/>
        <v>3.4402811112257273E-3</v>
      </c>
      <c r="D81" s="122">
        <v>3.37492875</v>
      </c>
      <c r="E81" s="123">
        <f t="shared" si="7"/>
        <v>3.3332150942412549E-2</v>
      </c>
      <c r="F81" s="122">
        <v>0.38035384</v>
      </c>
      <c r="G81" s="123">
        <f t="shared" si="8"/>
        <v>3.1895883603257169E-3</v>
      </c>
      <c r="H81" s="137">
        <f t="shared" si="9"/>
        <v>-0.88730018670764532</v>
      </c>
      <c r="I81" s="138" t="s">
        <v>314</v>
      </c>
    </row>
    <row r="82" spans="1:9" x14ac:dyDescent="0.25">
      <c r="A82" s="79" t="s">
        <v>466</v>
      </c>
      <c r="B82" s="122">
        <v>0</v>
      </c>
      <c r="C82" s="123">
        <f t="shared" si="6"/>
        <v>0</v>
      </c>
      <c r="D82" s="122">
        <v>2.0990000000000002E-3</v>
      </c>
      <c r="E82" s="123">
        <f t="shared" si="7"/>
        <v>2.0730566483255073E-5</v>
      </c>
      <c r="F82" s="122">
        <v>0.30200709999999997</v>
      </c>
      <c r="G82" s="123">
        <f t="shared" si="8"/>
        <v>2.5325847397668572E-3</v>
      </c>
      <c r="H82" s="137">
        <f t="shared" si="9"/>
        <v>142.88141972367791</v>
      </c>
      <c r="I82" s="138" t="s">
        <v>314</v>
      </c>
    </row>
    <row r="83" spans="1:9" x14ac:dyDescent="0.25">
      <c r="A83" s="79" t="s">
        <v>513</v>
      </c>
      <c r="B83" s="122">
        <v>0</v>
      </c>
      <c r="C83" s="123">
        <f t="shared" si="6"/>
        <v>0</v>
      </c>
      <c r="D83" s="122">
        <v>5.4254300000000002E-3</v>
      </c>
      <c r="E83" s="123">
        <f t="shared" si="7"/>
        <v>5.3583724304548154E-5</v>
      </c>
      <c r="F83" s="122">
        <v>0.21939339999999999</v>
      </c>
      <c r="G83" s="123">
        <f t="shared" si="8"/>
        <v>1.8397990538817335E-3</v>
      </c>
      <c r="H83" s="137">
        <f t="shared" si="9"/>
        <v>39.437974501560241</v>
      </c>
      <c r="I83" s="138" t="s">
        <v>314</v>
      </c>
    </row>
    <row r="84" spans="1:9" x14ac:dyDescent="0.25">
      <c r="A84" s="79" t="s">
        <v>420</v>
      </c>
      <c r="B84" s="122">
        <v>0.54759347000000003</v>
      </c>
      <c r="C84" s="123">
        <f t="shared" si="6"/>
        <v>5.1667598924528511E-3</v>
      </c>
      <c r="D84" s="122">
        <v>0.12364275</v>
      </c>
      <c r="E84" s="123">
        <f t="shared" si="7"/>
        <v>1.2211454259397267E-3</v>
      </c>
      <c r="F84" s="122">
        <v>0.20809823000000002</v>
      </c>
      <c r="G84" s="123">
        <f t="shared" si="8"/>
        <v>1.745079508629081E-3</v>
      </c>
      <c r="H84" s="137">
        <f t="shared" si="9"/>
        <v>0.68306051102875043</v>
      </c>
      <c r="I84" s="138" t="s">
        <v>314</v>
      </c>
    </row>
    <row r="85" spans="1:9" x14ac:dyDescent="0.25">
      <c r="A85" s="79" t="s">
        <v>419</v>
      </c>
      <c r="B85" s="122">
        <v>4.0905400000000001E-3</v>
      </c>
      <c r="C85" s="123">
        <f t="shared" si="6"/>
        <v>3.8595854714034641E-5</v>
      </c>
      <c r="D85" s="122">
        <v>6.3770069999999998E-2</v>
      </c>
      <c r="E85" s="123">
        <f t="shared" si="7"/>
        <v>6.2981880694465441E-4</v>
      </c>
      <c r="F85" s="122">
        <v>0.20295460000000001</v>
      </c>
      <c r="G85" s="123">
        <f t="shared" si="8"/>
        <v>1.7019458245368627E-3</v>
      </c>
      <c r="H85" s="137">
        <f t="shared" si="9"/>
        <v>2.1825996113850903</v>
      </c>
      <c r="I85" s="138">
        <f>(F85/B85)-1</f>
        <v>48.615600874212205</v>
      </c>
    </row>
    <row r="86" spans="1:9" x14ac:dyDescent="0.25">
      <c r="A86" s="79" t="s">
        <v>447</v>
      </c>
      <c r="B86" s="122">
        <v>0.51032160999999998</v>
      </c>
      <c r="C86" s="123">
        <f t="shared" si="6"/>
        <v>4.8150852251761982E-3</v>
      </c>
      <c r="D86" s="122">
        <v>0.18602956000000001</v>
      </c>
      <c r="E86" s="123">
        <f t="shared" si="7"/>
        <v>1.8373026019202899E-3</v>
      </c>
      <c r="F86" s="122">
        <v>0.18187998999999999</v>
      </c>
      <c r="G86" s="123">
        <f t="shared" si="8"/>
        <v>1.5252174109249372E-3</v>
      </c>
      <c r="H86" s="137" t="s">
        <v>314</v>
      </c>
      <c r="I86" s="138" t="s">
        <v>314</v>
      </c>
    </row>
    <row r="87" spans="1:9" x14ac:dyDescent="0.25">
      <c r="A87" s="79" t="s">
        <v>430</v>
      </c>
      <c r="B87" s="122">
        <v>4.5055986399999997</v>
      </c>
      <c r="C87" s="123">
        <f t="shared" si="6"/>
        <v>4.2512096326937775E-2</v>
      </c>
      <c r="D87" s="122">
        <v>0.15917345000000002</v>
      </c>
      <c r="E87" s="123">
        <f t="shared" si="7"/>
        <v>1.5720608802258587E-3</v>
      </c>
      <c r="F87" s="122">
        <v>0.14769916</v>
      </c>
      <c r="G87" s="123">
        <f t="shared" si="8"/>
        <v>1.2385822674115393E-3</v>
      </c>
      <c r="H87" s="137">
        <f>(F87/D87)-1</f>
        <v>-7.2086707927735638E-2</v>
      </c>
      <c r="I87" s="138">
        <f>(F87/B87)-1</f>
        <v>-0.96721874898293203</v>
      </c>
    </row>
    <row r="88" spans="1:9" x14ac:dyDescent="0.25">
      <c r="A88" s="79" t="s">
        <v>450</v>
      </c>
      <c r="B88" s="122">
        <v>5.6486589999999996E-2</v>
      </c>
      <c r="C88" s="123">
        <f t="shared" si="6"/>
        <v>5.3297320669917466E-4</v>
      </c>
      <c r="D88" s="122">
        <v>4.6648999999999996E-3</v>
      </c>
      <c r="E88" s="123">
        <f t="shared" si="7"/>
        <v>4.6072424767859255E-5</v>
      </c>
      <c r="F88" s="122">
        <v>0.12210928</v>
      </c>
      <c r="G88" s="123">
        <f t="shared" si="8"/>
        <v>1.0239894992929582E-3</v>
      </c>
      <c r="H88" s="137">
        <f>(F88/D88)-1</f>
        <v>25.176183841025534</v>
      </c>
      <c r="I88" s="138" t="s">
        <v>314</v>
      </c>
    </row>
    <row r="89" spans="1:9" x14ac:dyDescent="0.25">
      <c r="A89" s="79" t="s">
        <v>392</v>
      </c>
      <c r="B89" s="122">
        <v>5.0865839999999996E-2</v>
      </c>
      <c r="C89" s="123">
        <f t="shared" si="6"/>
        <v>4.7993921842772141E-4</v>
      </c>
      <c r="D89" s="122">
        <v>0.1456528</v>
      </c>
      <c r="E89" s="123">
        <f t="shared" si="7"/>
        <v>1.4385255139934515E-3</v>
      </c>
      <c r="F89" s="122">
        <v>0.11960083000000001</v>
      </c>
      <c r="G89" s="123">
        <f t="shared" si="8"/>
        <v>1.0029540263174282E-3</v>
      </c>
      <c r="H89" s="137" t="s">
        <v>314</v>
      </c>
      <c r="I89" s="138">
        <f t="shared" ref="I89:I101" si="10">(F89/B89)-1</f>
        <v>1.3512996148299137</v>
      </c>
    </row>
    <row r="90" spans="1:9" x14ac:dyDescent="0.25">
      <c r="A90" s="79" t="s">
        <v>382</v>
      </c>
      <c r="B90" s="122">
        <v>8.3999999999999995E-5</v>
      </c>
      <c r="C90" s="123">
        <f t="shared" si="6"/>
        <v>7.9257305783072887E-7</v>
      </c>
      <c r="D90" s="122">
        <v>3.14026103</v>
      </c>
      <c r="E90" s="123">
        <f t="shared" si="7"/>
        <v>3.1014478350257293E-2</v>
      </c>
      <c r="F90" s="122">
        <v>0.11614495</v>
      </c>
      <c r="G90" s="123">
        <f t="shared" si="8"/>
        <v>9.7397355218133835E-4</v>
      </c>
      <c r="H90" s="137">
        <f t="shared" ref="H90:H100" si="11">(F90/D90)-1</f>
        <v>-0.96301423706805678</v>
      </c>
      <c r="I90" s="138">
        <f t="shared" si="10"/>
        <v>1381.6779761904763</v>
      </c>
    </row>
    <row r="91" spans="1:9" x14ac:dyDescent="0.25">
      <c r="A91" s="79" t="s">
        <v>416</v>
      </c>
      <c r="B91" s="122">
        <v>266.47725624000003</v>
      </c>
      <c r="C91" s="123">
        <f t="shared" si="6"/>
        <v>2.5143177835771366</v>
      </c>
      <c r="D91" s="122">
        <v>5.4611000000000004E-4</v>
      </c>
      <c r="E91" s="123">
        <f t="shared" si="7"/>
        <v>5.393601554154563E-6</v>
      </c>
      <c r="F91" s="122">
        <v>9.7799079999999997E-2</v>
      </c>
      <c r="G91" s="123">
        <f t="shared" si="8"/>
        <v>8.2012792934748257E-4</v>
      </c>
      <c r="H91" s="137">
        <f t="shared" si="11"/>
        <v>178.08311512332679</v>
      </c>
      <c r="I91" s="138">
        <f t="shared" si="10"/>
        <v>-0.99963299276876405</v>
      </c>
    </row>
    <row r="92" spans="1:9" x14ac:dyDescent="0.25">
      <c r="A92" s="79" t="s">
        <v>457</v>
      </c>
      <c r="B92" s="122">
        <v>7.1825500000000002E-3</v>
      </c>
      <c r="C92" s="123">
        <f t="shared" si="6"/>
        <v>6.7770185910977405E-5</v>
      </c>
      <c r="D92" s="122">
        <v>9.09803E-3</v>
      </c>
      <c r="E92" s="123">
        <f t="shared" si="7"/>
        <v>8.9855795989351661E-5</v>
      </c>
      <c r="F92" s="122">
        <v>8.8908799999999996E-2</v>
      </c>
      <c r="G92" s="123">
        <f t="shared" si="8"/>
        <v>7.45575418958639E-4</v>
      </c>
      <c r="H92" s="137">
        <f t="shared" si="11"/>
        <v>8.7723133469553289</v>
      </c>
      <c r="I92" s="138">
        <f t="shared" si="10"/>
        <v>11.378444981239253</v>
      </c>
    </row>
    <row r="93" spans="1:9" x14ac:dyDescent="0.25">
      <c r="A93" s="79" t="s">
        <v>458</v>
      </c>
      <c r="B93" s="122">
        <v>0.10709964</v>
      </c>
      <c r="C93" s="123">
        <f t="shared" si="6"/>
        <v>1.0105272519925028E-3</v>
      </c>
      <c r="D93" s="122">
        <v>6.3162670000000004E-2</v>
      </c>
      <c r="E93" s="123">
        <f t="shared" si="7"/>
        <v>6.238198807503101E-4</v>
      </c>
      <c r="F93" s="122">
        <v>8.6436990000000005E-2</v>
      </c>
      <c r="G93" s="123">
        <f t="shared" si="8"/>
        <v>7.2484720334515477E-4</v>
      </c>
      <c r="H93" s="137">
        <f t="shared" si="11"/>
        <v>0.36848220634118212</v>
      </c>
      <c r="I93" s="138">
        <f t="shared" si="10"/>
        <v>-0.192929219930151</v>
      </c>
    </row>
    <row r="94" spans="1:9" x14ac:dyDescent="0.25">
      <c r="A94" s="79" t="s">
        <v>421</v>
      </c>
      <c r="B94" s="122">
        <v>0.11674505</v>
      </c>
      <c r="C94" s="123">
        <f t="shared" si="6"/>
        <v>1.1015354912512064E-3</v>
      </c>
      <c r="D94" s="122">
        <v>6.8503830000000002E-2</v>
      </c>
      <c r="E94" s="123">
        <f t="shared" si="7"/>
        <v>6.7657132071110215E-4</v>
      </c>
      <c r="F94" s="122">
        <v>7.4119729999999995E-2</v>
      </c>
      <c r="G94" s="123">
        <f t="shared" si="8"/>
        <v>6.2155656974170379E-4</v>
      </c>
      <c r="H94" s="137">
        <f t="shared" si="11"/>
        <v>8.1979357942468134E-2</v>
      </c>
      <c r="I94" s="138">
        <f t="shared" si="10"/>
        <v>-0.36511458087516346</v>
      </c>
    </row>
    <row r="95" spans="1:9" x14ac:dyDescent="0.25">
      <c r="A95" s="79" t="s">
        <v>455</v>
      </c>
      <c r="B95" s="122">
        <v>2.644109E-2</v>
      </c>
      <c r="C95" s="123">
        <f t="shared" si="6"/>
        <v>2.4948208992473219E-4</v>
      </c>
      <c r="D95" s="122">
        <v>5.8588199999999998E-3</v>
      </c>
      <c r="E95" s="123">
        <f t="shared" si="7"/>
        <v>5.7864057895866839E-5</v>
      </c>
      <c r="F95" s="122">
        <v>6.9129559999999993E-2</v>
      </c>
      <c r="G95" s="123">
        <f t="shared" si="8"/>
        <v>5.7970977742840266E-4</v>
      </c>
      <c r="H95" s="137">
        <f t="shared" si="11"/>
        <v>10.799229196322807</v>
      </c>
      <c r="I95" s="138" t="s">
        <v>314</v>
      </c>
    </row>
    <row r="96" spans="1:9" x14ac:dyDescent="0.25">
      <c r="A96" s="79" t="s">
        <v>308</v>
      </c>
      <c r="B96" s="122">
        <v>5.1929780000000002E-2</v>
      </c>
      <c r="C96" s="123">
        <f t="shared" si="6"/>
        <v>4.8997791103663128E-4</v>
      </c>
      <c r="D96" s="122">
        <v>4.0596109999999998E-2</v>
      </c>
      <c r="E96" s="123">
        <f t="shared" si="7"/>
        <v>4.0094347656814488E-4</v>
      </c>
      <c r="F96" s="122">
        <v>6.6140909999999997E-2</v>
      </c>
      <c r="G96" s="123">
        <f t="shared" si="8"/>
        <v>5.5464742166754725E-4</v>
      </c>
      <c r="H96" s="137">
        <f t="shared" si="11"/>
        <v>0.629242555505934</v>
      </c>
      <c r="I96" s="138">
        <f t="shared" si="10"/>
        <v>0.27366050847894985</v>
      </c>
    </row>
    <row r="97" spans="1:9" x14ac:dyDescent="0.25">
      <c r="A97" s="79" t="s">
        <v>303</v>
      </c>
      <c r="B97" s="122">
        <v>0</v>
      </c>
      <c r="C97" s="123">
        <f t="shared" si="6"/>
        <v>0</v>
      </c>
      <c r="D97" s="122">
        <v>0</v>
      </c>
      <c r="E97" s="123">
        <f t="shared" si="7"/>
        <v>0</v>
      </c>
      <c r="F97" s="122">
        <v>6.5850000000000006E-2</v>
      </c>
      <c r="G97" s="123">
        <f t="shared" si="8"/>
        <v>5.5220789548870736E-4</v>
      </c>
      <c r="H97" s="137" t="s">
        <v>314</v>
      </c>
      <c r="I97" s="138" t="s">
        <v>314</v>
      </c>
    </row>
    <row r="98" spans="1:9" x14ac:dyDescent="0.25">
      <c r="A98" s="79" t="s">
        <v>413</v>
      </c>
      <c r="B98" s="122">
        <v>8.8199999999999997E-4</v>
      </c>
      <c r="C98" s="123">
        <f t="shared" si="6"/>
        <v>8.3220171072226524E-6</v>
      </c>
      <c r="D98" s="122">
        <v>7.7445420000000001E-2</v>
      </c>
      <c r="E98" s="123">
        <f t="shared" si="7"/>
        <v>7.648820524695627E-4</v>
      </c>
      <c r="F98" s="122">
        <v>5.8024829999999999E-2</v>
      </c>
      <c r="G98" s="123">
        <f t="shared" si="8"/>
        <v>4.8658723250402441E-4</v>
      </c>
      <c r="H98" s="137">
        <f t="shared" si="11"/>
        <v>-0.25076486124034192</v>
      </c>
      <c r="I98" s="138">
        <f t="shared" si="10"/>
        <v>64.787789115646262</v>
      </c>
    </row>
    <row r="99" spans="1:9" x14ac:dyDescent="0.25">
      <c r="A99" s="79" t="s">
        <v>464</v>
      </c>
      <c r="B99" s="122">
        <v>4.4565500000000001E-3</v>
      </c>
      <c r="C99" s="123">
        <f t="shared" si="6"/>
        <v>4.2049303105661132E-5</v>
      </c>
      <c r="D99" s="122">
        <v>6.54684E-3</v>
      </c>
      <c r="E99" s="123">
        <f t="shared" si="7"/>
        <v>6.4659219568953628E-5</v>
      </c>
      <c r="F99" s="122">
        <v>5.5613999999999997E-2</v>
      </c>
      <c r="G99" s="123">
        <f t="shared" si="8"/>
        <v>4.6637038572071326E-4</v>
      </c>
      <c r="H99" s="137">
        <f t="shared" si="11"/>
        <v>7.4947852704510876</v>
      </c>
      <c r="I99" s="138">
        <f t="shared" si="10"/>
        <v>11.479159888254367</v>
      </c>
    </row>
    <row r="100" spans="1:9" x14ac:dyDescent="0.25">
      <c r="A100" s="79" t="s">
        <v>451</v>
      </c>
      <c r="B100" s="122">
        <v>0.36591424</v>
      </c>
      <c r="C100" s="123">
        <f t="shared" si="6"/>
        <v>3.4525448583405624E-3</v>
      </c>
      <c r="D100" s="122">
        <v>0.38451055000000001</v>
      </c>
      <c r="E100" s="123">
        <f t="shared" si="7"/>
        <v>3.7975805241962715E-3</v>
      </c>
      <c r="F100" s="122">
        <v>5.4912910000000002E-2</v>
      </c>
      <c r="G100" s="123">
        <f t="shared" si="8"/>
        <v>4.6049115362582825E-4</v>
      </c>
      <c r="H100" s="137">
        <f t="shared" si="11"/>
        <v>-0.85718750759894624</v>
      </c>
      <c r="I100" s="138">
        <f t="shared" si="10"/>
        <v>-0.84992956273032716</v>
      </c>
    </row>
    <row r="101" spans="1:9" x14ac:dyDescent="0.25">
      <c r="A101" s="79" t="s">
        <v>462</v>
      </c>
      <c r="B101" s="122">
        <v>7.6305999999999998E-4</v>
      </c>
      <c r="C101" s="123">
        <f t="shared" si="6"/>
        <v>7.1997713989085232E-6</v>
      </c>
      <c r="D101" s="122">
        <v>4.5855819999999999E-2</v>
      </c>
      <c r="E101" s="123">
        <f t="shared" si="7"/>
        <v>4.5289048363705457E-4</v>
      </c>
      <c r="F101" s="122">
        <v>5.095686E-2</v>
      </c>
      <c r="G101" s="123">
        <f t="shared" si="8"/>
        <v>4.2731633137908413E-4</v>
      </c>
      <c r="H101" s="137" t="s">
        <v>314</v>
      </c>
      <c r="I101" s="138">
        <f t="shared" si="10"/>
        <v>65.779624144890306</v>
      </c>
    </row>
    <row r="102" spans="1:9" x14ac:dyDescent="0.25">
      <c r="A102" s="79" t="s">
        <v>408</v>
      </c>
      <c r="B102" s="122">
        <v>1.4970000000000001E-3</v>
      </c>
      <c r="C102" s="123">
        <f t="shared" si="6"/>
        <v>1.4124784137769062E-5</v>
      </c>
      <c r="D102" s="122">
        <v>2.0025650000000002E-2</v>
      </c>
      <c r="E102" s="123">
        <f t="shared" si="7"/>
        <v>1.9778135716788805E-4</v>
      </c>
      <c r="F102" s="122">
        <v>5.0710839999999993E-2</v>
      </c>
      <c r="G102" s="123">
        <f t="shared" si="8"/>
        <v>4.2525324578382006E-4</v>
      </c>
      <c r="H102" s="137" t="s">
        <v>314</v>
      </c>
      <c r="I102" s="138" t="s">
        <v>314</v>
      </c>
    </row>
    <row r="103" spans="1:9" x14ac:dyDescent="0.25">
      <c r="A103" s="79" t="s">
        <v>524</v>
      </c>
      <c r="B103" s="122">
        <v>0</v>
      </c>
      <c r="C103" s="123">
        <f t="shared" si="6"/>
        <v>0</v>
      </c>
      <c r="D103" s="122">
        <v>0.28463222999999999</v>
      </c>
      <c r="E103" s="123">
        <f t="shared" si="7"/>
        <v>2.8111421473521435E-3</v>
      </c>
      <c r="F103" s="122">
        <v>5.0043440000000002E-2</v>
      </c>
      <c r="G103" s="123">
        <f t="shared" si="8"/>
        <v>4.1965653280813054E-4</v>
      </c>
      <c r="H103" s="137" t="s">
        <v>314</v>
      </c>
      <c r="I103" s="138" t="s">
        <v>314</v>
      </c>
    </row>
    <row r="104" spans="1:9" x14ac:dyDescent="0.25">
      <c r="A104" s="79" t="s">
        <v>431</v>
      </c>
      <c r="B104" s="122">
        <v>0</v>
      </c>
      <c r="C104" s="123">
        <f t="shared" si="6"/>
        <v>0</v>
      </c>
      <c r="D104" s="122">
        <v>7.3459399999999996E-3</v>
      </c>
      <c r="E104" s="123">
        <f t="shared" si="7"/>
        <v>7.2551451906623508E-5</v>
      </c>
      <c r="F104" s="122">
        <v>4.5637570000000002E-2</v>
      </c>
      <c r="G104" s="123">
        <f t="shared" si="8"/>
        <v>3.8270958974819381E-4</v>
      </c>
      <c r="H104" s="137" t="s">
        <v>314</v>
      </c>
      <c r="I104" s="138" t="s">
        <v>314</v>
      </c>
    </row>
    <row r="105" spans="1:9" x14ac:dyDescent="0.25">
      <c r="A105" s="79" t="s">
        <v>443</v>
      </c>
      <c r="B105" s="122">
        <v>8.1977812500000002</v>
      </c>
      <c r="C105" s="123">
        <f t="shared" si="6"/>
        <v>7.7349292294522795E-2</v>
      </c>
      <c r="D105" s="122">
        <v>3.1478500499999997</v>
      </c>
      <c r="E105" s="123">
        <f t="shared" si="7"/>
        <v>3.1089430557809813E-2</v>
      </c>
      <c r="F105" s="122">
        <v>4.5389180000000001E-2</v>
      </c>
      <c r="G105" s="123">
        <f t="shared" si="8"/>
        <v>3.8062662970019928E-4</v>
      </c>
      <c r="H105" s="137">
        <f>(F105/D105)-1</f>
        <v>-0.9855808951255477</v>
      </c>
      <c r="I105" s="138" t="s">
        <v>314</v>
      </c>
    </row>
    <row r="106" spans="1:9" x14ac:dyDescent="0.25">
      <c r="A106" s="79" t="s">
        <v>403</v>
      </c>
      <c r="B106" s="122">
        <v>0.18232120000000002</v>
      </c>
      <c r="C106" s="123">
        <f t="shared" si="6"/>
        <v>1.7202722737067607E-3</v>
      </c>
      <c r="D106" s="122">
        <v>0.10347481</v>
      </c>
      <c r="E106" s="123">
        <f t="shared" si="7"/>
        <v>1.0219587556203845E-3</v>
      </c>
      <c r="F106" s="122">
        <v>4.4792650000000003E-2</v>
      </c>
      <c r="G106" s="123">
        <f t="shared" si="8"/>
        <v>3.7562422156206901E-4</v>
      </c>
      <c r="H106" s="137">
        <f>(F106/D106)-1</f>
        <v>-0.5671154167859791</v>
      </c>
      <c r="I106" s="138" t="s">
        <v>314</v>
      </c>
    </row>
    <row r="107" spans="1:9" x14ac:dyDescent="0.25">
      <c r="A107" s="79" t="s">
        <v>429</v>
      </c>
      <c r="B107" s="122">
        <v>0.11829681</v>
      </c>
      <c r="C107" s="123">
        <f t="shared" si="6"/>
        <v>1.1161769575395327E-3</v>
      </c>
      <c r="D107" s="122">
        <v>0.1018302</v>
      </c>
      <c r="E107" s="123">
        <f t="shared" si="7"/>
        <v>1.0057159271572942E-3</v>
      </c>
      <c r="F107" s="122">
        <v>4.4242440000000001E-2</v>
      </c>
      <c r="G107" s="123">
        <f t="shared" si="8"/>
        <v>3.7101024576591349E-4</v>
      </c>
      <c r="H107" s="137" t="s">
        <v>314</v>
      </c>
      <c r="I107" s="138">
        <f>(F107/B107)-1</f>
        <v>-0.62600479252145513</v>
      </c>
    </row>
    <row r="108" spans="1:9" x14ac:dyDescent="0.25">
      <c r="A108" s="79" t="s">
        <v>444</v>
      </c>
      <c r="B108" s="122">
        <v>2.9875840000000001E-2</v>
      </c>
      <c r="C108" s="123">
        <f t="shared" si="6"/>
        <v>2.8189030790549524E-4</v>
      </c>
      <c r="D108" s="122">
        <v>1.513689E-2</v>
      </c>
      <c r="E108" s="123">
        <f t="shared" si="7"/>
        <v>1.4949800118852733E-4</v>
      </c>
      <c r="F108" s="122">
        <v>4.3862440000000003E-2</v>
      </c>
      <c r="G108" s="123">
        <f t="shared" si="8"/>
        <v>3.6782362465299462E-4</v>
      </c>
      <c r="H108" s="137">
        <f>(F108/D108)-1</f>
        <v>1.897718091364871</v>
      </c>
      <c r="I108" s="138">
        <f>(F108/B108)-1</f>
        <v>0.46815754803881671</v>
      </c>
    </row>
    <row r="109" spans="1:9" x14ac:dyDescent="0.25">
      <c r="A109" s="79" t="s">
        <v>311</v>
      </c>
      <c r="B109" s="122">
        <v>3.1669099999999998E-3</v>
      </c>
      <c r="C109" s="123">
        <f t="shared" si="6"/>
        <v>2.9881042173508494E-5</v>
      </c>
      <c r="D109" s="122">
        <v>9.1419799999999992E-3</v>
      </c>
      <c r="E109" s="123">
        <f t="shared" si="7"/>
        <v>9.0289863829722816E-5</v>
      </c>
      <c r="F109" s="122">
        <v>3.8366459999999998E-2</v>
      </c>
      <c r="G109" s="123">
        <f t="shared" si="8"/>
        <v>3.2173518806304736E-4</v>
      </c>
      <c r="H109" s="137" t="s">
        <v>314</v>
      </c>
      <c r="I109" s="138" t="s">
        <v>314</v>
      </c>
    </row>
    <row r="110" spans="1:9" x14ac:dyDescent="0.25">
      <c r="A110" s="79" t="s">
        <v>645</v>
      </c>
      <c r="B110" s="122">
        <v>0</v>
      </c>
      <c r="C110" s="123">
        <f t="shared" si="6"/>
        <v>0</v>
      </c>
      <c r="D110" s="122">
        <v>0</v>
      </c>
      <c r="E110" s="123">
        <f t="shared" si="7"/>
        <v>0</v>
      </c>
      <c r="F110" s="122">
        <v>3.814E-2</v>
      </c>
      <c r="G110" s="123">
        <f t="shared" si="8"/>
        <v>3.1983612959664835E-4</v>
      </c>
      <c r="H110" s="137" t="s">
        <v>314</v>
      </c>
      <c r="I110" s="138" t="s">
        <v>314</v>
      </c>
    </row>
    <row r="111" spans="1:9" x14ac:dyDescent="0.25">
      <c r="A111" s="79" t="s">
        <v>366</v>
      </c>
      <c r="B111" s="122">
        <v>6.7259520000000003E-2</v>
      </c>
      <c r="C111" s="123">
        <f t="shared" si="6"/>
        <v>6.3462004088841745E-4</v>
      </c>
      <c r="D111" s="122">
        <v>7.5557E-4</v>
      </c>
      <c r="E111" s="123">
        <f t="shared" si="7"/>
        <v>7.4623125858756727E-6</v>
      </c>
      <c r="F111" s="122">
        <v>3.578456E-2</v>
      </c>
      <c r="G111" s="123">
        <f t="shared" si="8"/>
        <v>3.0008377476977029E-4</v>
      </c>
      <c r="H111" s="137">
        <f t="shared" ref="H111:H119" si="12">(F111/D111)-1</f>
        <v>46.361012215942928</v>
      </c>
      <c r="I111" s="138">
        <f>(F111/B111)-1</f>
        <v>-0.46796289952708559</v>
      </c>
    </row>
    <row r="112" spans="1:9" x14ac:dyDescent="0.25">
      <c r="A112" s="79" t="s">
        <v>435</v>
      </c>
      <c r="B112" s="122">
        <v>3.5192299999999999E-3</v>
      </c>
      <c r="C112" s="123">
        <f t="shared" si="6"/>
        <v>3.3205320027495665E-5</v>
      </c>
      <c r="D112" s="122">
        <v>1.5948360000000002E-2</v>
      </c>
      <c r="E112" s="123">
        <f t="shared" si="7"/>
        <v>1.575124046111891E-4</v>
      </c>
      <c r="F112" s="122">
        <v>3.2533369999999999E-2</v>
      </c>
      <c r="G112" s="123">
        <f t="shared" si="8"/>
        <v>2.7281979925368932E-4</v>
      </c>
      <c r="H112" s="137" t="s">
        <v>314</v>
      </c>
      <c r="I112" s="138">
        <f>(F112/B112)-1</f>
        <v>8.2444568840342907</v>
      </c>
    </row>
    <row r="113" spans="1:12" x14ac:dyDescent="0.25">
      <c r="A113" s="79" t="s">
        <v>436</v>
      </c>
      <c r="B113" s="122">
        <v>0</v>
      </c>
      <c r="C113" s="123">
        <f t="shared" si="6"/>
        <v>0</v>
      </c>
      <c r="D113" s="122">
        <v>1.44206E-3</v>
      </c>
      <c r="E113" s="123">
        <f t="shared" si="7"/>
        <v>1.4242363364860795E-5</v>
      </c>
      <c r="F113" s="122">
        <v>3.0724689999999999E-2</v>
      </c>
      <c r="G113" s="123">
        <f t="shared" si="8"/>
        <v>2.5765248905759952E-4</v>
      </c>
      <c r="H113" s="137" t="s">
        <v>314</v>
      </c>
      <c r="I113" s="138" t="s">
        <v>314</v>
      </c>
    </row>
    <row r="114" spans="1:12" x14ac:dyDescent="0.25">
      <c r="A114" s="79" t="s">
        <v>510</v>
      </c>
      <c r="B114" s="122">
        <v>0</v>
      </c>
      <c r="C114" s="123">
        <f t="shared" si="6"/>
        <v>0</v>
      </c>
      <c r="D114" s="122">
        <v>0</v>
      </c>
      <c r="E114" s="123">
        <f t="shared" si="7"/>
        <v>0</v>
      </c>
      <c r="F114" s="122">
        <v>3.0224279999999999E-2</v>
      </c>
      <c r="G114" s="123">
        <f t="shared" si="8"/>
        <v>2.5345612834413707E-4</v>
      </c>
      <c r="H114" s="137" t="s">
        <v>314</v>
      </c>
      <c r="I114" s="138" t="s">
        <v>314</v>
      </c>
    </row>
    <row r="115" spans="1:12" x14ac:dyDescent="0.25">
      <c r="A115" s="79" t="s">
        <v>522</v>
      </c>
      <c r="B115" s="122">
        <v>2.2818999999999999E-2</v>
      </c>
      <c r="C115" s="123">
        <f t="shared" si="6"/>
        <v>2.1530624531713571E-4</v>
      </c>
      <c r="D115" s="122">
        <v>1.0845200000000001E-3</v>
      </c>
      <c r="E115" s="123">
        <f t="shared" si="7"/>
        <v>1.0711154817732154E-5</v>
      </c>
      <c r="F115" s="122">
        <v>2.9542009999999997E-2</v>
      </c>
      <c r="G115" s="123">
        <f t="shared" si="8"/>
        <v>2.4773471785279185E-4</v>
      </c>
      <c r="H115" s="137" t="s">
        <v>314</v>
      </c>
      <c r="I115" s="138" t="s">
        <v>314</v>
      </c>
    </row>
    <row r="116" spans="1:12" x14ac:dyDescent="0.25">
      <c r="A116" s="79" t="s">
        <v>523</v>
      </c>
      <c r="B116" s="122">
        <v>0</v>
      </c>
      <c r="C116" s="123">
        <f t="shared" si="6"/>
        <v>0</v>
      </c>
      <c r="D116" s="122">
        <v>2.4884840000000002E-2</v>
      </c>
      <c r="E116" s="123">
        <f t="shared" si="7"/>
        <v>2.4577266795863041E-4</v>
      </c>
      <c r="F116" s="122">
        <v>2.7216000000000001E-2</v>
      </c>
      <c r="G116" s="123">
        <f t="shared" si="8"/>
        <v>2.2822915844526435E-4</v>
      </c>
      <c r="H116" s="137">
        <f t="shared" si="12"/>
        <v>9.3677917961296764E-2</v>
      </c>
      <c r="I116" s="138" t="s">
        <v>314</v>
      </c>
    </row>
    <row r="117" spans="1:12" x14ac:dyDescent="0.25">
      <c r="A117" s="79" t="s">
        <v>446</v>
      </c>
      <c r="B117" s="122">
        <v>3.1432750000000002E-2</v>
      </c>
      <c r="C117" s="123">
        <f t="shared" si="6"/>
        <v>2.9658036647058148E-4</v>
      </c>
      <c r="D117" s="122">
        <v>3.1134180000000001E-2</v>
      </c>
      <c r="E117" s="123">
        <f t="shared" si="7"/>
        <v>3.0749365811892827E-4</v>
      </c>
      <c r="F117" s="122">
        <v>2.2153119999999998E-2</v>
      </c>
      <c r="G117" s="123">
        <f t="shared" si="8"/>
        <v>1.8577263133954123E-4</v>
      </c>
      <c r="H117" s="137" t="s">
        <v>314</v>
      </c>
      <c r="I117" s="138" t="s">
        <v>314</v>
      </c>
      <c r="L117" s="139"/>
    </row>
    <row r="118" spans="1:12" x14ac:dyDescent="0.25">
      <c r="A118" s="79" t="s">
        <v>406</v>
      </c>
      <c r="B118" s="122">
        <v>0.99790139</v>
      </c>
      <c r="C118" s="123">
        <f t="shared" si="6"/>
        <v>9.4155923343551742E-3</v>
      </c>
      <c r="D118" s="122">
        <v>1.1598253799999998</v>
      </c>
      <c r="E118" s="123">
        <f t="shared" si="7"/>
        <v>1.1454900976206085E-2</v>
      </c>
      <c r="F118" s="122">
        <v>2.144335E-2</v>
      </c>
      <c r="G118" s="123">
        <f t="shared" si="8"/>
        <v>1.7982061010976116E-4</v>
      </c>
      <c r="H118" s="137">
        <f t="shared" si="12"/>
        <v>-0.98151157030207425</v>
      </c>
      <c r="I118" s="138">
        <f>(F118/B118)-1</f>
        <v>-0.97851155413261826</v>
      </c>
    </row>
    <row r="119" spans="1:12" x14ac:dyDescent="0.25">
      <c r="A119" s="79" t="s">
        <v>427</v>
      </c>
      <c r="B119" s="122">
        <v>0</v>
      </c>
      <c r="C119" s="123">
        <f t="shared" si="6"/>
        <v>0</v>
      </c>
      <c r="D119" s="122">
        <v>1.0483270000000001E-2</v>
      </c>
      <c r="E119" s="123">
        <f t="shared" si="7"/>
        <v>1.0353698222816266E-4</v>
      </c>
      <c r="F119" s="122">
        <v>2.1230240000000001E-2</v>
      </c>
      <c r="G119" s="123">
        <f t="shared" si="8"/>
        <v>1.7803350267456603E-4</v>
      </c>
      <c r="H119" s="137">
        <f t="shared" si="12"/>
        <v>1.025154365002523</v>
      </c>
      <c r="I119" s="138" t="s">
        <v>314</v>
      </c>
    </row>
    <row r="120" spans="1:12" x14ac:dyDescent="0.25">
      <c r="A120" s="79" t="s">
        <v>456</v>
      </c>
      <c r="B120" s="122">
        <v>1.347165E-2</v>
      </c>
      <c r="C120" s="123">
        <f t="shared" si="6"/>
        <v>1.2711031945863497E-4</v>
      </c>
      <c r="D120" s="122">
        <v>2.5940000000000001E-2</v>
      </c>
      <c r="E120" s="123">
        <f t="shared" si="7"/>
        <v>2.5619385163203268E-4</v>
      </c>
      <c r="F120" s="122">
        <v>2.001031E-2</v>
      </c>
      <c r="G120" s="123">
        <f t="shared" si="8"/>
        <v>1.6780335874224197E-4</v>
      </c>
      <c r="H120" s="137" t="s">
        <v>314</v>
      </c>
      <c r="I120" s="138" t="s">
        <v>314</v>
      </c>
    </row>
    <row r="121" spans="1:12" x14ac:dyDescent="0.25">
      <c r="A121" s="79" t="s">
        <v>299</v>
      </c>
      <c r="B121" s="122">
        <v>0</v>
      </c>
      <c r="C121" s="123">
        <f t="shared" si="6"/>
        <v>0</v>
      </c>
      <c r="D121" s="122">
        <v>0</v>
      </c>
      <c r="E121" s="123">
        <f t="shared" si="7"/>
        <v>0</v>
      </c>
      <c r="F121" s="122">
        <v>1.8626380000000001E-2</v>
      </c>
      <c r="G121" s="123">
        <f t="shared" si="8"/>
        <v>1.5619793622434242E-4</v>
      </c>
      <c r="H121" s="137" t="s">
        <v>314</v>
      </c>
      <c r="I121" s="138" t="s">
        <v>314</v>
      </c>
    </row>
    <row r="122" spans="1:12" x14ac:dyDescent="0.25">
      <c r="A122" s="79" t="s">
        <v>410</v>
      </c>
      <c r="B122" s="122">
        <v>1.4351860000000001E-2</v>
      </c>
      <c r="C122" s="123">
        <f t="shared" si="6"/>
        <v>1.35415447211411E-4</v>
      </c>
      <c r="D122" s="122">
        <v>0.42514684000000003</v>
      </c>
      <c r="E122" s="123">
        <f t="shared" si="7"/>
        <v>4.1989208345716098E-3</v>
      </c>
      <c r="F122" s="122">
        <v>1.8409419999999999E-2</v>
      </c>
      <c r="G122" s="123">
        <f t="shared" si="8"/>
        <v>1.5437854328576638E-4</v>
      </c>
      <c r="H122" s="137">
        <f>(F122/D122)-1</f>
        <v>-0.95669867850834789</v>
      </c>
      <c r="I122" s="138" t="s">
        <v>314</v>
      </c>
    </row>
    <row r="123" spans="1:12" x14ac:dyDescent="0.25">
      <c r="A123" s="79" t="s">
        <v>454</v>
      </c>
      <c r="B123" s="122">
        <v>2.85242E-3</v>
      </c>
      <c r="C123" s="123">
        <f t="shared" si="6"/>
        <v>2.691370525735152E-5</v>
      </c>
      <c r="D123" s="122">
        <v>1.8792070000000001E-2</v>
      </c>
      <c r="E123" s="123">
        <f t="shared" si="7"/>
        <v>1.8559802596140217E-4</v>
      </c>
      <c r="F123" s="122">
        <v>1.6804029999999998E-2</v>
      </c>
      <c r="G123" s="123">
        <f t="shared" si="8"/>
        <v>1.4091599152663781E-4</v>
      </c>
      <c r="H123" s="137" t="s">
        <v>314</v>
      </c>
      <c r="I123" s="138">
        <f t="shared" ref="I123:I126" si="13">(F123/B123)-1</f>
        <v>4.8911485685838683</v>
      </c>
    </row>
    <row r="124" spans="1:12" x14ac:dyDescent="0.25">
      <c r="A124" s="79" t="s">
        <v>445</v>
      </c>
      <c r="B124" s="122">
        <v>3.044502E-2</v>
      </c>
      <c r="C124" s="123">
        <f t="shared" si="6"/>
        <v>2.872607452037821E-4</v>
      </c>
      <c r="D124" s="122">
        <v>3.7478000000000003E-3</v>
      </c>
      <c r="E124" s="123">
        <f t="shared" si="7"/>
        <v>3.7014777068100697E-5</v>
      </c>
      <c r="F124" s="122">
        <v>1.435958E-2</v>
      </c>
      <c r="G124" s="123">
        <f t="shared" si="8"/>
        <v>1.2041721263328368E-4</v>
      </c>
      <c r="H124" s="137" t="s">
        <v>314</v>
      </c>
      <c r="I124" s="138" t="s">
        <v>314</v>
      </c>
    </row>
    <row r="125" spans="1:12" x14ac:dyDescent="0.25">
      <c r="A125" s="79" t="s">
        <v>536</v>
      </c>
      <c r="B125" s="122">
        <v>0</v>
      </c>
      <c r="C125" s="123">
        <f t="shared" si="6"/>
        <v>0</v>
      </c>
      <c r="D125" s="122">
        <v>4.176E-3</v>
      </c>
      <c r="E125" s="123">
        <f t="shared" si="7"/>
        <v>4.1243852136290226E-5</v>
      </c>
      <c r="F125" s="122">
        <v>1.295259E-2</v>
      </c>
      <c r="G125" s="123">
        <f t="shared" si="8"/>
        <v>1.0861841252890014E-4</v>
      </c>
      <c r="H125" s="137" t="s">
        <v>314</v>
      </c>
      <c r="I125" s="138" t="s">
        <v>314</v>
      </c>
    </row>
    <row r="126" spans="1:12" x14ac:dyDescent="0.25">
      <c r="A126" s="79" t="s">
        <v>441</v>
      </c>
      <c r="B126" s="122">
        <v>5.13E-4</v>
      </c>
      <c r="C126" s="123">
        <f t="shared" si="6"/>
        <v>4.8403568888948087E-6</v>
      </c>
      <c r="D126" s="122">
        <v>6.5356860000000003E-2</v>
      </c>
      <c r="E126" s="123">
        <f t="shared" si="7"/>
        <v>6.4549058188032124E-4</v>
      </c>
      <c r="F126" s="122">
        <v>9.4484500000000006E-3</v>
      </c>
      <c r="G126" s="123">
        <f t="shared" si="8"/>
        <v>7.9233237511469658E-5</v>
      </c>
      <c r="H126" s="137">
        <f>(F126/D126)-1</f>
        <v>-0.85543292624523271</v>
      </c>
      <c r="I126" s="138">
        <f t="shared" si="13"/>
        <v>17.418031189083823</v>
      </c>
    </row>
    <row r="127" spans="1:12" x14ac:dyDescent="0.25">
      <c r="A127" s="79" t="s">
        <v>385</v>
      </c>
      <c r="B127" s="122">
        <v>2.4412330000000003E-2</v>
      </c>
      <c r="C127" s="123">
        <f t="shared" si="6"/>
        <v>2.3033994091515284E-4</v>
      </c>
      <c r="D127" s="122">
        <v>8.814520000000001E-3</v>
      </c>
      <c r="E127" s="123">
        <f t="shared" si="7"/>
        <v>8.7055737435913074E-5</v>
      </c>
      <c r="F127" s="122">
        <v>5.9667499999999998E-3</v>
      </c>
      <c r="G127" s="123">
        <f t="shared" si="8"/>
        <v>5.0036240856602038E-5</v>
      </c>
      <c r="H127" s="137" t="s">
        <v>314</v>
      </c>
      <c r="I127" s="138" t="s">
        <v>314</v>
      </c>
    </row>
    <row r="128" spans="1:12" x14ac:dyDescent="0.25">
      <c r="A128" s="79" t="s">
        <v>614</v>
      </c>
      <c r="B128" s="122">
        <v>0</v>
      </c>
      <c r="C128" s="123">
        <f t="shared" si="6"/>
        <v>0</v>
      </c>
      <c r="D128" s="122">
        <v>0</v>
      </c>
      <c r="E128" s="123">
        <f t="shared" si="7"/>
        <v>0</v>
      </c>
      <c r="F128" s="122">
        <v>5.5662100000000003E-3</v>
      </c>
      <c r="G128" s="123">
        <f t="shared" si="8"/>
        <v>4.6677374486684854E-5</v>
      </c>
      <c r="H128" s="137" t="s">
        <v>314</v>
      </c>
      <c r="I128" s="138" t="s">
        <v>314</v>
      </c>
    </row>
    <row r="129" spans="1:9" x14ac:dyDescent="0.25">
      <c r="A129" s="79" t="s">
        <v>540</v>
      </c>
      <c r="B129" s="122">
        <v>0</v>
      </c>
      <c r="C129" s="123">
        <f t="shared" si="6"/>
        <v>0</v>
      </c>
      <c r="D129" s="122">
        <v>0</v>
      </c>
      <c r="E129" s="123">
        <f t="shared" si="7"/>
        <v>0</v>
      </c>
      <c r="F129" s="122">
        <v>4.7022899999999996E-3</v>
      </c>
      <c r="G129" s="123">
        <f t="shared" si="8"/>
        <v>3.9432675244914092E-5</v>
      </c>
      <c r="H129" s="137" t="s">
        <v>314</v>
      </c>
      <c r="I129" s="138" t="s">
        <v>314</v>
      </c>
    </row>
    <row r="130" spans="1:9" x14ac:dyDescent="0.25">
      <c r="A130" s="79" t="s">
        <v>542</v>
      </c>
      <c r="B130" s="122">
        <v>9.2958000000000005E-4</v>
      </c>
      <c r="C130" s="123">
        <f t="shared" si="6"/>
        <v>8.7709531321224871E-6</v>
      </c>
      <c r="D130" s="122">
        <v>2.581201E-2</v>
      </c>
      <c r="E130" s="123">
        <f t="shared" si="7"/>
        <v>2.5492977102022139E-4</v>
      </c>
      <c r="F130" s="122">
        <v>4.2943E-3</v>
      </c>
      <c r="G130" s="123">
        <f t="shared" si="8"/>
        <v>3.6011334329493633E-5</v>
      </c>
      <c r="H130" s="137" t="s">
        <v>314</v>
      </c>
      <c r="I130" s="138" t="s">
        <v>314</v>
      </c>
    </row>
    <row r="131" spans="1:9" x14ac:dyDescent="0.25">
      <c r="A131" s="79" t="s">
        <v>428</v>
      </c>
      <c r="B131" s="122">
        <v>0</v>
      </c>
      <c r="C131" s="123">
        <f t="shared" si="6"/>
        <v>0</v>
      </c>
      <c r="D131" s="122">
        <v>0</v>
      </c>
      <c r="E131" s="123">
        <f t="shared" si="7"/>
        <v>0</v>
      </c>
      <c r="F131" s="122">
        <v>4.2018400000000001E-3</v>
      </c>
      <c r="G131" s="123">
        <f t="shared" si="8"/>
        <v>3.5235979097650263E-5</v>
      </c>
      <c r="H131" s="137" t="s">
        <v>314</v>
      </c>
      <c r="I131" s="138" t="s">
        <v>314</v>
      </c>
    </row>
    <row r="132" spans="1:9" x14ac:dyDescent="0.25">
      <c r="A132" s="79" t="s">
        <v>432</v>
      </c>
      <c r="B132" s="122">
        <v>0.15634212</v>
      </c>
      <c r="C132" s="123">
        <f t="shared" si="6"/>
        <v>1.4751494299540329E-3</v>
      </c>
      <c r="D132" s="122">
        <v>4.3620000000000004E-3</v>
      </c>
      <c r="E132" s="123">
        <f t="shared" si="7"/>
        <v>4.308086279178592E-5</v>
      </c>
      <c r="F132" s="122">
        <v>2.6498699999999999E-3</v>
      </c>
      <c r="G132" s="123">
        <f t="shared" si="8"/>
        <v>2.2221399180237824E-5</v>
      </c>
      <c r="H132" s="137" t="s">
        <v>314</v>
      </c>
      <c r="I132" s="138" t="s">
        <v>314</v>
      </c>
    </row>
    <row r="133" spans="1:9" x14ac:dyDescent="0.25">
      <c r="A133" s="79" t="s">
        <v>374</v>
      </c>
      <c r="B133" s="122">
        <v>1.6222162199999999</v>
      </c>
      <c r="C133" s="123">
        <f t="shared" ref="C133:C169" si="14">(B133/$B$174)*100</f>
        <v>1.530624845176198E-2</v>
      </c>
      <c r="D133" s="122">
        <v>0.72537801000000002</v>
      </c>
      <c r="E133" s="123">
        <f t="shared" ref="E133:E169" si="15">(D133/$D$174)*100</f>
        <v>7.1641243743669671E-3</v>
      </c>
      <c r="F133" s="122">
        <v>2.3569899999999998E-3</v>
      </c>
      <c r="G133" s="123">
        <f t="shared" ref="G133:G169" si="16">(F133/$F$174)*100</f>
        <v>1.9765352886680761E-5</v>
      </c>
      <c r="H133" s="137">
        <f>(F133/D133)-1</f>
        <v>-0.9967506734867797</v>
      </c>
      <c r="I133" s="138" t="s">
        <v>314</v>
      </c>
    </row>
    <row r="134" spans="1:9" x14ac:dyDescent="0.25">
      <c r="A134" s="79" t="s">
        <v>461</v>
      </c>
      <c r="B134" s="122">
        <v>1.2941610000000001E-2</v>
      </c>
      <c r="C134" s="123">
        <f t="shared" si="14"/>
        <v>1.221091834637231E-4</v>
      </c>
      <c r="D134" s="122">
        <v>0</v>
      </c>
      <c r="E134" s="123">
        <f t="shared" si="15"/>
        <v>0</v>
      </c>
      <c r="F134" s="122">
        <v>2.1590199999999998E-3</v>
      </c>
      <c r="G134" s="123">
        <f t="shared" si="16"/>
        <v>1.810520714530036E-5</v>
      </c>
      <c r="H134" s="137" t="s">
        <v>314</v>
      </c>
      <c r="I134" s="138" t="s">
        <v>314</v>
      </c>
    </row>
    <row r="135" spans="1:9" x14ac:dyDescent="0.25">
      <c r="A135" s="79" t="s">
        <v>644</v>
      </c>
      <c r="B135" s="122">
        <v>7.5699999999999997E-4</v>
      </c>
      <c r="C135" s="123">
        <f t="shared" si="14"/>
        <v>7.142592914022163E-6</v>
      </c>
      <c r="D135" s="122">
        <v>0</v>
      </c>
      <c r="E135" s="123">
        <f t="shared" si="15"/>
        <v>0</v>
      </c>
      <c r="F135" s="122">
        <v>1.9250299999999999E-3</v>
      </c>
      <c r="G135" s="123">
        <f t="shared" si="16"/>
        <v>1.6143003265795384E-5</v>
      </c>
      <c r="H135" s="137" t="s">
        <v>314</v>
      </c>
      <c r="I135" s="138" t="s">
        <v>314</v>
      </c>
    </row>
    <row r="136" spans="1:9" x14ac:dyDescent="0.25">
      <c r="A136" s="79" t="s">
        <v>643</v>
      </c>
      <c r="B136" s="122">
        <v>0</v>
      </c>
      <c r="C136" s="123">
        <f t="shared" si="14"/>
        <v>0</v>
      </c>
      <c r="D136" s="122">
        <v>0</v>
      </c>
      <c r="E136" s="123">
        <f t="shared" si="15"/>
        <v>0</v>
      </c>
      <c r="F136" s="122">
        <v>1.5709999999999999E-3</v>
      </c>
      <c r="G136" s="123">
        <f t="shared" si="16"/>
        <v>1.3174162548409402E-5</v>
      </c>
      <c r="H136" s="137" t="s">
        <v>314</v>
      </c>
      <c r="I136" s="138" t="s">
        <v>314</v>
      </c>
    </row>
    <row r="137" spans="1:9" x14ac:dyDescent="0.25">
      <c r="A137" s="79" t="s">
        <v>505</v>
      </c>
      <c r="B137" s="122">
        <v>1.4388000000000001E-3</v>
      </c>
      <c r="C137" s="123">
        <f t="shared" si="14"/>
        <v>1.3575644233414912E-5</v>
      </c>
      <c r="D137" s="122">
        <v>1.4070199999999999E-3</v>
      </c>
      <c r="E137" s="123">
        <f t="shared" si="15"/>
        <v>1.3896294260728704E-5</v>
      </c>
      <c r="F137" s="122">
        <v>1.4388000000000001E-3</v>
      </c>
      <c r="G137" s="123">
        <f t="shared" si="16"/>
        <v>1.2065553834914991E-5</v>
      </c>
      <c r="H137" s="137" t="s">
        <v>314</v>
      </c>
      <c r="I137" s="138">
        <f>(F137/B137)-1</f>
        <v>0</v>
      </c>
    </row>
    <row r="138" spans="1:9" x14ac:dyDescent="0.25">
      <c r="A138" s="79" t="s">
        <v>465</v>
      </c>
      <c r="B138" s="122">
        <v>0.14345785</v>
      </c>
      <c r="C138" s="123">
        <f t="shared" si="14"/>
        <v>1.3535812719562145E-3</v>
      </c>
      <c r="D138" s="122">
        <v>0</v>
      </c>
      <c r="E138" s="123">
        <f t="shared" si="15"/>
        <v>0</v>
      </c>
      <c r="F138" s="122">
        <v>1.3799999999999999E-3</v>
      </c>
      <c r="G138" s="123">
        <f t="shared" si="16"/>
        <v>1.1572466146915961E-5</v>
      </c>
      <c r="H138" s="137" t="s">
        <v>314</v>
      </c>
      <c r="I138" s="138" t="s">
        <v>314</v>
      </c>
    </row>
    <row r="139" spans="1:9" x14ac:dyDescent="0.25">
      <c r="A139" s="79" t="s">
        <v>642</v>
      </c>
      <c r="B139" s="122">
        <v>0</v>
      </c>
      <c r="C139" s="123">
        <f t="shared" si="14"/>
        <v>0</v>
      </c>
      <c r="D139" s="122">
        <v>0</v>
      </c>
      <c r="E139" s="123">
        <f t="shared" si="15"/>
        <v>0</v>
      </c>
      <c r="F139" s="122">
        <v>1.34826E-3</v>
      </c>
      <c r="G139" s="123">
        <f t="shared" si="16"/>
        <v>1.1306299425536894E-5</v>
      </c>
      <c r="H139" s="137" t="s">
        <v>314</v>
      </c>
      <c r="I139" s="138" t="s">
        <v>314</v>
      </c>
    </row>
    <row r="140" spans="1:9" x14ac:dyDescent="0.25">
      <c r="A140" s="79" t="s">
        <v>302</v>
      </c>
      <c r="B140" s="122">
        <v>6.3459799999999993E-3</v>
      </c>
      <c r="C140" s="123">
        <f t="shared" si="14"/>
        <v>5.9876818732531526E-5</v>
      </c>
      <c r="D140" s="122">
        <v>1.25775E-3</v>
      </c>
      <c r="E140" s="123">
        <f t="shared" si="15"/>
        <v>1.2422043827686549E-5</v>
      </c>
      <c r="F140" s="122">
        <v>1.3032E-3</v>
      </c>
      <c r="G140" s="123">
        <f t="shared" si="16"/>
        <v>1.0928433248304987E-5</v>
      </c>
      <c r="H140" s="137" t="s">
        <v>314</v>
      </c>
      <c r="I140" s="138" t="s">
        <v>314</v>
      </c>
    </row>
    <row r="141" spans="1:9" x14ac:dyDescent="0.25">
      <c r="A141" s="79" t="s">
        <v>641</v>
      </c>
      <c r="B141" s="122">
        <v>1.2988E-4</v>
      </c>
      <c r="C141" s="123">
        <f t="shared" si="14"/>
        <v>1.2254689137030364E-6</v>
      </c>
      <c r="D141" s="122">
        <v>0</v>
      </c>
      <c r="E141" s="123">
        <f t="shared" si="15"/>
        <v>0</v>
      </c>
      <c r="F141" s="122">
        <v>1.178E-3</v>
      </c>
      <c r="G141" s="123">
        <f t="shared" si="16"/>
        <v>9.8785254500485529E-6</v>
      </c>
      <c r="H141" s="137" t="s">
        <v>314</v>
      </c>
      <c r="I141" s="138" t="s">
        <v>314</v>
      </c>
    </row>
    <row r="142" spans="1:9" x14ac:dyDescent="0.25">
      <c r="A142" s="79" t="s">
        <v>306</v>
      </c>
      <c r="B142" s="122">
        <v>0</v>
      </c>
      <c r="C142" s="123">
        <f t="shared" si="14"/>
        <v>0</v>
      </c>
      <c r="D142" s="122">
        <v>6.7196429699999998</v>
      </c>
      <c r="E142" s="123">
        <f t="shared" si="15"/>
        <v>6.6365891059229423E-2</v>
      </c>
      <c r="F142" s="122">
        <v>7.3804999999999997E-4</v>
      </c>
      <c r="G142" s="123">
        <f t="shared" si="16"/>
        <v>6.1891729273415395E-6</v>
      </c>
      <c r="H142" s="137" t="s">
        <v>314</v>
      </c>
      <c r="I142" s="138" t="s">
        <v>314</v>
      </c>
    </row>
    <row r="143" spans="1:9" x14ac:dyDescent="0.25">
      <c r="A143" s="79" t="s">
        <v>507</v>
      </c>
      <c r="B143" s="122">
        <v>0</v>
      </c>
      <c r="C143" s="123">
        <f t="shared" si="14"/>
        <v>0</v>
      </c>
      <c r="D143" s="122">
        <v>0</v>
      </c>
      <c r="E143" s="123">
        <f t="shared" si="15"/>
        <v>0</v>
      </c>
      <c r="F143" s="122">
        <v>5.8699999999999996E-4</v>
      </c>
      <c r="G143" s="123">
        <f t="shared" si="16"/>
        <v>4.9224910349562817E-6</v>
      </c>
      <c r="H143" s="137" t="s">
        <v>314</v>
      </c>
      <c r="I143" s="138" t="s">
        <v>314</v>
      </c>
    </row>
    <row r="144" spans="1:9" x14ac:dyDescent="0.25">
      <c r="A144" s="79" t="s">
        <v>405</v>
      </c>
      <c r="B144" s="122">
        <v>0</v>
      </c>
      <c r="C144" s="123">
        <f t="shared" si="14"/>
        <v>0</v>
      </c>
      <c r="D144" s="122">
        <v>0</v>
      </c>
      <c r="E144" s="123">
        <f t="shared" si="15"/>
        <v>0</v>
      </c>
      <c r="F144" s="122">
        <v>3.9199999999999999E-4</v>
      </c>
      <c r="G144" s="123">
        <f t="shared" si="16"/>
        <v>3.2872512533268526E-6</v>
      </c>
      <c r="H144" s="137" t="s">
        <v>314</v>
      </c>
      <c r="I144" s="138" t="s">
        <v>314</v>
      </c>
    </row>
    <row r="145" spans="1:9" x14ac:dyDescent="0.25">
      <c r="A145" s="79" t="s">
        <v>532</v>
      </c>
      <c r="B145" s="122">
        <v>3.2285000000000001E-4</v>
      </c>
      <c r="C145" s="123">
        <f t="shared" si="14"/>
        <v>3.0462168061982243E-6</v>
      </c>
      <c r="D145" s="122">
        <v>2.6258999999999999E-4</v>
      </c>
      <c r="E145" s="123">
        <f t="shared" si="15"/>
        <v>2.5934442367022149E-6</v>
      </c>
      <c r="F145" s="122">
        <v>3.1126999999999999E-4</v>
      </c>
      <c r="G145" s="123">
        <f t="shared" si="16"/>
        <v>2.610261983732269E-6</v>
      </c>
      <c r="H145" s="137" t="s">
        <v>314</v>
      </c>
      <c r="I145" s="138" t="s">
        <v>314</v>
      </c>
    </row>
    <row r="146" spans="1:9" x14ac:dyDescent="0.25">
      <c r="A146" s="79" t="s">
        <v>533</v>
      </c>
      <c r="B146" s="122">
        <v>0</v>
      </c>
      <c r="C146" s="123">
        <f t="shared" si="14"/>
        <v>0</v>
      </c>
      <c r="D146" s="122">
        <v>9.1509000000000002E-4</v>
      </c>
      <c r="E146" s="123">
        <f t="shared" si="15"/>
        <v>9.0377961329975635E-6</v>
      </c>
      <c r="F146" s="122">
        <v>0</v>
      </c>
      <c r="G146" s="123">
        <f t="shared" si="16"/>
        <v>0</v>
      </c>
      <c r="H146" s="137" t="s">
        <v>314</v>
      </c>
      <c r="I146" s="138" t="s">
        <v>314</v>
      </c>
    </row>
    <row r="147" spans="1:9" x14ac:dyDescent="0.25">
      <c r="A147" s="79" t="s">
        <v>504</v>
      </c>
      <c r="B147" s="122">
        <v>0</v>
      </c>
      <c r="C147" s="123">
        <f t="shared" si="14"/>
        <v>0</v>
      </c>
      <c r="D147" s="122">
        <v>4.2490000000000002E-3</v>
      </c>
      <c r="E147" s="123">
        <f t="shared" si="15"/>
        <v>4.1964829436565417E-5</v>
      </c>
      <c r="F147" s="122">
        <v>0</v>
      </c>
      <c r="G147" s="123">
        <f t="shared" si="16"/>
        <v>0</v>
      </c>
      <c r="H147" s="137">
        <f>(F147/D147)-1</f>
        <v>-1</v>
      </c>
      <c r="I147" s="138" t="s">
        <v>314</v>
      </c>
    </row>
    <row r="148" spans="1:9" x14ac:dyDescent="0.25">
      <c r="A148" s="79" t="s">
        <v>580</v>
      </c>
      <c r="B148" s="122">
        <v>0</v>
      </c>
      <c r="C148" s="123">
        <f t="shared" si="14"/>
        <v>0</v>
      </c>
      <c r="D148" s="122">
        <v>2.0698E-4</v>
      </c>
      <c r="E148" s="123">
        <f t="shared" si="15"/>
        <v>2.0442175563144999E-6</v>
      </c>
      <c r="F148" s="122">
        <v>0</v>
      </c>
      <c r="G148" s="123">
        <f t="shared" si="16"/>
        <v>0</v>
      </c>
      <c r="H148" s="137">
        <f>(F148/D148)-1</f>
        <v>-1</v>
      </c>
      <c r="I148" s="138" t="s">
        <v>314</v>
      </c>
    </row>
    <row r="149" spans="1:9" x14ac:dyDescent="0.25">
      <c r="A149" s="79" t="s">
        <v>534</v>
      </c>
      <c r="B149" s="122">
        <v>3.3806999999999999E-4</v>
      </c>
      <c r="C149" s="123">
        <f t="shared" si="14"/>
        <v>3.1898234959623155E-6</v>
      </c>
      <c r="D149" s="122">
        <v>0</v>
      </c>
      <c r="E149" s="123">
        <f t="shared" si="15"/>
        <v>0</v>
      </c>
      <c r="F149" s="122">
        <v>0</v>
      </c>
      <c r="G149" s="123">
        <f t="shared" si="16"/>
        <v>0</v>
      </c>
      <c r="H149" s="137" t="s">
        <v>314</v>
      </c>
      <c r="I149" s="138">
        <f>(F149/B149)-1</f>
        <v>-1</v>
      </c>
    </row>
    <row r="150" spans="1:9" x14ac:dyDescent="0.25">
      <c r="A150" s="79" t="s">
        <v>529</v>
      </c>
      <c r="B150" s="122">
        <v>1.4982790000000001E-2</v>
      </c>
      <c r="C150" s="123">
        <f t="shared" si="14"/>
        <v>1.4136852006113888E-4</v>
      </c>
      <c r="D150" s="122">
        <v>3.0068619999999997E-2</v>
      </c>
      <c r="E150" s="123">
        <f t="shared" si="15"/>
        <v>2.9696975987124016E-4</v>
      </c>
      <c r="F150" s="122">
        <v>0</v>
      </c>
      <c r="G150" s="123">
        <f t="shared" si="16"/>
        <v>0</v>
      </c>
      <c r="H150" s="137" t="s">
        <v>314</v>
      </c>
      <c r="I150" s="138" t="s">
        <v>314</v>
      </c>
    </row>
    <row r="151" spans="1:9" x14ac:dyDescent="0.25">
      <c r="A151" s="79" t="s">
        <v>352</v>
      </c>
      <c r="B151" s="122">
        <v>13.099456</v>
      </c>
      <c r="C151" s="123">
        <f t="shared" si="14"/>
        <v>0.12359852259332248</v>
      </c>
      <c r="D151" s="122">
        <v>9.797844E-2</v>
      </c>
      <c r="E151" s="123">
        <f t="shared" si="15"/>
        <v>9.6767439940239068E-4</v>
      </c>
      <c r="F151" s="122">
        <v>0</v>
      </c>
      <c r="G151" s="123">
        <f t="shared" si="16"/>
        <v>0</v>
      </c>
      <c r="H151" s="137" t="s">
        <v>314</v>
      </c>
      <c r="I151" s="138" t="s">
        <v>314</v>
      </c>
    </row>
    <row r="152" spans="1:9" x14ac:dyDescent="0.25">
      <c r="A152" s="79" t="s">
        <v>579</v>
      </c>
      <c r="B152" s="122">
        <v>2.5654639999999999E-2</v>
      </c>
      <c r="C152" s="123">
        <f t="shared" si="14"/>
        <v>2.4206162467079202E-4</v>
      </c>
      <c r="D152" s="122">
        <v>0</v>
      </c>
      <c r="E152" s="123">
        <f t="shared" si="15"/>
        <v>0</v>
      </c>
      <c r="F152" s="122">
        <v>0</v>
      </c>
      <c r="G152" s="123">
        <f t="shared" si="16"/>
        <v>0</v>
      </c>
      <c r="H152" s="137" t="s">
        <v>314</v>
      </c>
      <c r="I152" s="138">
        <f>(F152/B152)-1</f>
        <v>-1</v>
      </c>
    </row>
    <row r="153" spans="1:9" x14ac:dyDescent="0.25">
      <c r="A153" s="79" t="s">
        <v>304</v>
      </c>
      <c r="B153" s="122">
        <v>0</v>
      </c>
      <c r="C153" s="123">
        <f t="shared" si="14"/>
        <v>0</v>
      </c>
      <c r="D153" s="122">
        <v>2.1692650000000001E-2</v>
      </c>
      <c r="E153" s="123">
        <f t="shared" si="15"/>
        <v>2.1424531825773376E-4</v>
      </c>
      <c r="F153" s="122">
        <v>0</v>
      </c>
      <c r="G153" s="123">
        <f t="shared" si="16"/>
        <v>0</v>
      </c>
      <c r="H153" s="137" t="s">
        <v>314</v>
      </c>
      <c r="I153" s="138" t="s">
        <v>314</v>
      </c>
    </row>
    <row r="154" spans="1:9" x14ac:dyDescent="0.25">
      <c r="A154" s="79" t="s">
        <v>581</v>
      </c>
      <c r="B154" s="122">
        <v>2.5633999999999997E-4</v>
      </c>
      <c r="C154" s="123">
        <f t="shared" si="14"/>
        <v>2.4186687814801071E-6</v>
      </c>
      <c r="D154" s="122">
        <v>0</v>
      </c>
      <c r="E154" s="123">
        <f t="shared" si="15"/>
        <v>0</v>
      </c>
      <c r="F154" s="122">
        <v>0</v>
      </c>
      <c r="G154" s="123">
        <f t="shared" si="16"/>
        <v>0</v>
      </c>
      <c r="H154" s="137" t="s">
        <v>314</v>
      </c>
      <c r="I154" s="138" t="s">
        <v>314</v>
      </c>
    </row>
    <row r="155" spans="1:9" x14ac:dyDescent="0.25">
      <c r="A155" s="79" t="s">
        <v>463</v>
      </c>
      <c r="B155" s="122">
        <v>6.1619999999999999E-3</v>
      </c>
      <c r="C155" s="123">
        <f t="shared" si="14"/>
        <v>5.8140895028011329E-5</v>
      </c>
      <c r="D155" s="122">
        <v>2.3057669999999999E-2</v>
      </c>
      <c r="E155" s="123">
        <f t="shared" si="15"/>
        <v>2.2772680366076991E-4</v>
      </c>
      <c r="F155" s="122">
        <v>0</v>
      </c>
      <c r="G155" s="123">
        <f t="shared" si="16"/>
        <v>0</v>
      </c>
      <c r="H155" s="137" t="s">
        <v>314</v>
      </c>
      <c r="I155" s="138" t="s">
        <v>314</v>
      </c>
    </row>
    <row r="156" spans="1:9" x14ac:dyDescent="0.25">
      <c r="A156" s="79" t="s">
        <v>541</v>
      </c>
      <c r="B156" s="122">
        <v>0.1809907</v>
      </c>
      <c r="C156" s="123">
        <f t="shared" si="14"/>
        <v>1.7077184825943345E-3</v>
      </c>
      <c r="D156" s="122">
        <v>0</v>
      </c>
      <c r="E156" s="123">
        <f t="shared" si="15"/>
        <v>0</v>
      </c>
      <c r="F156" s="122">
        <v>0</v>
      </c>
      <c r="G156" s="123">
        <f t="shared" si="16"/>
        <v>0</v>
      </c>
      <c r="H156" s="137" t="s">
        <v>314</v>
      </c>
      <c r="I156" s="138" t="s">
        <v>314</v>
      </c>
    </row>
    <row r="157" spans="1:9" x14ac:dyDescent="0.25">
      <c r="A157" s="79" t="s">
        <v>646</v>
      </c>
      <c r="B157" s="122">
        <v>1.678E-3</v>
      </c>
      <c r="C157" s="123">
        <f t="shared" si="14"/>
        <v>1.5832590369523369E-5</v>
      </c>
      <c r="D157" s="122">
        <v>0</v>
      </c>
      <c r="E157" s="123">
        <f t="shared" si="15"/>
        <v>0</v>
      </c>
      <c r="F157" s="122">
        <v>0</v>
      </c>
      <c r="G157" s="123">
        <f t="shared" si="16"/>
        <v>0</v>
      </c>
      <c r="H157" s="137" t="s">
        <v>314</v>
      </c>
      <c r="I157" s="138" t="s">
        <v>314</v>
      </c>
    </row>
    <row r="158" spans="1:9" x14ac:dyDescent="0.25">
      <c r="A158" s="79" t="s">
        <v>539</v>
      </c>
      <c r="B158" s="122">
        <v>0</v>
      </c>
      <c r="C158" s="123">
        <f t="shared" si="14"/>
        <v>0</v>
      </c>
      <c r="D158" s="122">
        <v>4.7867600000000001E-3</v>
      </c>
      <c r="E158" s="123">
        <f t="shared" si="15"/>
        <v>4.7275963039250143E-5</v>
      </c>
      <c r="F158" s="122">
        <v>0</v>
      </c>
      <c r="G158" s="123">
        <f t="shared" si="16"/>
        <v>0</v>
      </c>
      <c r="H158" s="137" t="s">
        <v>314</v>
      </c>
      <c r="I158" s="138" t="s">
        <v>314</v>
      </c>
    </row>
    <row r="159" spans="1:9" x14ac:dyDescent="0.25">
      <c r="A159" s="79" t="s">
        <v>460</v>
      </c>
      <c r="B159" s="122">
        <v>6.3400000000000001E-4</v>
      </c>
      <c r="C159" s="123">
        <f t="shared" si="14"/>
        <v>5.9820395079128821E-6</v>
      </c>
      <c r="D159" s="122">
        <v>1.325636E-2</v>
      </c>
      <c r="E159" s="123">
        <f t="shared" si="15"/>
        <v>1.309251321133698E-4</v>
      </c>
      <c r="F159" s="122">
        <v>0</v>
      </c>
      <c r="G159" s="123">
        <f t="shared" si="16"/>
        <v>0</v>
      </c>
      <c r="H159" s="137" t="s">
        <v>314</v>
      </c>
      <c r="I159" s="138" t="s">
        <v>314</v>
      </c>
    </row>
    <row r="160" spans="1:9" x14ac:dyDescent="0.25">
      <c r="A160" s="79" t="s">
        <v>297</v>
      </c>
      <c r="B160" s="122">
        <v>2.5726200000000001E-2</v>
      </c>
      <c r="C160" s="123">
        <f t="shared" si="14"/>
        <v>2.4273682143291544E-4</v>
      </c>
      <c r="D160" s="122">
        <v>0</v>
      </c>
      <c r="E160" s="123">
        <f t="shared" si="15"/>
        <v>0</v>
      </c>
      <c r="F160" s="122">
        <v>0</v>
      </c>
      <c r="G160" s="123">
        <f t="shared" si="16"/>
        <v>0</v>
      </c>
      <c r="H160" s="137" t="s">
        <v>314</v>
      </c>
      <c r="I160" s="138" t="s">
        <v>314</v>
      </c>
    </row>
    <row r="161" spans="1:9" x14ac:dyDescent="0.25">
      <c r="A161" s="79" t="s">
        <v>390</v>
      </c>
      <c r="B161" s="122">
        <v>4.1103999999999999E-4</v>
      </c>
      <c r="C161" s="123">
        <f t="shared" si="14"/>
        <v>3.8783241629850332E-6</v>
      </c>
      <c r="D161" s="122">
        <v>0</v>
      </c>
      <c r="E161" s="123">
        <f t="shared" si="15"/>
        <v>0</v>
      </c>
      <c r="F161" s="122">
        <v>0</v>
      </c>
      <c r="G161" s="123">
        <f t="shared" si="16"/>
        <v>0</v>
      </c>
      <c r="H161" s="137" t="s">
        <v>314</v>
      </c>
      <c r="I161" s="138" t="s">
        <v>314</v>
      </c>
    </row>
    <row r="162" spans="1:9" x14ac:dyDescent="0.25">
      <c r="A162" s="79" t="s">
        <v>528</v>
      </c>
      <c r="B162" s="122">
        <v>0</v>
      </c>
      <c r="C162" s="123">
        <f t="shared" si="14"/>
        <v>0</v>
      </c>
      <c r="D162" s="122">
        <v>0.35113568000000001</v>
      </c>
      <c r="E162" s="123">
        <f t="shared" si="15"/>
        <v>3.4679569122834583E-3</v>
      </c>
      <c r="F162" s="122">
        <v>0</v>
      </c>
      <c r="G162" s="123">
        <f t="shared" si="16"/>
        <v>0</v>
      </c>
      <c r="H162" s="137" t="s">
        <v>314</v>
      </c>
      <c r="I162" s="138" t="s">
        <v>314</v>
      </c>
    </row>
    <row r="163" spans="1:9" x14ac:dyDescent="0.25">
      <c r="A163" s="79" t="s">
        <v>546</v>
      </c>
      <c r="B163" s="122">
        <v>8.7399999999999999E-4</v>
      </c>
      <c r="C163" s="123">
        <f t="shared" si="14"/>
        <v>8.2465339588578202E-6</v>
      </c>
      <c r="D163" s="122">
        <v>1.3707699999999999E-3</v>
      </c>
      <c r="E163" s="123">
        <f t="shared" si="15"/>
        <v>1.3538274710934517E-5</v>
      </c>
      <c r="F163" s="122">
        <v>0</v>
      </c>
      <c r="G163" s="123">
        <f t="shared" si="16"/>
        <v>0</v>
      </c>
      <c r="H163" s="137" t="s">
        <v>314</v>
      </c>
      <c r="I163" s="138" t="s">
        <v>314</v>
      </c>
    </row>
    <row r="164" spans="1:9" x14ac:dyDescent="0.25">
      <c r="A164" s="79" t="s">
        <v>535</v>
      </c>
      <c r="B164" s="122">
        <v>1.9555549999999998E-2</v>
      </c>
      <c r="C164" s="123">
        <f t="shared" si="14"/>
        <v>1.8451431025073462E-4</v>
      </c>
      <c r="D164" s="122">
        <v>0</v>
      </c>
      <c r="E164" s="123">
        <f t="shared" si="15"/>
        <v>0</v>
      </c>
      <c r="F164" s="122">
        <v>0</v>
      </c>
      <c r="G164" s="123">
        <f t="shared" si="16"/>
        <v>0</v>
      </c>
      <c r="H164" s="137" t="s">
        <v>314</v>
      </c>
      <c r="I164" s="138">
        <f>(F164/B164)-1</f>
        <v>-1</v>
      </c>
    </row>
    <row r="165" spans="1:9" x14ac:dyDescent="0.25">
      <c r="A165" s="79" t="s">
        <v>409</v>
      </c>
      <c r="B165" s="122">
        <v>9.2175000000000004E-4</v>
      </c>
      <c r="C165" s="123">
        <f t="shared" si="14"/>
        <v>8.6970740006604086E-6</v>
      </c>
      <c r="D165" s="122">
        <v>0</v>
      </c>
      <c r="E165" s="123">
        <f t="shared" si="15"/>
        <v>0</v>
      </c>
      <c r="F165" s="122">
        <v>0</v>
      </c>
      <c r="G165" s="123">
        <f t="shared" si="16"/>
        <v>0</v>
      </c>
      <c r="H165" s="137" t="s">
        <v>314</v>
      </c>
      <c r="I165" s="138" t="s">
        <v>314</v>
      </c>
    </row>
    <row r="166" spans="1:9" x14ac:dyDescent="0.25">
      <c r="A166" s="79" t="s">
        <v>647</v>
      </c>
      <c r="B166" s="122">
        <v>2.9395299999999999E-2</v>
      </c>
      <c r="C166" s="123">
        <f t="shared" si="14"/>
        <v>2.7735622389109076E-4</v>
      </c>
      <c r="D166" s="122">
        <v>0</v>
      </c>
      <c r="E166" s="123">
        <f t="shared" si="15"/>
        <v>0</v>
      </c>
      <c r="F166" s="122">
        <v>0</v>
      </c>
      <c r="G166" s="123">
        <f t="shared" si="16"/>
        <v>0</v>
      </c>
      <c r="H166" s="137" t="s">
        <v>314</v>
      </c>
      <c r="I166" s="138" t="s">
        <v>314</v>
      </c>
    </row>
    <row r="167" spans="1:9" x14ac:dyDescent="0.25">
      <c r="A167" s="79" t="s">
        <v>459</v>
      </c>
      <c r="B167" s="122">
        <v>2.6159689999999999E-2</v>
      </c>
      <c r="C167" s="123">
        <f t="shared" si="14"/>
        <v>2.468269701809993E-4</v>
      </c>
      <c r="D167" s="122">
        <v>3.8335800000000001E-3</v>
      </c>
      <c r="E167" s="123">
        <f t="shared" si="15"/>
        <v>3.7861974777930915E-5</v>
      </c>
      <c r="F167" s="122">
        <v>0</v>
      </c>
      <c r="G167" s="123">
        <f t="shared" si="16"/>
        <v>0</v>
      </c>
      <c r="H167" s="137" t="s">
        <v>314</v>
      </c>
      <c r="I167" s="138" t="s">
        <v>314</v>
      </c>
    </row>
    <row r="168" spans="1:9" x14ac:dyDescent="0.25">
      <c r="A168" s="79" t="s">
        <v>616</v>
      </c>
      <c r="B168" s="122">
        <v>0</v>
      </c>
      <c r="C168" s="123">
        <f t="shared" si="14"/>
        <v>0</v>
      </c>
      <c r="D168" s="122">
        <v>4.3100000000000001E-4</v>
      </c>
      <c r="E168" s="123">
        <f t="shared" si="15"/>
        <v>4.2567289920357011E-6</v>
      </c>
      <c r="F168" s="122">
        <v>0</v>
      </c>
      <c r="G168" s="123">
        <f t="shared" si="16"/>
        <v>0</v>
      </c>
      <c r="H168" s="137" t="s">
        <v>314</v>
      </c>
      <c r="I168" s="138" t="s">
        <v>314</v>
      </c>
    </row>
    <row r="169" spans="1:9" s="28" customFormat="1" x14ac:dyDescent="0.25">
      <c r="A169" s="79" t="s">
        <v>615</v>
      </c>
      <c r="B169" s="122">
        <v>0</v>
      </c>
      <c r="C169" s="123">
        <f t="shared" si="14"/>
        <v>0</v>
      </c>
      <c r="D169" s="122">
        <v>1.3764999999999999E-2</v>
      </c>
      <c r="E169" s="123">
        <f t="shared" si="15"/>
        <v>1.3594866490805436E-4</v>
      </c>
      <c r="F169" s="122">
        <v>0</v>
      </c>
      <c r="G169" s="123">
        <f t="shared" si="16"/>
        <v>0</v>
      </c>
      <c r="H169" s="123" t="s">
        <v>314</v>
      </c>
      <c r="I169" s="125" t="s">
        <v>314</v>
      </c>
    </row>
    <row r="170" spans="1:9" x14ac:dyDescent="0.25">
      <c r="A170" s="79" t="s">
        <v>401</v>
      </c>
      <c r="B170" s="122">
        <v>1.6983410000000001E-2</v>
      </c>
      <c r="C170" s="140"/>
      <c r="D170" s="122">
        <v>0</v>
      </c>
      <c r="E170" s="140"/>
      <c r="F170" s="122">
        <v>0</v>
      </c>
      <c r="G170" s="140"/>
      <c r="H170" s="130"/>
      <c r="I170" s="131"/>
    </row>
    <row r="171" spans="1:9" x14ac:dyDescent="0.25">
      <c r="A171" s="79" t="s">
        <v>404</v>
      </c>
      <c r="B171" s="122">
        <v>0</v>
      </c>
      <c r="C171" s="140"/>
      <c r="D171" s="122">
        <v>1.6324089999999999E-2</v>
      </c>
      <c r="E171" s="140"/>
      <c r="F171" s="122">
        <v>0</v>
      </c>
      <c r="G171" s="140"/>
      <c r="H171" s="130"/>
      <c r="I171" s="131"/>
    </row>
    <row r="172" spans="1:9" x14ac:dyDescent="0.25">
      <c r="A172" s="79" t="s">
        <v>578</v>
      </c>
      <c r="B172" s="122">
        <v>3.4669000000000002E-3</v>
      </c>
      <c r="C172" s="140"/>
      <c r="D172" s="122">
        <v>0</v>
      </c>
      <c r="E172" s="140"/>
      <c r="F172" s="122">
        <v>0</v>
      </c>
      <c r="G172" s="140"/>
      <c r="H172" s="130"/>
      <c r="I172" s="131"/>
    </row>
    <row r="173" spans="1:9" x14ac:dyDescent="0.25">
      <c r="A173" s="79" t="s">
        <v>648</v>
      </c>
      <c r="B173" s="122">
        <v>1.4578199999999999E-3</v>
      </c>
      <c r="C173" s="140"/>
      <c r="D173" s="122">
        <v>0</v>
      </c>
      <c r="E173" s="140"/>
      <c r="F173" s="122">
        <v>0</v>
      </c>
      <c r="G173" s="140"/>
      <c r="H173" s="130"/>
      <c r="I173" s="131"/>
    </row>
    <row r="174" spans="1:9" x14ac:dyDescent="0.25">
      <c r="A174" s="93" t="s">
        <v>262</v>
      </c>
      <c r="B174" s="132">
        <f>SUM(B4:B173)</f>
        <v>10598.392056109989</v>
      </c>
      <c r="C174" s="132">
        <f>SUM(C4:C173)</f>
        <v>99.999793288171674</v>
      </c>
      <c r="D174" s="132">
        <f t="shared" ref="D174:F174" si="17">SUM(D4:D173)</f>
        <v>10125.145406400005</v>
      </c>
      <c r="E174" s="132">
        <f>SUM(E4:E173)</f>
        <v>99.999838776735047</v>
      </c>
      <c r="F174" s="132">
        <f t="shared" si="17"/>
        <v>11924.856659595995</v>
      </c>
      <c r="G174" s="132">
        <f>SUM(G4:G173)</f>
        <v>100.00000000000009</v>
      </c>
      <c r="H174" s="135">
        <f>((F174/D174)-1)*100</f>
        <v>17.774670693207128</v>
      </c>
      <c r="I174" s="136">
        <f>((F174/B174)-1)*100</f>
        <v>12.515715558203899</v>
      </c>
    </row>
  </sheetData>
  <sortState xmlns:xlrd2="http://schemas.microsoft.com/office/spreadsheetml/2017/richdata2" ref="A4:I169">
    <sortCondition descending="1" ref="G4:G169"/>
  </sortState>
  <mergeCells count="7">
    <mergeCell ref="Q1:R1"/>
    <mergeCell ref="A2:A3"/>
    <mergeCell ref="B2:C2"/>
    <mergeCell ref="D2:E2"/>
    <mergeCell ref="F2:G2"/>
    <mergeCell ref="H2:H3"/>
    <mergeCell ref="I2:I3"/>
  </mergeCells>
  <hyperlinks>
    <hyperlink ref="K1" location="'Table of Content'!A1" display="Table of Content" xr:uid="{00000000-0004-0000-0B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Q268"/>
  <sheetViews>
    <sheetView zoomScaleNormal="100" workbookViewId="0">
      <selection activeCell="I29" sqref="I29"/>
    </sheetView>
  </sheetViews>
  <sheetFormatPr defaultColWidth="9.1796875" defaultRowHeight="11.5" x14ac:dyDescent="0.25"/>
  <cols>
    <col min="1" max="1" width="45.81640625" style="7" customWidth="1"/>
    <col min="2" max="2" width="15.54296875" style="7" bestFit="1" customWidth="1"/>
    <col min="3" max="3" width="10.26953125" style="7" bestFit="1" customWidth="1"/>
    <col min="4" max="4" width="15.90625" style="7" customWidth="1"/>
    <col min="5" max="5" width="10.6328125" style="22" bestFit="1" customWidth="1"/>
    <col min="6" max="6" width="21.453125" style="22" bestFit="1" customWidth="1"/>
    <col min="7" max="7" width="16" style="22" bestFit="1" customWidth="1"/>
    <col min="8" max="8" width="15.7265625" style="7" bestFit="1" customWidth="1"/>
    <col min="9" max="9" width="22.90625" style="7" bestFit="1" customWidth="1"/>
    <col min="10" max="10" width="17.08984375" style="7" bestFit="1" customWidth="1"/>
    <col min="11" max="11" width="12.26953125" style="7" bestFit="1" customWidth="1"/>
    <col min="12" max="12" width="14.1796875" style="7" bestFit="1" customWidth="1"/>
    <col min="13" max="13" width="8.1796875" style="7" customWidth="1"/>
    <col min="14" max="16384" width="9.1796875" style="7"/>
  </cols>
  <sheetData>
    <row r="1" spans="1:17" x14ac:dyDescent="0.25">
      <c r="A1" s="28" t="s">
        <v>476</v>
      </c>
      <c r="E1" s="7"/>
      <c r="F1" s="7"/>
      <c r="G1" s="7"/>
      <c r="N1" s="329" t="s">
        <v>313</v>
      </c>
      <c r="O1" s="329"/>
    </row>
    <row r="2" spans="1:17" ht="14" customHeight="1" x14ac:dyDescent="0.25">
      <c r="A2" s="338" t="s">
        <v>511</v>
      </c>
      <c r="B2" s="340">
        <v>44743</v>
      </c>
      <c r="C2" s="341"/>
      <c r="D2" s="340">
        <v>45078</v>
      </c>
      <c r="E2" s="341"/>
      <c r="F2" s="141"/>
      <c r="G2" s="141"/>
      <c r="H2" s="342">
        <v>45130</v>
      </c>
      <c r="I2" s="342"/>
      <c r="J2" s="142"/>
      <c r="K2" s="338" t="s">
        <v>293</v>
      </c>
      <c r="L2" s="338" t="s">
        <v>661</v>
      </c>
    </row>
    <row r="3" spans="1:17" ht="37.75" customHeight="1" x14ac:dyDescent="0.25">
      <c r="A3" s="339"/>
      <c r="B3" s="143" t="s">
        <v>294</v>
      </c>
      <c r="C3" s="144" t="s">
        <v>295</v>
      </c>
      <c r="D3" s="145" t="s">
        <v>294</v>
      </c>
      <c r="E3" s="144" t="s">
        <v>295</v>
      </c>
      <c r="F3" s="145" t="s">
        <v>598</v>
      </c>
      <c r="G3" s="145" t="s">
        <v>597</v>
      </c>
      <c r="H3" s="145" t="s">
        <v>663</v>
      </c>
      <c r="I3" s="145" t="s">
        <v>596</v>
      </c>
      <c r="J3" s="158" t="s">
        <v>595</v>
      </c>
      <c r="K3" s="339"/>
      <c r="L3" s="339"/>
      <c r="M3" s="146"/>
      <c r="N3" s="23"/>
    </row>
    <row r="4" spans="1:17" x14ac:dyDescent="0.25">
      <c r="A4" s="60" t="s">
        <v>151</v>
      </c>
      <c r="B4" s="62">
        <v>2055.5963958299999</v>
      </c>
      <c r="C4" s="147">
        <f t="shared" ref="C4:C67" si="0">(B4/$B$268)*100</f>
        <v>24.791712178961355</v>
      </c>
      <c r="D4" s="62">
        <v>2255.4477187900002</v>
      </c>
      <c r="E4" s="147">
        <f t="shared" ref="E4:E67" si="1">(D4/$D$268)*100</f>
        <v>26.256707776492522</v>
      </c>
      <c r="F4" s="62">
        <v>1940.0329066099998</v>
      </c>
      <c r="G4" s="62">
        <v>579.12434796000002</v>
      </c>
      <c r="H4" s="62">
        <v>2519.1572545700001</v>
      </c>
      <c r="I4" s="147">
        <f>(F4/$H$268)*100</f>
        <v>23.466184156091323</v>
      </c>
      <c r="J4" s="124">
        <f>(G4/$H$268)*100</f>
        <v>7.0049526233307358</v>
      </c>
      <c r="K4" s="147">
        <f>((H4/D4)-1)*100</f>
        <v>11.69211476652956</v>
      </c>
      <c r="L4" s="148">
        <f>((H4/B4)-1)*100</f>
        <v>22.551161292186727</v>
      </c>
      <c r="N4" s="149"/>
      <c r="P4" s="50"/>
    </row>
    <row r="5" spans="1:17" x14ac:dyDescent="0.25">
      <c r="A5" s="66" t="s">
        <v>70</v>
      </c>
      <c r="B5" s="68">
        <v>992.99141707000001</v>
      </c>
      <c r="C5" s="124">
        <f t="shared" si="0"/>
        <v>11.976065660612466</v>
      </c>
      <c r="D5" s="68">
        <v>630.51126816999999</v>
      </c>
      <c r="E5" s="124">
        <f t="shared" si="1"/>
        <v>7.3400726517424619</v>
      </c>
      <c r="F5" s="68">
        <v>1260.5401614699999</v>
      </c>
      <c r="G5" s="68">
        <v>0</v>
      </c>
      <c r="H5" s="68">
        <v>1260.5401614699999</v>
      </c>
      <c r="I5" s="124">
        <f t="shared" ref="I5:I25" si="2">(F5/$H$268)*100</f>
        <v>15.247198882256136</v>
      </c>
      <c r="J5" s="124">
        <f t="shared" ref="J5:J25" si="3">(G5/$H$268)*100</f>
        <v>0</v>
      </c>
      <c r="K5" s="124">
        <f>((H5/D5)-1)*100</f>
        <v>99.923494647224913</v>
      </c>
      <c r="L5" s="150">
        <f>((H5/B5)-1)*100</f>
        <v>26.943711677735415</v>
      </c>
      <c r="N5" s="149"/>
    </row>
    <row r="6" spans="1:17" x14ac:dyDescent="0.25">
      <c r="A6" s="66" t="s">
        <v>9</v>
      </c>
      <c r="B6" s="68">
        <v>851.41723878999994</v>
      </c>
      <c r="C6" s="124">
        <f t="shared" si="0"/>
        <v>10.268597070469545</v>
      </c>
      <c r="D6" s="68">
        <v>1485.7836055</v>
      </c>
      <c r="E6" s="124">
        <f t="shared" si="1"/>
        <v>17.296692636105945</v>
      </c>
      <c r="F6" s="68">
        <v>1122.48817177</v>
      </c>
      <c r="G6" s="68">
        <v>14.00703259</v>
      </c>
      <c r="H6" s="68">
        <v>1136.4952043599999</v>
      </c>
      <c r="I6" s="124">
        <f t="shared" si="2"/>
        <v>13.57735431293087</v>
      </c>
      <c r="J6" s="124">
        <f t="shared" si="3"/>
        <v>0.16942578917986822</v>
      </c>
      <c r="K6" s="124">
        <f>((H6/D6)-1)*100</f>
        <v>-23.508699372305742</v>
      </c>
      <c r="L6" s="150">
        <f>((H6/B6)-1)*100</f>
        <v>33.482757052833612</v>
      </c>
      <c r="N6" s="149"/>
      <c r="Q6" s="149"/>
    </row>
    <row r="7" spans="1:17" x14ac:dyDescent="0.25">
      <c r="A7" s="66" t="s">
        <v>260</v>
      </c>
      <c r="B7" s="68">
        <v>534.04123800000002</v>
      </c>
      <c r="C7" s="124">
        <f t="shared" si="0"/>
        <v>6.4408541925110221</v>
      </c>
      <c r="D7" s="68">
        <v>803.28928599999995</v>
      </c>
      <c r="E7" s="124">
        <f t="shared" si="1"/>
        <v>9.3514612938155768</v>
      </c>
      <c r="F7" s="68">
        <v>909.77618671000005</v>
      </c>
      <c r="G7" s="68">
        <v>0</v>
      </c>
      <c r="H7" s="68">
        <v>909.77618671000005</v>
      </c>
      <c r="I7" s="124">
        <f t="shared" si="2"/>
        <v>11.004439906882011</v>
      </c>
      <c r="J7" s="124">
        <f t="shared" si="3"/>
        <v>0</v>
      </c>
      <c r="K7" s="124" t="s">
        <v>314</v>
      </c>
      <c r="L7" s="150" t="s">
        <v>314</v>
      </c>
      <c r="N7" s="149"/>
    </row>
    <row r="8" spans="1:17" x14ac:dyDescent="0.25">
      <c r="A8" s="66" t="s">
        <v>80</v>
      </c>
      <c r="B8" s="68">
        <v>577.62375754999994</v>
      </c>
      <c r="C8" s="124">
        <f t="shared" si="0"/>
        <v>6.9664852370630737</v>
      </c>
      <c r="D8" s="68">
        <v>416.10167575999998</v>
      </c>
      <c r="E8" s="124">
        <f t="shared" si="1"/>
        <v>4.8440316371422876</v>
      </c>
      <c r="F8" s="68">
        <v>88.326163719999997</v>
      </c>
      <c r="G8" s="68">
        <v>274.51113204000001</v>
      </c>
      <c r="H8" s="68">
        <v>362.83729576000002</v>
      </c>
      <c r="I8" s="124">
        <f t="shared" si="2"/>
        <v>1.0683726119245964</v>
      </c>
      <c r="J8" s="124">
        <f t="shared" si="3"/>
        <v>3.3204224296401108</v>
      </c>
      <c r="K8" s="124">
        <f t="shared" ref="K8:K15" si="4">((H8/D8)-1)*100</f>
        <v>-12.800808817391518</v>
      </c>
      <c r="L8" s="150">
        <f>((H8/B8)-1)*100</f>
        <v>-37.184492324384301</v>
      </c>
      <c r="N8" s="149"/>
    </row>
    <row r="9" spans="1:17" x14ac:dyDescent="0.25">
      <c r="A9" s="66" t="s">
        <v>0</v>
      </c>
      <c r="B9" s="68">
        <v>183.49630643</v>
      </c>
      <c r="C9" s="124">
        <f t="shared" si="0"/>
        <v>2.2130743292523651</v>
      </c>
      <c r="D9" s="68">
        <v>195.32386319999998</v>
      </c>
      <c r="E9" s="124">
        <f t="shared" si="1"/>
        <v>2.2738552328623101</v>
      </c>
      <c r="F9" s="68">
        <v>200.9622555</v>
      </c>
      <c r="G9" s="68">
        <v>0</v>
      </c>
      <c r="H9" s="68">
        <v>200.9622555</v>
      </c>
      <c r="I9" s="124">
        <f t="shared" si="2"/>
        <v>2.4307924262103695</v>
      </c>
      <c r="J9" s="124">
        <f t="shared" si="3"/>
        <v>0</v>
      </c>
      <c r="K9" s="124">
        <f t="shared" si="4"/>
        <v>2.8866889112400207</v>
      </c>
      <c r="L9" s="150" t="s">
        <v>314</v>
      </c>
      <c r="N9" s="149"/>
    </row>
    <row r="10" spans="1:17" x14ac:dyDescent="0.25">
      <c r="A10" s="66" t="s">
        <v>71</v>
      </c>
      <c r="B10" s="68">
        <v>119.92498501</v>
      </c>
      <c r="C10" s="124">
        <f t="shared" si="0"/>
        <v>1.446366474209394</v>
      </c>
      <c r="D10" s="68">
        <v>62.52105426</v>
      </c>
      <c r="E10" s="124">
        <f t="shared" si="1"/>
        <v>0.7278364459113843</v>
      </c>
      <c r="F10" s="68">
        <v>152.84885369999998</v>
      </c>
      <c r="G10" s="68">
        <v>0</v>
      </c>
      <c r="H10" s="68">
        <v>152.84885369999998</v>
      </c>
      <c r="I10" s="124">
        <f t="shared" si="2"/>
        <v>1.8488239744547292</v>
      </c>
      <c r="J10" s="124">
        <f t="shared" si="3"/>
        <v>0</v>
      </c>
      <c r="K10" s="124">
        <f t="shared" si="4"/>
        <v>144.47580980378686</v>
      </c>
      <c r="L10" s="150">
        <f>((H10/B10)-1)*100</f>
        <v>27.453719245622253</v>
      </c>
      <c r="N10" s="149"/>
    </row>
    <row r="11" spans="1:17" x14ac:dyDescent="0.25">
      <c r="A11" s="66" t="s">
        <v>184</v>
      </c>
      <c r="B11" s="68">
        <v>51.970079399999996</v>
      </c>
      <c r="C11" s="124">
        <f t="shared" si="0"/>
        <v>0.62678999292676463</v>
      </c>
      <c r="D11" s="68">
        <v>34.896029509999998</v>
      </c>
      <c r="E11" s="124">
        <f t="shared" si="1"/>
        <v>0.40624078393423407</v>
      </c>
      <c r="F11" s="68">
        <v>0</v>
      </c>
      <c r="G11" s="68">
        <v>141.65681340999998</v>
      </c>
      <c r="H11" s="68">
        <v>141.65681340999998</v>
      </c>
      <c r="I11" s="124">
        <f t="shared" si="2"/>
        <v>0</v>
      </c>
      <c r="J11" s="124">
        <f t="shared" si="3"/>
        <v>1.7134476735514319</v>
      </c>
      <c r="K11" s="124">
        <f t="shared" si="4"/>
        <v>305.93963095258738</v>
      </c>
      <c r="L11" s="150">
        <f>((H11/B11)-1)*100</f>
        <v>172.57378677393359</v>
      </c>
      <c r="N11" s="149"/>
    </row>
    <row r="12" spans="1:17" x14ac:dyDescent="0.25">
      <c r="A12" s="66" t="s">
        <v>1</v>
      </c>
      <c r="B12" s="68">
        <v>74.388212709999991</v>
      </c>
      <c r="C12" s="124">
        <f t="shared" si="0"/>
        <v>0.89716598197722919</v>
      </c>
      <c r="D12" s="68">
        <v>126.07635923000001</v>
      </c>
      <c r="E12" s="124">
        <f t="shared" si="1"/>
        <v>1.4677130816413422</v>
      </c>
      <c r="F12" s="68">
        <v>92.449824530000001</v>
      </c>
      <c r="G12" s="68">
        <v>0</v>
      </c>
      <c r="H12" s="68">
        <v>92.449824530000001</v>
      </c>
      <c r="I12" s="124">
        <f t="shared" si="2"/>
        <v>1.1182514483273285</v>
      </c>
      <c r="J12" s="124">
        <f t="shared" si="3"/>
        <v>0</v>
      </c>
      <c r="K12" s="124">
        <f t="shared" si="4"/>
        <v>-26.671562301902618</v>
      </c>
      <c r="L12" s="150">
        <f>((H12/B12)-1)*100</f>
        <v>24.280206718250664</v>
      </c>
      <c r="N12" s="149"/>
    </row>
    <row r="13" spans="1:17" x14ac:dyDescent="0.25">
      <c r="A13" s="66" t="s">
        <v>129</v>
      </c>
      <c r="B13" s="68">
        <v>84.730026469999999</v>
      </c>
      <c r="C13" s="124">
        <f t="shared" si="0"/>
        <v>1.0218943920223429</v>
      </c>
      <c r="D13" s="68">
        <v>71.076601629999999</v>
      </c>
      <c r="E13" s="124">
        <f t="shared" si="1"/>
        <v>0.82743552120386943</v>
      </c>
      <c r="F13" s="68">
        <v>1.2326400000000001E-3</v>
      </c>
      <c r="G13" s="68">
        <v>91.626870109999999</v>
      </c>
      <c r="H13" s="68">
        <v>91.628102749999996</v>
      </c>
      <c r="I13" s="124">
        <f t="shared" si="2"/>
        <v>1.490972505652411E-5</v>
      </c>
      <c r="J13" s="124">
        <f t="shared" si="3"/>
        <v>1.1082971841981006</v>
      </c>
      <c r="K13" s="124">
        <f t="shared" si="4"/>
        <v>28.914580394521305</v>
      </c>
      <c r="L13" s="150" t="s">
        <v>314</v>
      </c>
      <c r="N13" s="149"/>
    </row>
    <row r="14" spans="1:17" x14ac:dyDescent="0.25">
      <c r="A14" s="66" t="s">
        <v>47</v>
      </c>
      <c r="B14" s="68">
        <v>133.67987622999999</v>
      </c>
      <c r="C14" s="124">
        <f t="shared" si="0"/>
        <v>1.6122586235004381</v>
      </c>
      <c r="D14" s="68">
        <v>133.51792078</v>
      </c>
      <c r="E14" s="124">
        <f t="shared" si="1"/>
        <v>1.5543437339022403</v>
      </c>
      <c r="F14" s="68">
        <v>89.28819317</v>
      </c>
      <c r="G14" s="68">
        <v>0.10979999999999999</v>
      </c>
      <c r="H14" s="68">
        <v>89.397993170000007</v>
      </c>
      <c r="I14" s="124">
        <f t="shared" si="2"/>
        <v>1.0800090950792718</v>
      </c>
      <c r="J14" s="124">
        <f t="shared" si="3"/>
        <v>1.328115111635471E-3</v>
      </c>
      <c r="K14" s="124">
        <f t="shared" si="4"/>
        <v>-33.044199124922891</v>
      </c>
      <c r="L14" s="150">
        <f>((H14/B14)-1)*100</f>
        <v>-33.125317219632791</v>
      </c>
      <c r="N14" s="23"/>
    </row>
    <row r="15" spans="1:17" x14ac:dyDescent="0.25">
      <c r="A15" s="66" t="s">
        <v>123</v>
      </c>
      <c r="B15" s="68">
        <v>86.654384010000001</v>
      </c>
      <c r="C15" s="124">
        <f t="shared" si="0"/>
        <v>1.0451032857321563</v>
      </c>
      <c r="D15" s="68">
        <v>53.787921020000006</v>
      </c>
      <c r="E15" s="124">
        <f t="shared" si="1"/>
        <v>0.62617001155090635</v>
      </c>
      <c r="F15" s="68">
        <v>5.8690000000000001E-3</v>
      </c>
      <c r="G15" s="68">
        <v>86.292362879999999</v>
      </c>
      <c r="H15" s="68">
        <v>86.298231879999989</v>
      </c>
      <c r="I15" s="124">
        <f t="shared" si="2"/>
        <v>7.0990050912464291E-5</v>
      </c>
      <c r="J15" s="124">
        <f t="shared" si="3"/>
        <v>1.0437722327837866</v>
      </c>
      <c r="K15" s="124">
        <f t="shared" si="4"/>
        <v>60.441657241059097</v>
      </c>
      <c r="L15" s="150">
        <f>((H15/B15)-1)*100</f>
        <v>-0.41100301394896288</v>
      </c>
      <c r="N15" s="23"/>
    </row>
    <row r="16" spans="1:17" x14ac:dyDescent="0.25">
      <c r="A16" s="66" t="s">
        <v>218</v>
      </c>
      <c r="B16" s="68">
        <v>48.042507319999999</v>
      </c>
      <c r="C16" s="124">
        <f t="shared" si="0"/>
        <v>0.57942114329898142</v>
      </c>
      <c r="D16" s="68">
        <v>93.422994829999993</v>
      </c>
      <c r="E16" s="124">
        <f t="shared" si="1"/>
        <v>1.0875801972355421</v>
      </c>
      <c r="F16" s="68">
        <v>0</v>
      </c>
      <c r="G16" s="68">
        <v>79.240281150000001</v>
      </c>
      <c r="H16" s="68">
        <v>79.240281150000001</v>
      </c>
      <c r="I16" s="124">
        <f t="shared" si="2"/>
        <v>0</v>
      </c>
      <c r="J16" s="124">
        <f t="shared" si="3"/>
        <v>0.95847190205426558</v>
      </c>
      <c r="K16" s="124" t="s">
        <v>314</v>
      </c>
      <c r="L16" s="150" t="s">
        <v>314</v>
      </c>
      <c r="N16" s="23"/>
    </row>
    <row r="17" spans="1:14" x14ac:dyDescent="0.25">
      <c r="A17" s="66" t="s">
        <v>37</v>
      </c>
      <c r="B17" s="68">
        <v>210.83902474999999</v>
      </c>
      <c r="C17" s="124">
        <f t="shared" si="0"/>
        <v>2.5428437354232418</v>
      </c>
      <c r="D17" s="68">
        <v>72.617390650000004</v>
      </c>
      <c r="E17" s="124">
        <f t="shared" si="1"/>
        <v>0.84537255725499649</v>
      </c>
      <c r="F17" s="68">
        <v>42.646152740000005</v>
      </c>
      <c r="G17" s="68">
        <v>33.050086880000002</v>
      </c>
      <c r="H17" s="68">
        <v>75.69623962</v>
      </c>
      <c r="I17" s="124">
        <f t="shared" si="2"/>
        <v>0.51583788622138849</v>
      </c>
      <c r="J17" s="124">
        <f t="shared" si="3"/>
        <v>0.39976611863563949</v>
      </c>
      <c r="K17" s="124">
        <f t="shared" ref="K17:K23" si="5">((H17/D17)-1)*100</f>
        <v>4.2398231917191609</v>
      </c>
      <c r="L17" s="150">
        <f>((H17/B17)-1)*100</f>
        <v>-64.097614419457699</v>
      </c>
      <c r="N17" s="23"/>
    </row>
    <row r="18" spans="1:14" x14ac:dyDescent="0.25">
      <c r="A18" s="66" t="s">
        <v>11</v>
      </c>
      <c r="B18" s="68">
        <v>102.65427012000001</v>
      </c>
      <c r="C18" s="124">
        <f t="shared" si="0"/>
        <v>1.2380714054174988</v>
      </c>
      <c r="D18" s="68">
        <v>86.780277689999991</v>
      </c>
      <c r="E18" s="124">
        <f t="shared" si="1"/>
        <v>1.0102492614156471</v>
      </c>
      <c r="F18" s="68">
        <v>60.6393208</v>
      </c>
      <c r="G18" s="68">
        <v>7.4711103699999999</v>
      </c>
      <c r="H18" s="68">
        <v>68.110431169999998</v>
      </c>
      <c r="I18" s="124">
        <f t="shared" si="2"/>
        <v>0.73347903746622167</v>
      </c>
      <c r="J18" s="124">
        <f t="shared" si="3"/>
        <v>9.036880312471289E-2</v>
      </c>
      <c r="K18" s="124">
        <f t="shared" si="5"/>
        <v>-21.513928068648468</v>
      </c>
      <c r="L18" s="150">
        <f>((H18/B18)-1)*100</f>
        <v>-33.650659548423278</v>
      </c>
      <c r="N18" s="23"/>
    </row>
    <row r="19" spans="1:14" x14ac:dyDescent="0.25">
      <c r="A19" s="66" t="s">
        <v>21</v>
      </c>
      <c r="B19" s="68">
        <v>58.836132329999998</v>
      </c>
      <c r="C19" s="124">
        <f t="shared" si="0"/>
        <v>0.70959866509187763</v>
      </c>
      <c r="D19" s="68">
        <v>68.138519650000006</v>
      </c>
      <c r="E19" s="124">
        <f t="shared" si="1"/>
        <v>0.7932319529590578</v>
      </c>
      <c r="F19" s="68">
        <v>66.371920799999998</v>
      </c>
      <c r="G19" s="68">
        <v>3.8124999999999999E-2</v>
      </c>
      <c r="H19" s="68">
        <v>66.410045799999992</v>
      </c>
      <c r="I19" s="124">
        <f t="shared" si="2"/>
        <v>0.8028192258902791</v>
      </c>
      <c r="J19" s="124">
        <f t="shared" si="3"/>
        <v>4.6115108042898295E-4</v>
      </c>
      <c r="K19" s="124">
        <f t="shared" si="5"/>
        <v>-2.5367059027382566</v>
      </c>
      <c r="L19" s="150">
        <f>((H19/B19)-1)*100</f>
        <v>12.872894886291043</v>
      </c>
      <c r="N19" s="23"/>
    </row>
    <row r="20" spans="1:14" x14ac:dyDescent="0.25">
      <c r="A20" s="66" t="s">
        <v>249</v>
      </c>
      <c r="B20" s="68">
        <v>37.01751024</v>
      </c>
      <c r="C20" s="124">
        <f t="shared" si="0"/>
        <v>0.44645313706209272</v>
      </c>
      <c r="D20" s="68">
        <v>323.34486982999999</v>
      </c>
      <c r="E20" s="124">
        <f t="shared" si="1"/>
        <v>3.7642068523357364</v>
      </c>
      <c r="F20" s="68">
        <v>0.26502258000000001</v>
      </c>
      <c r="G20" s="68">
        <v>54.709882479999997</v>
      </c>
      <c r="H20" s="68">
        <v>54.974905060000005</v>
      </c>
      <c r="I20" s="124">
        <f t="shared" si="2"/>
        <v>3.2056511240675825E-3</v>
      </c>
      <c r="J20" s="124">
        <f t="shared" si="3"/>
        <v>0.6617579387749426</v>
      </c>
      <c r="K20" s="124">
        <f t="shared" si="5"/>
        <v>-82.998058670637548</v>
      </c>
      <c r="L20" s="150" t="s">
        <v>314</v>
      </c>
      <c r="N20" s="23"/>
    </row>
    <row r="21" spans="1:14" x14ac:dyDescent="0.25">
      <c r="A21" s="66" t="s">
        <v>145</v>
      </c>
      <c r="B21" s="68">
        <v>20.622362500000001</v>
      </c>
      <c r="C21" s="124">
        <f t="shared" si="0"/>
        <v>0.24871792759870556</v>
      </c>
      <c r="D21" s="68">
        <v>42.048163649999999</v>
      </c>
      <c r="E21" s="124">
        <f t="shared" si="1"/>
        <v>0.48950207814547914</v>
      </c>
      <c r="F21" s="68">
        <v>52.258112060000002</v>
      </c>
      <c r="G21" s="68">
        <v>0.10436661999999999</v>
      </c>
      <c r="H21" s="68">
        <v>52.362478680000002</v>
      </c>
      <c r="I21" s="124">
        <f t="shared" si="2"/>
        <v>0.6321018973809277</v>
      </c>
      <c r="J21" s="124">
        <f t="shared" si="3"/>
        <v>1.262394218327111E-3</v>
      </c>
      <c r="K21" s="124">
        <f t="shared" si="5"/>
        <v>24.529763334860878</v>
      </c>
      <c r="L21" s="150">
        <f>((H21/B21)-1)*100</f>
        <v>153.91115435973936</v>
      </c>
      <c r="N21" s="23"/>
    </row>
    <row r="22" spans="1:14" x14ac:dyDescent="0.25">
      <c r="A22" s="66" t="s">
        <v>157</v>
      </c>
      <c r="B22" s="68">
        <v>76.84157762000001</v>
      </c>
      <c r="C22" s="124">
        <f t="shared" si="0"/>
        <v>0.92675501844473318</v>
      </c>
      <c r="D22" s="68">
        <v>123.42120487000001</v>
      </c>
      <c r="E22" s="124">
        <f t="shared" si="1"/>
        <v>1.4368032043911609</v>
      </c>
      <c r="F22" s="68">
        <v>0.41994323</v>
      </c>
      <c r="G22" s="68">
        <v>49.427241649999999</v>
      </c>
      <c r="H22" s="68">
        <v>49.84718488</v>
      </c>
      <c r="I22" s="124">
        <f t="shared" si="2"/>
        <v>5.0795350618580174E-3</v>
      </c>
      <c r="J22" s="124">
        <f t="shared" si="3"/>
        <v>0.59786035120057524</v>
      </c>
      <c r="K22" s="124">
        <f t="shared" si="5"/>
        <v>-59.612138827761228</v>
      </c>
      <c r="L22" s="150">
        <f>((H22/B22)-1)*100</f>
        <v>-35.129930404986922</v>
      </c>
      <c r="N22" s="23"/>
    </row>
    <row r="23" spans="1:14" x14ac:dyDescent="0.25">
      <c r="A23" s="66" t="s">
        <v>215</v>
      </c>
      <c r="B23" s="68">
        <v>22.61182234</v>
      </c>
      <c r="C23" s="124">
        <f t="shared" si="0"/>
        <v>0.27271199367361099</v>
      </c>
      <c r="D23" s="68">
        <v>85.588607499999995</v>
      </c>
      <c r="E23" s="124">
        <f t="shared" si="1"/>
        <v>0.99637647878179669</v>
      </c>
      <c r="F23" s="68">
        <v>0</v>
      </c>
      <c r="G23" s="68">
        <v>44.597666630000006</v>
      </c>
      <c r="H23" s="68">
        <v>44.597666630000006</v>
      </c>
      <c r="I23" s="124">
        <f t="shared" si="2"/>
        <v>0</v>
      </c>
      <c r="J23" s="124">
        <f t="shared" si="3"/>
        <v>0.53944294166652074</v>
      </c>
      <c r="K23" s="124">
        <f t="shared" si="5"/>
        <v>-47.892987241321791</v>
      </c>
      <c r="L23" s="150" t="s">
        <v>314</v>
      </c>
      <c r="N23" s="23"/>
    </row>
    <row r="24" spans="1:14" x14ac:dyDescent="0.25">
      <c r="A24" s="66" t="s">
        <v>130</v>
      </c>
      <c r="B24" s="68">
        <v>1.68413598</v>
      </c>
      <c r="C24" s="124">
        <f t="shared" si="0"/>
        <v>2.0311679165760713E-2</v>
      </c>
      <c r="D24" s="68">
        <v>1.3360346699999999</v>
      </c>
      <c r="E24" s="124">
        <f t="shared" si="1"/>
        <v>1.5553396169285725E-2</v>
      </c>
      <c r="F24" s="68">
        <v>0.17132326</v>
      </c>
      <c r="G24" s="68">
        <v>44.121607310000002</v>
      </c>
      <c r="H24" s="68">
        <v>44.292930570000003</v>
      </c>
      <c r="I24" s="124">
        <f t="shared" si="2"/>
        <v>2.0722860708620476E-3</v>
      </c>
      <c r="J24" s="124">
        <f t="shared" si="3"/>
        <v>0.53368463950871647</v>
      </c>
      <c r="K24" s="124" t="s">
        <v>314</v>
      </c>
      <c r="L24" s="150">
        <f t="shared" ref="L24:L31" si="6">((H24/B24)-1)*100</f>
        <v>2530.0091617305156</v>
      </c>
      <c r="N24" s="23"/>
    </row>
    <row r="25" spans="1:14" x14ac:dyDescent="0.25">
      <c r="A25" s="66" t="s">
        <v>64</v>
      </c>
      <c r="B25" s="68">
        <v>74.56633875</v>
      </c>
      <c r="C25" s="124">
        <f t="shared" si="0"/>
        <v>0.89931428770700028</v>
      </c>
      <c r="D25" s="68">
        <v>128.06435339000001</v>
      </c>
      <c r="E25" s="124">
        <f t="shared" si="1"/>
        <v>1.4908562391109805</v>
      </c>
      <c r="F25" s="68">
        <v>41.890746450000002</v>
      </c>
      <c r="G25" s="68">
        <v>0.19875579999999998</v>
      </c>
      <c r="H25" s="68">
        <v>42.089502250000002</v>
      </c>
      <c r="I25" s="124">
        <f t="shared" si="2"/>
        <v>0.50670066846935313</v>
      </c>
      <c r="J25" s="124">
        <f t="shared" si="3"/>
        <v>2.4041036566957862E-3</v>
      </c>
      <c r="K25" s="124">
        <f t="shared" ref="K25:K37" si="7">((H25/D25)-1)*100</f>
        <v>-67.134100055287831</v>
      </c>
      <c r="L25" s="150">
        <f t="shared" si="6"/>
        <v>-43.554286081935324</v>
      </c>
      <c r="N25" s="23"/>
    </row>
    <row r="26" spans="1:14" x14ac:dyDescent="0.25">
      <c r="A26" s="66" t="s">
        <v>2</v>
      </c>
      <c r="B26" s="68">
        <v>89.490512519999996</v>
      </c>
      <c r="C26" s="124">
        <f t="shared" si="0"/>
        <v>1.0793086783204597</v>
      </c>
      <c r="D26" s="68">
        <v>44.125567619999998</v>
      </c>
      <c r="E26" s="124">
        <f t="shared" si="1"/>
        <v>0.51368609647567476</v>
      </c>
      <c r="F26" s="68">
        <v>12.310394279999999</v>
      </c>
      <c r="G26" s="68">
        <v>27.628266510000003</v>
      </c>
      <c r="H26" s="68">
        <v>39.93866079</v>
      </c>
      <c r="I26" s="124">
        <f t="shared" ref="I26:I89" si="8">(F26/$H$268)*100</f>
        <v>0.14890364912075466</v>
      </c>
      <c r="J26" s="124">
        <f>(G26/$H$268)*100</f>
        <v>0.33418504790731512</v>
      </c>
      <c r="K26" s="124">
        <f t="shared" si="7"/>
        <v>-9.4886186304882223</v>
      </c>
      <c r="L26" s="150">
        <f t="shared" si="6"/>
        <v>-55.371067093761226</v>
      </c>
      <c r="N26" s="23"/>
    </row>
    <row r="27" spans="1:14" x14ac:dyDescent="0.25">
      <c r="A27" s="66" t="s">
        <v>20</v>
      </c>
      <c r="B27" s="68">
        <v>34.654079240000002</v>
      </c>
      <c r="C27" s="124">
        <f t="shared" si="0"/>
        <v>0.41794875690959871</v>
      </c>
      <c r="D27" s="68">
        <v>27.950440879999999</v>
      </c>
      <c r="E27" s="124">
        <f t="shared" si="1"/>
        <v>0.32538398132500501</v>
      </c>
      <c r="F27" s="68">
        <v>23.514652479999999</v>
      </c>
      <c r="G27" s="68">
        <v>15.906993400000001</v>
      </c>
      <c r="H27" s="68">
        <v>39.42164588</v>
      </c>
      <c r="I27" s="124">
        <f t="shared" si="8"/>
        <v>0.28442773500495905</v>
      </c>
      <c r="J27" s="124">
        <f t="shared" ref="J27:J90" si="9">(G27/$H$268)*100</f>
        <v>0.19240727063047089</v>
      </c>
      <c r="K27" s="124">
        <f t="shared" si="7"/>
        <v>41.041230974672203</v>
      </c>
      <c r="L27" s="150">
        <f t="shared" si="6"/>
        <v>13.757591442501704</v>
      </c>
      <c r="N27" s="23"/>
    </row>
    <row r="28" spans="1:14" x14ac:dyDescent="0.25">
      <c r="A28" s="66" t="s">
        <v>33</v>
      </c>
      <c r="B28" s="68">
        <v>31.589122719999999</v>
      </c>
      <c r="C28" s="124">
        <f t="shared" si="0"/>
        <v>0.38098356275036788</v>
      </c>
      <c r="D28" s="68">
        <v>26.90134677</v>
      </c>
      <c r="E28" s="124">
        <f t="shared" si="1"/>
        <v>0.313170992636849</v>
      </c>
      <c r="F28" s="68">
        <v>29.88096917</v>
      </c>
      <c r="G28" s="68">
        <v>2.2668963900000003</v>
      </c>
      <c r="H28" s="68">
        <v>32.14786556</v>
      </c>
      <c r="I28" s="124">
        <f t="shared" si="8"/>
        <v>0.36143321224945918</v>
      </c>
      <c r="J28" s="124">
        <f t="shared" si="9"/>
        <v>2.7419848379516363E-2</v>
      </c>
      <c r="K28" s="124">
        <f t="shared" si="7"/>
        <v>19.50281089960464</v>
      </c>
      <c r="L28" s="150">
        <f t="shared" si="6"/>
        <v>1.7687823905481403</v>
      </c>
      <c r="N28" s="23"/>
    </row>
    <row r="29" spans="1:14" x14ac:dyDescent="0.25">
      <c r="A29" s="66" t="s">
        <v>61</v>
      </c>
      <c r="B29" s="68">
        <v>24.059897429999999</v>
      </c>
      <c r="C29" s="124">
        <f t="shared" si="0"/>
        <v>0.29017663844416569</v>
      </c>
      <c r="D29" s="68">
        <v>38.700176899999995</v>
      </c>
      <c r="E29" s="124">
        <f t="shared" si="1"/>
        <v>0.45052661930332982</v>
      </c>
      <c r="F29" s="68">
        <v>31.029046040000001</v>
      </c>
      <c r="G29" s="68">
        <v>2.5999999999999998E-4</v>
      </c>
      <c r="H29" s="68">
        <v>31.029306039999998</v>
      </c>
      <c r="I29" s="124">
        <f t="shared" si="8"/>
        <v>0.37532008146955165</v>
      </c>
      <c r="J29" s="124">
        <f t="shared" si="9"/>
        <v>3.1448991714501135E-6</v>
      </c>
      <c r="K29" s="124">
        <f t="shared" si="7"/>
        <v>-19.821281127012103</v>
      </c>
      <c r="L29" s="150">
        <f t="shared" si="6"/>
        <v>28.966909066328462</v>
      </c>
      <c r="N29" s="23"/>
    </row>
    <row r="30" spans="1:14" x14ac:dyDescent="0.25">
      <c r="A30" s="66" t="s">
        <v>66</v>
      </c>
      <c r="B30" s="68">
        <v>23.39081114</v>
      </c>
      <c r="C30" s="124">
        <f t="shared" si="0"/>
        <v>0.2821070607983695</v>
      </c>
      <c r="D30" s="68">
        <v>41.742971270000005</v>
      </c>
      <c r="E30" s="124">
        <f t="shared" si="1"/>
        <v>0.48594919280457172</v>
      </c>
      <c r="F30" s="68">
        <v>29.065571120000001</v>
      </c>
      <c r="G30" s="68">
        <v>0.199714</v>
      </c>
      <c r="H30" s="68">
        <v>29.265285120000001</v>
      </c>
      <c r="I30" s="124">
        <f t="shared" si="8"/>
        <v>0.35157034820389366</v>
      </c>
      <c r="J30" s="124">
        <f t="shared" si="9"/>
        <v>2.4156938197191849E-3</v>
      </c>
      <c r="K30" s="124">
        <f t="shared" si="7"/>
        <v>-29.891705765965714</v>
      </c>
      <c r="L30" s="150">
        <f t="shared" si="6"/>
        <v>25.114451759880275</v>
      </c>
      <c r="N30" s="23"/>
    </row>
    <row r="31" spans="1:14" x14ac:dyDescent="0.25">
      <c r="A31" s="66" t="s">
        <v>72</v>
      </c>
      <c r="B31" s="68">
        <v>26.015842280000001</v>
      </c>
      <c r="C31" s="124">
        <f t="shared" si="0"/>
        <v>0.31376649385425082</v>
      </c>
      <c r="D31" s="68">
        <v>21.272823079999998</v>
      </c>
      <c r="E31" s="124">
        <f t="shared" si="1"/>
        <v>0.24764675081550466</v>
      </c>
      <c r="F31" s="68">
        <v>25.75886577</v>
      </c>
      <c r="G31" s="68">
        <v>0</v>
      </c>
      <c r="H31" s="68">
        <v>25.75886577</v>
      </c>
      <c r="I31" s="124">
        <f t="shared" si="8"/>
        <v>0.31157321391372189</v>
      </c>
      <c r="J31" s="124">
        <f t="shared" si="9"/>
        <v>0</v>
      </c>
      <c r="K31" s="124">
        <f t="shared" si="7"/>
        <v>21.088139891586046</v>
      </c>
      <c r="L31" s="150">
        <f t="shared" si="6"/>
        <v>-0.98776932622148816</v>
      </c>
      <c r="N31" s="23"/>
    </row>
    <row r="32" spans="1:14" x14ac:dyDescent="0.25">
      <c r="A32" s="66" t="s">
        <v>220</v>
      </c>
      <c r="B32" s="68">
        <v>5.23435775</v>
      </c>
      <c r="C32" s="124">
        <f t="shared" si="0"/>
        <v>6.3129460162007295E-2</v>
      </c>
      <c r="D32" s="68">
        <v>6.7034456200000001</v>
      </c>
      <c r="E32" s="124">
        <f t="shared" si="1"/>
        <v>7.803790408157836E-2</v>
      </c>
      <c r="F32" s="68">
        <v>0</v>
      </c>
      <c r="G32" s="68">
        <v>25.716760600000001</v>
      </c>
      <c r="H32" s="68">
        <v>25.716760600000001</v>
      </c>
      <c r="I32" s="124">
        <f t="shared" si="8"/>
        <v>0</v>
      </c>
      <c r="J32" s="124">
        <f t="shared" si="9"/>
        <v>0.31106391962815744</v>
      </c>
      <c r="K32" s="124">
        <f t="shared" si="7"/>
        <v>283.63495518294366</v>
      </c>
      <c r="L32" s="150" t="s">
        <v>314</v>
      </c>
      <c r="N32" s="23"/>
    </row>
    <row r="33" spans="1:14" x14ac:dyDescent="0.25">
      <c r="A33" s="66" t="s">
        <v>181</v>
      </c>
      <c r="B33" s="68">
        <v>2.0640481999999998</v>
      </c>
      <c r="C33" s="124">
        <f t="shared" si="0"/>
        <v>2.4893645951953293E-2</v>
      </c>
      <c r="D33" s="68">
        <v>0.10102393</v>
      </c>
      <c r="E33" s="124">
        <f t="shared" si="1"/>
        <v>1.1760661913572867E-3</v>
      </c>
      <c r="F33" s="68">
        <v>0</v>
      </c>
      <c r="G33" s="68">
        <v>24.882519540000001</v>
      </c>
      <c r="H33" s="68">
        <v>24.882519540000001</v>
      </c>
      <c r="I33" s="124">
        <f t="shared" si="8"/>
        <v>0</v>
      </c>
      <c r="J33" s="124">
        <f t="shared" si="9"/>
        <v>0.3009731349420664</v>
      </c>
      <c r="K33" s="124">
        <f t="shared" si="7"/>
        <v>24530.322281067467</v>
      </c>
      <c r="L33" s="150">
        <f t="shared" ref="L33:L39" si="10">((H33/B33)-1)*100</f>
        <v>1105.5202751563652</v>
      </c>
      <c r="N33" s="23"/>
    </row>
    <row r="34" spans="1:14" x14ac:dyDescent="0.25">
      <c r="A34" s="66" t="s">
        <v>35</v>
      </c>
      <c r="B34" s="68">
        <v>40.361179840000005</v>
      </c>
      <c r="C34" s="124">
        <f t="shared" si="0"/>
        <v>0.48677977633471703</v>
      </c>
      <c r="D34" s="68">
        <v>30.460515109999999</v>
      </c>
      <c r="E34" s="124">
        <f t="shared" si="1"/>
        <v>0.35460491382783055</v>
      </c>
      <c r="F34" s="68">
        <v>24.106668199999998</v>
      </c>
      <c r="G34" s="68">
        <v>0.23360029999999998</v>
      </c>
      <c r="H34" s="68">
        <v>24.340268500000001</v>
      </c>
      <c r="I34" s="124">
        <f t="shared" si="8"/>
        <v>0.2915886186484723</v>
      </c>
      <c r="J34" s="124">
        <f t="shared" si="9"/>
        <v>2.8255745766172999E-3</v>
      </c>
      <c r="K34" s="124">
        <f t="shared" si="7"/>
        <v>-20.092393670620357</v>
      </c>
      <c r="L34" s="150">
        <f t="shared" si="10"/>
        <v>-39.693862774849954</v>
      </c>
      <c r="N34" s="23"/>
    </row>
    <row r="35" spans="1:14" x14ac:dyDescent="0.25">
      <c r="A35" s="66" t="s">
        <v>62</v>
      </c>
      <c r="B35" s="68">
        <v>110.07561629000001</v>
      </c>
      <c r="C35" s="124">
        <f t="shared" si="0"/>
        <v>1.327577243528675</v>
      </c>
      <c r="D35" s="68">
        <v>33.084863540000001</v>
      </c>
      <c r="E35" s="124">
        <f t="shared" si="1"/>
        <v>0.38515616503004152</v>
      </c>
      <c r="F35" s="68">
        <v>0</v>
      </c>
      <c r="G35" s="68">
        <v>21.37976042</v>
      </c>
      <c r="H35" s="68">
        <v>21.37976042</v>
      </c>
      <c r="I35" s="124">
        <f t="shared" si="8"/>
        <v>0</v>
      </c>
      <c r="J35" s="124">
        <f t="shared" si="9"/>
        <v>0.25860458011792281</v>
      </c>
      <c r="K35" s="124">
        <f t="shared" si="7"/>
        <v>-35.379027952913845</v>
      </c>
      <c r="L35" s="150">
        <f t="shared" si="10"/>
        <v>-80.577205796718971</v>
      </c>
      <c r="N35" s="23"/>
    </row>
    <row r="36" spans="1:14" x14ac:dyDescent="0.25">
      <c r="A36" s="66" t="s">
        <v>26</v>
      </c>
      <c r="B36" s="68">
        <v>41.04199861</v>
      </c>
      <c r="C36" s="124">
        <f t="shared" si="0"/>
        <v>0.49499085465053549</v>
      </c>
      <c r="D36" s="68">
        <v>17.953575449999999</v>
      </c>
      <c r="E36" s="124">
        <f t="shared" si="1"/>
        <v>0.20900585733228935</v>
      </c>
      <c r="F36" s="68">
        <v>0.76236998</v>
      </c>
      <c r="G36" s="68">
        <v>19.819948230000001</v>
      </c>
      <c r="H36" s="68">
        <v>20.58231821</v>
      </c>
      <c r="I36" s="124">
        <f t="shared" si="8"/>
        <v>9.2214489170786146E-3</v>
      </c>
      <c r="J36" s="124">
        <f t="shared" si="9"/>
        <v>0.23973745679504288</v>
      </c>
      <c r="K36" s="124">
        <f t="shared" si="7"/>
        <v>14.641889952900723</v>
      </c>
      <c r="L36" s="150">
        <f t="shared" si="10"/>
        <v>-49.850594739348139</v>
      </c>
      <c r="N36" s="23"/>
    </row>
    <row r="37" spans="1:14" x14ac:dyDescent="0.25">
      <c r="A37" s="66" t="s">
        <v>183</v>
      </c>
      <c r="B37" s="68">
        <v>8.9346115099999999</v>
      </c>
      <c r="C37" s="124">
        <f t="shared" si="0"/>
        <v>0.1077567159760062</v>
      </c>
      <c r="D37" s="68">
        <v>13.84945456</v>
      </c>
      <c r="E37" s="124">
        <f t="shared" si="1"/>
        <v>0.16122789201286278</v>
      </c>
      <c r="F37" s="68">
        <v>0</v>
      </c>
      <c r="G37" s="68">
        <v>18.46672611</v>
      </c>
      <c r="H37" s="68">
        <v>18.46672611</v>
      </c>
      <c r="I37" s="124">
        <f t="shared" si="8"/>
        <v>0</v>
      </c>
      <c r="J37" s="124">
        <f t="shared" si="9"/>
        <v>0.22336919862590451</v>
      </c>
      <c r="K37" s="124">
        <f t="shared" si="7"/>
        <v>33.339013677373309</v>
      </c>
      <c r="L37" s="150">
        <f t="shared" si="10"/>
        <v>106.68751057985287</v>
      </c>
      <c r="N37" s="23"/>
    </row>
    <row r="38" spans="1:14" x14ac:dyDescent="0.25">
      <c r="A38" s="66" t="s">
        <v>178</v>
      </c>
      <c r="B38" s="68">
        <v>3.1840684100000001</v>
      </c>
      <c r="C38" s="124">
        <f t="shared" si="0"/>
        <v>3.8401754225186643E-2</v>
      </c>
      <c r="D38" s="68">
        <v>34.318211090000005</v>
      </c>
      <c r="E38" s="124">
        <f t="shared" si="1"/>
        <v>0.39951413304562305</v>
      </c>
      <c r="F38" s="68">
        <v>0</v>
      </c>
      <c r="G38" s="68">
        <v>18.150935309999998</v>
      </c>
      <c r="H38" s="68">
        <v>18.150935309999998</v>
      </c>
      <c r="I38" s="124">
        <f t="shared" si="8"/>
        <v>0</v>
      </c>
      <c r="J38" s="124">
        <f t="shared" si="9"/>
        <v>0.21954946699024466</v>
      </c>
      <c r="K38" s="124" t="s">
        <v>314</v>
      </c>
      <c r="L38" s="150">
        <f t="shared" si="10"/>
        <v>470.05481581345788</v>
      </c>
      <c r="N38" s="23"/>
    </row>
    <row r="39" spans="1:14" x14ac:dyDescent="0.25">
      <c r="A39" s="66" t="s">
        <v>81</v>
      </c>
      <c r="B39" s="68">
        <v>20.448997120000001</v>
      </c>
      <c r="C39" s="124">
        <f t="shared" si="0"/>
        <v>0.24662703825317289</v>
      </c>
      <c r="D39" s="68">
        <v>24.923010170000001</v>
      </c>
      <c r="E39" s="124">
        <f t="shared" si="1"/>
        <v>0.29014026328010428</v>
      </c>
      <c r="F39" s="68">
        <v>1E-4</v>
      </c>
      <c r="G39" s="68">
        <v>17.96955462</v>
      </c>
      <c r="H39" s="68">
        <v>17.96965462</v>
      </c>
      <c r="I39" s="124">
        <f t="shared" si="8"/>
        <v>1.20957660440389E-6</v>
      </c>
      <c r="J39" s="124">
        <f t="shared" si="9"/>
        <v>0.21735552859909832</v>
      </c>
      <c r="K39" s="124">
        <f>((H39/D39)-1)*100</f>
        <v>-27.899340820274599</v>
      </c>
      <c r="L39" s="150">
        <f t="shared" si="10"/>
        <v>-12.124518798895512</v>
      </c>
      <c r="N39" s="23"/>
    </row>
    <row r="40" spans="1:14" x14ac:dyDescent="0.25">
      <c r="A40" s="66" t="s">
        <v>250</v>
      </c>
      <c r="B40" s="68">
        <v>12.2112911</v>
      </c>
      <c r="C40" s="124">
        <f t="shared" si="0"/>
        <v>0.14727541598090507</v>
      </c>
      <c r="D40" s="68">
        <v>14.359409269999999</v>
      </c>
      <c r="E40" s="124">
        <f t="shared" si="1"/>
        <v>0.16716451013447425</v>
      </c>
      <c r="F40" s="68">
        <v>12.66695412</v>
      </c>
      <c r="G40" s="68">
        <v>2.8387561299999997</v>
      </c>
      <c r="H40" s="68">
        <v>15.50571025</v>
      </c>
      <c r="I40" s="124">
        <f t="shared" si="8"/>
        <v>0.15321651352609464</v>
      </c>
      <c r="J40" s="124">
        <f t="shared" si="9"/>
        <v>3.433693000456127E-2</v>
      </c>
      <c r="K40" s="124" t="s">
        <v>314</v>
      </c>
      <c r="L40" s="150" t="s">
        <v>314</v>
      </c>
      <c r="N40" s="23"/>
    </row>
    <row r="41" spans="1:14" x14ac:dyDescent="0.25">
      <c r="A41" s="66" t="s">
        <v>125</v>
      </c>
      <c r="B41" s="68">
        <v>15.57677056</v>
      </c>
      <c r="C41" s="124">
        <f t="shared" si="0"/>
        <v>0.18786509510555485</v>
      </c>
      <c r="D41" s="68">
        <v>13.80752599</v>
      </c>
      <c r="E41" s="124">
        <f t="shared" si="1"/>
        <v>0.16073978217958904</v>
      </c>
      <c r="F41" s="68">
        <v>14.06019899</v>
      </c>
      <c r="G41" s="68">
        <v>0</v>
      </c>
      <c r="H41" s="68">
        <v>14.06019899</v>
      </c>
      <c r="I41" s="124">
        <f t="shared" si="8"/>
        <v>0.17006887751567201</v>
      </c>
      <c r="J41" s="124">
        <f t="shared" si="9"/>
        <v>0</v>
      </c>
      <c r="K41" s="124">
        <f>((H41/D41)-1)*100</f>
        <v>1.8299657750635134</v>
      </c>
      <c r="L41" s="150">
        <f>((H41/B41)-1)*100</f>
        <v>-9.7361103455837252</v>
      </c>
      <c r="N41" s="23"/>
    </row>
    <row r="42" spans="1:14" x14ac:dyDescent="0.25">
      <c r="A42" s="66" t="s">
        <v>258</v>
      </c>
      <c r="B42" s="68">
        <v>9.9252011400000004</v>
      </c>
      <c r="C42" s="124">
        <f t="shared" si="0"/>
        <v>0.11970381465950419</v>
      </c>
      <c r="D42" s="68">
        <v>10.24338455</v>
      </c>
      <c r="E42" s="124">
        <f t="shared" si="1"/>
        <v>0.11924796683643743</v>
      </c>
      <c r="F42" s="68">
        <v>10.911821949999998</v>
      </c>
      <c r="G42" s="68">
        <v>0.74558480000000005</v>
      </c>
      <c r="H42" s="68">
        <v>11.65740675</v>
      </c>
      <c r="I42" s="124">
        <f t="shared" si="8"/>
        <v>0.13198684542140832</v>
      </c>
      <c r="J42" s="124">
        <f t="shared" si="9"/>
        <v>9.0184193067915329E-3</v>
      </c>
      <c r="K42" s="124" t="s">
        <v>314</v>
      </c>
      <c r="L42" s="150" t="s">
        <v>314</v>
      </c>
      <c r="N42" s="23"/>
    </row>
    <row r="43" spans="1:14" x14ac:dyDescent="0.25">
      <c r="A43" s="66" t="s">
        <v>23</v>
      </c>
      <c r="B43" s="68">
        <v>16.225706110000001</v>
      </c>
      <c r="C43" s="124">
        <f t="shared" si="0"/>
        <v>0.19569164287092977</v>
      </c>
      <c r="D43" s="68">
        <v>17.813692420000002</v>
      </c>
      <c r="E43" s="124">
        <f t="shared" si="1"/>
        <v>0.20737741442447916</v>
      </c>
      <c r="F43" s="68">
        <v>10.529004089999999</v>
      </c>
      <c r="G43" s="68">
        <v>0.82992143000000007</v>
      </c>
      <c r="H43" s="68">
        <v>11.35892552</v>
      </c>
      <c r="I43" s="124">
        <f t="shared" si="8"/>
        <v>0.12735637014936868</v>
      </c>
      <c r="J43" s="124">
        <f t="shared" si="9"/>
        <v>1.0038535452214207E-2</v>
      </c>
      <c r="K43" s="124">
        <f>((H43/D43)-1)*100</f>
        <v>-36.234862193719195</v>
      </c>
      <c r="L43" s="150">
        <f>((H43/B43)-1)*100</f>
        <v>-29.994260693533548</v>
      </c>
      <c r="N43" s="23"/>
    </row>
    <row r="44" spans="1:14" x14ac:dyDescent="0.25">
      <c r="A44" s="66" t="s">
        <v>75</v>
      </c>
      <c r="B44" s="68">
        <v>4.6708742399999998</v>
      </c>
      <c r="C44" s="124">
        <f t="shared" si="0"/>
        <v>5.6333514700218211E-2</v>
      </c>
      <c r="D44" s="68">
        <v>5.9726380300000006</v>
      </c>
      <c r="E44" s="124">
        <f t="shared" si="1"/>
        <v>6.9530235660974479E-2</v>
      </c>
      <c r="F44" s="68">
        <v>9.7583269299999991</v>
      </c>
      <c r="G44" s="68">
        <v>1.0365119</v>
      </c>
      <c r="H44" s="68">
        <v>10.79483883</v>
      </c>
      <c r="I44" s="124">
        <f t="shared" si="8"/>
        <v>0.11803443952652433</v>
      </c>
      <c r="J44" s="124">
        <f t="shared" si="9"/>
        <v>1.2537405444262243E-2</v>
      </c>
      <c r="K44" s="124">
        <f>((H44/D44)-1)*100</f>
        <v>80.738206062020453</v>
      </c>
      <c r="L44" s="150">
        <f>((H44/B44)-1)*100</f>
        <v>131.10960122959767</v>
      </c>
      <c r="N44" s="23"/>
    </row>
    <row r="45" spans="1:14" x14ac:dyDescent="0.25">
      <c r="A45" s="66" t="s">
        <v>175</v>
      </c>
      <c r="B45" s="68">
        <v>29.290465949999998</v>
      </c>
      <c r="C45" s="124">
        <f t="shared" si="0"/>
        <v>0.35326039824411243</v>
      </c>
      <c r="D45" s="68">
        <v>3.7129088800000001</v>
      </c>
      <c r="E45" s="124">
        <f t="shared" si="1"/>
        <v>4.3223685767899249E-2</v>
      </c>
      <c r="F45" s="68">
        <v>1.7000146100000002</v>
      </c>
      <c r="G45" s="68">
        <v>8.5894449000000002</v>
      </c>
      <c r="H45" s="68">
        <v>10.28945951</v>
      </c>
      <c r="I45" s="124">
        <f t="shared" si="8"/>
        <v>2.0562978994008035E-2</v>
      </c>
      <c r="J45" s="124">
        <f t="shared" si="9"/>
        <v>0.10389591595856311</v>
      </c>
      <c r="K45" s="124">
        <f>((H45/D45)-1)*100</f>
        <v>177.12663689177313</v>
      </c>
      <c r="L45" s="150">
        <f>((H45/B45)-1)*100</f>
        <v>-64.870959965046239</v>
      </c>
      <c r="N45" s="23"/>
    </row>
    <row r="46" spans="1:14" x14ac:dyDescent="0.25">
      <c r="A46" s="66" t="s">
        <v>196</v>
      </c>
      <c r="B46" s="68">
        <v>10.802670539999999</v>
      </c>
      <c r="C46" s="124">
        <f t="shared" si="0"/>
        <v>0.13028661625167287</v>
      </c>
      <c r="D46" s="68">
        <v>2.3438731499999998</v>
      </c>
      <c r="E46" s="124">
        <f t="shared" si="1"/>
        <v>2.7286109029267681E-2</v>
      </c>
      <c r="F46" s="68">
        <v>0</v>
      </c>
      <c r="G46" s="68">
        <v>9.9859012299999996</v>
      </c>
      <c r="H46" s="68">
        <v>9.9859012299999996</v>
      </c>
      <c r="I46" s="124">
        <f t="shared" si="8"/>
        <v>0</v>
      </c>
      <c r="J46" s="124">
        <f t="shared" si="9"/>
        <v>0.12078712501696026</v>
      </c>
      <c r="K46" s="124" t="s">
        <v>314</v>
      </c>
      <c r="L46" s="150">
        <f>((H46/B46)-1)*100</f>
        <v>-7.5608092181991164</v>
      </c>
      <c r="N46" s="23"/>
    </row>
    <row r="47" spans="1:14" x14ac:dyDescent="0.25">
      <c r="A47" s="66" t="s">
        <v>217</v>
      </c>
      <c r="B47" s="68">
        <v>12.233455789999999</v>
      </c>
      <c r="C47" s="124">
        <f t="shared" si="0"/>
        <v>0.14754273529326162</v>
      </c>
      <c r="D47" s="68">
        <v>6.7239135800000005</v>
      </c>
      <c r="E47" s="124">
        <f t="shared" si="1"/>
        <v>7.8276181049837801E-2</v>
      </c>
      <c r="F47" s="68">
        <v>0</v>
      </c>
      <c r="G47" s="68">
        <v>9.2711739899999994</v>
      </c>
      <c r="H47" s="68">
        <v>9.2711739899999994</v>
      </c>
      <c r="I47" s="124">
        <f t="shared" si="8"/>
        <v>0</v>
      </c>
      <c r="J47" s="124">
        <f t="shared" si="9"/>
        <v>0.11214195153661861</v>
      </c>
      <c r="K47" s="124">
        <f>((H47/D47)-1)*100</f>
        <v>37.883598289792396</v>
      </c>
      <c r="L47" s="150" t="s">
        <v>314</v>
      </c>
      <c r="N47" s="23"/>
    </row>
    <row r="48" spans="1:14" x14ac:dyDescent="0.25">
      <c r="A48" s="66" t="s">
        <v>12</v>
      </c>
      <c r="B48" s="68">
        <v>20.55632821</v>
      </c>
      <c r="C48" s="124">
        <f t="shared" si="0"/>
        <v>0.24792151488123673</v>
      </c>
      <c r="D48" s="68">
        <v>10.596203220000001</v>
      </c>
      <c r="E48" s="124">
        <f t="shared" si="1"/>
        <v>0.12335529179861862</v>
      </c>
      <c r="F48" s="68">
        <v>0.39147019</v>
      </c>
      <c r="G48" s="68">
        <v>8.5187709999999992</v>
      </c>
      <c r="H48" s="68">
        <v>8.9102411899999989</v>
      </c>
      <c r="I48" s="124">
        <f t="shared" si="8"/>
        <v>4.7351318314554558E-3</v>
      </c>
      <c r="J48" s="124">
        <f t="shared" si="9"/>
        <v>0.10304106099874327</v>
      </c>
      <c r="K48" s="124">
        <f>((H48/D48)-1)*100</f>
        <v>-15.911001280324655</v>
      </c>
      <c r="L48" s="150">
        <f>((H48/B48)-1)*100</f>
        <v>-56.654509993348668</v>
      </c>
      <c r="N48" s="23"/>
    </row>
    <row r="49" spans="1:14" x14ac:dyDescent="0.25">
      <c r="A49" s="66" t="s">
        <v>189</v>
      </c>
      <c r="B49" s="68">
        <v>12.56210976</v>
      </c>
      <c r="C49" s="124">
        <f t="shared" si="0"/>
        <v>0.15150649717144057</v>
      </c>
      <c r="D49" s="68">
        <v>14.60818604</v>
      </c>
      <c r="E49" s="124">
        <f t="shared" si="1"/>
        <v>0.17006063532374444</v>
      </c>
      <c r="F49" s="68">
        <v>0</v>
      </c>
      <c r="G49" s="68">
        <v>7.4376111600000003</v>
      </c>
      <c r="H49" s="68">
        <v>7.4376111600000003</v>
      </c>
      <c r="I49" s="124">
        <f t="shared" si="8"/>
        <v>0</v>
      </c>
      <c r="J49" s="124">
        <f t="shared" si="9"/>
        <v>8.9963604517892759E-2</v>
      </c>
      <c r="K49" s="124">
        <f>((H49/D49)-1)*100</f>
        <v>-49.086004657700812</v>
      </c>
      <c r="L49" s="150" t="s">
        <v>314</v>
      </c>
      <c r="N49" s="23"/>
    </row>
    <row r="50" spans="1:14" x14ac:dyDescent="0.25">
      <c r="A50" s="66" t="s">
        <v>229</v>
      </c>
      <c r="B50" s="68">
        <v>7.9482031200000005</v>
      </c>
      <c r="C50" s="124">
        <f t="shared" si="0"/>
        <v>9.5860045527759757E-2</v>
      </c>
      <c r="D50" s="68">
        <v>6.1048309999999999</v>
      </c>
      <c r="E50" s="124">
        <f t="shared" si="1"/>
        <v>7.1069155031386097E-2</v>
      </c>
      <c r="F50" s="68">
        <v>0.54694221999999992</v>
      </c>
      <c r="G50" s="68">
        <v>5.3369718300000004</v>
      </c>
      <c r="H50" s="68">
        <v>5.8839140499999996</v>
      </c>
      <c r="I50" s="124">
        <f t="shared" si="8"/>
        <v>6.6156851327272524E-3</v>
      </c>
      <c r="J50" s="124">
        <f t="shared" si="9"/>
        <v>6.4554762639306151E-2</v>
      </c>
      <c r="K50" s="124" t="s">
        <v>314</v>
      </c>
      <c r="L50" s="150" t="s">
        <v>314</v>
      </c>
      <c r="N50" s="23"/>
    </row>
    <row r="51" spans="1:14" x14ac:dyDescent="0.25">
      <c r="A51" s="66" t="s">
        <v>209</v>
      </c>
      <c r="B51" s="68">
        <v>1.2925557400000001</v>
      </c>
      <c r="C51" s="124">
        <f t="shared" si="0"/>
        <v>1.5588989135391799E-2</v>
      </c>
      <c r="D51" s="68">
        <v>1.55378032</v>
      </c>
      <c r="E51" s="124">
        <f t="shared" si="1"/>
        <v>1.8088273769871221E-2</v>
      </c>
      <c r="F51" s="68">
        <v>0</v>
      </c>
      <c r="G51" s="68">
        <v>4.9002524100000002</v>
      </c>
      <c r="H51" s="68">
        <v>4.9002524100000002</v>
      </c>
      <c r="I51" s="124">
        <f t="shared" si="8"/>
        <v>0</v>
      </c>
      <c r="J51" s="124">
        <f t="shared" si="9"/>
        <v>5.9272306708097779E-2</v>
      </c>
      <c r="K51" s="124" t="s">
        <v>314</v>
      </c>
      <c r="L51" s="150" t="s">
        <v>314</v>
      </c>
      <c r="N51" s="23"/>
    </row>
    <row r="52" spans="1:14" x14ac:dyDescent="0.25">
      <c r="A52" s="66" t="s">
        <v>10</v>
      </c>
      <c r="B52" s="68">
        <v>5.8600770199999994</v>
      </c>
      <c r="C52" s="124">
        <f t="shared" si="0"/>
        <v>7.0676005815686629E-2</v>
      </c>
      <c r="D52" s="68">
        <v>13.43482698</v>
      </c>
      <c r="E52" s="124">
        <f t="shared" si="1"/>
        <v>0.15640102100475323</v>
      </c>
      <c r="F52" s="68">
        <v>4.8522105700000004</v>
      </c>
      <c r="G52" s="68">
        <v>0</v>
      </c>
      <c r="H52" s="68">
        <v>4.8522105700000004</v>
      </c>
      <c r="I52" s="124">
        <f t="shared" si="8"/>
        <v>5.8691203851132641E-2</v>
      </c>
      <c r="J52" s="124">
        <f t="shared" si="9"/>
        <v>0</v>
      </c>
      <c r="K52" s="124">
        <f>((H52/D52)-1)*100</f>
        <v>-63.883341577652388</v>
      </c>
      <c r="L52" s="150">
        <f>((H52/B52)-1)*100</f>
        <v>-17.198860126927119</v>
      </c>
      <c r="N52" s="23"/>
    </row>
    <row r="53" spans="1:14" x14ac:dyDescent="0.25">
      <c r="A53" s="66" t="s">
        <v>98</v>
      </c>
      <c r="B53" s="68">
        <v>18.285135359999998</v>
      </c>
      <c r="C53" s="124">
        <f t="shared" si="0"/>
        <v>0.2205295815453254</v>
      </c>
      <c r="D53" s="68">
        <v>6.9048751299999997</v>
      </c>
      <c r="E53" s="124">
        <f t="shared" si="1"/>
        <v>8.0382837966576332E-2</v>
      </c>
      <c r="F53" s="68">
        <v>9.2736000000000001E-4</v>
      </c>
      <c r="G53" s="68">
        <v>4.7323428200000004</v>
      </c>
      <c r="H53" s="68">
        <v>4.7332701799999999</v>
      </c>
      <c r="I53" s="124">
        <f t="shared" si="8"/>
        <v>1.1217129598599914E-5</v>
      </c>
      <c r="J53" s="124">
        <f t="shared" si="9"/>
        <v>5.7241311590907291E-2</v>
      </c>
      <c r="K53" s="124">
        <f>((H53/D53)-1)*100</f>
        <v>-31.450314583748305</v>
      </c>
      <c r="L53" s="150">
        <f>((H53/B53)-1)*100</f>
        <v>-74.11410915582087</v>
      </c>
      <c r="N53" s="23"/>
    </row>
    <row r="54" spans="1:14" x14ac:dyDescent="0.25">
      <c r="A54" s="66" t="s">
        <v>253</v>
      </c>
      <c r="B54" s="68">
        <v>4.4387637599999996</v>
      </c>
      <c r="C54" s="124">
        <f t="shared" si="0"/>
        <v>5.3534124593505608E-2</v>
      </c>
      <c r="D54" s="68">
        <v>8.6393786600000002</v>
      </c>
      <c r="E54" s="124">
        <f t="shared" si="1"/>
        <v>0.10057499402725295</v>
      </c>
      <c r="F54" s="68">
        <v>4.6480949300000001</v>
      </c>
      <c r="G54" s="68">
        <v>0</v>
      </c>
      <c r="H54" s="68">
        <v>4.6480949300000001</v>
      </c>
      <c r="I54" s="124">
        <f t="shared" si="8"/>
        <v>5.6222268823763355E-2</v>
      </c>
      <c r="J54" s="124">
        <f t="shared" si="9"/>
        <v>0</v>
      </c>
      <c r="K54" s="124" t="s">
        <v>314</v>
      </c>
      <c r="L54" s="150" t="s">
        <v>314</v>
      </c>
      <c r="N54" s="23"/>
    </row>
    <row r="55" spans="1:14" x14ac:dyDescent="0.25">
      <c r="A55" s="66" t="s">
        <v>242</v>
      </c>
      <c r="B55" s="68">
        <v>4.9569230300000005</v>
      </c>
      <c r="C55" s="124">
        <f t="shared" si="0"/>
        <v>5.9783432828702146E-2</v>
      </c>
      <c r="D55" s="68">
        <v>43.462325319999998</v>
      </c>
      <c r="E55" s="124">
        <f t="shared" si="1"/>
        <v>0.50596498677713064</v>
      </c>
      <c r="F55" s="68">
        <v>0</v>
      </c>
      <c r="G55" s="68">
        <v>4.5922040700000002</v>
      </c>
      <c r="H55" s="68">
        <v>4.5922040700000002</v>
      </c>
      <c r="I55" s="124">
        <f t="shared" si="8"/>
        <v>0</v>
      </c>
      <c r="J55" s="124">
        <f t="shared" si="9"/>
        <v>5.5546226057203232E-2</v>
      </c>
      <c r="K55" s="124" t="s">
        <v>314</v>
      </c>
      <c r="L55" s="150" t="s">
        <v>314</v>
      </c>
      <c r="N55" s="23"/>
    </row>
    <row r="56" spans="1:14" x14ac:dyDescent="0.25">
      <c r="A56" s="66" t="s">
        <v>197</v>
      </c>
      <c r="B56" s="68">
        <v>3.57304245</v>
      </c>
      <c r="C56" s="124">
        <f t="shared" si="0"/>
        <v>4.3093011937221135E-2</v>
      </c>
      <c r="D56" s="68">
        <v>11.74349381</v>
      </c>
      <c r="E56" s="124">
        <f t="shared" si="1"/>
        <v>0.13671143102782257</v>
      </c>
      <c r="F56" s="68">
        <v>0</v>
      </c>
      <c r="G56" s="68">
        <v>4.4914453400000003</v>
      </c>
      <c r="H56" s="68">
        <v>4.4914453400000003</v>
      </c>
      <c r="I56" s="124">
        <f t="shared" si="8"/>
        <v>0</v>
      </c>
      <c r="J56" s="124">
        <f t="shared" si="9"/>
        <v>5.4327472032228756E-2</v>
      </c>
      <c r="K56" s="124">
        <f>((H56/D56)-1)*100</f>
        <v>-61.753755631263886</v>
      </c>
      <c r="L56" s="150" t="s">
        <v>314</v>
      </c>
      <c r="N56" s="23"/>
    </row>
    <row r="57" spans="1:14" x14ac:dyDescent="0.25">
      <c r="A57" s="66" t="s">
        <v>133</v>
      </c>
      <c r="B57" s="68">
        <v>6.8744086700000002</v>
      </c>
      <c r="C57" s="124">
        <f t="shared" si="0"/>
        <v>8.2909447347217072E-2</v>
      </c>
      <c r="D57" s="68">
        <v>4.5204102500000003</v>
      </c>
      <c r="E57" s="124">
        <f t="shared" si="1"/>
        <v>5.26241818754224E-2</v>
      </c>
      <c r="F57" s="68">
        <v>2.4899741899999999</v>
      </c>
      <c r="G57" s="68">
        <v>1.9250814299999999</v>
      </c>
      <c r="H57" s="68">
        <v>4.4150556200000004</v>
      </c>
      <c r="I57" s="124">
        <f t="shared" si="8"/>
        <v>3.0118145257935259E-2</v>
      </c>
      <c r="J57" s="124">
        <f t="shared" si="9"/>
        <v>2.3285334593003845E-2</v>
      </c>
      <c r="K57" s="124" t="s">
        <v>314</v>
      </c>
      <c r="L57" s="150">
        <f t="shared" ref="L57:L63" si="11">((H57/B57)-1)*100</f>
        <v>-35.775485108015836</v>
      </c>
      <c r="N57" s="23"/>
    </row>
    <row r="58" spans="1:14" x14ac:dyDescent="0.25">
      <c r="A58" s="66" t="s">
        <v>171</v>
      </c>
      <c r="B58" s="68">
        <v>1.3798515099999999</v>
      </c>
      <c r="C58" s="124">
        <f t="shared" si="0"/>
        <v>1.6641827916716354E-2</v>
      </c>
      <c r="D58" s="68">
        <v>1.03584225</v>
      </c>
      <c r="E58" s="124">
        <f t="shared" si="1"/>
        <v>1.2058717670204104E-2</v>
      </c>
      <c r="F58" s="68">
        <v>1.2226706599999999</v>
      </c>
      <c r="G58" s="68">
        <v>2.9384624700000002</v>
      </c>
      <c r="H58" s="68">
        <v>4.1611331299999996</v>
      </c>
      <c r="I58" s="124">
        <f t="shared" si="8"/>
        <v>1.4789138252270628E-2</v>
      </c>
      <c r="J58" s="124">
        <f t="shared" si="9"/>
        <v>3.5542954566308675E-2</v>
      </c>
      <c r="K58" s="124">
        <f t="shared" ref="K58:K63" si="12">((H58/D58)-1)*100</f>
        <v>301.71494549483765</v>
      </c>
      <c r="L58" s="150">
        <f t="shared" si="11"/>
        <v>201.56383493757235</v>
      </c>
      <c r="N58" s="23"/>
    </row>
    <row r="59" spans="1:14" x14ac:dyDescent="0.25">
      <c r="A59" s="66" t="s">
        <v>155</v>
      </c>
      <c r="B59" s="68">
        <v>6.8025652800000005</v>
      </c>
      <c r="C59" s="124">
        <f t="shared" si="0"/>
        <v>8.2042973437039923E-2</v>
      </c>
      <c r="D59" s="68">
        <v>0.13767725</v>
      </c>
      <c r="E59" s="124">
        <f t="shared" si="1"/>
        <v>1.6027644048696682E-3</v>
      </c>
      <c r="F59" s="68">
        <v>1.5599999999999999E-2</v>
      </c>
      <c r="G59" s="68">
        <v>4.1411170999999998</v>
      </c>
      <c r="H59" s="68">
        <v>4.1567170999999998</v>
      </c>
      <c r="I59" s="124">
        <f t="shared" si="8"/>
        <v>1.886939502870068E-4</v>
      </c>
      <c r="J59" s="124">
        <f t="shared" si="9"/>
        <v>5.0089983602568833E-2</v>
      </c>
      <c r="K59" s="124">
        <f t="shared" si="12"/>
        <v>2919.1749907846065</v>
      </c>
      <c r="L59" s="150">
        <f t="shared" si="11"/>
        <v>-38.894859087629371</v>
      </c>
      <c r="N59" s="23"/>
    </row>
    <row r="60" spans="1:14" x14ac:dyDescent="0.25">
      <c r="A60" s="66" t="s">
        <v>168</v>
      </c>
      <c r="B60" s="68">
        <v>11.6882416</v>
      </c>
      <c r="C60" s="124">
        <f t="shared" si="0"/>
        <v>0.14096712867039254</v>
      </c>
      <c r="D60" s="68">
        <v>3.85334976</v>
      </c>
      <c r="E60" s="124">
        <f t="shared" si="1"/>
        <v>4.4858622865005499E-2</v>
      </c>
      <c r="F60" s="68">
        <v>2.70153987</v>
      </c>
      <c r="G60" s="68">
        <v>1.4540008600000001</v>
      </c>
      <c r="H60" s="68">
        <v>4.1555407300000002</v>
      </c>
      <c r="I60" s="124">
        <f t="shared" si="8"/>
        <v>3.2677194226163261E-2</v>
      </c>
      <c r="J60" s="124">
        <f t="shared" si="9"/>
        <v>1.7587254230391355E-2</v>
      </c>
      <c r="K60" s="124">
        <f t="shared" si="12"/>
        <v>7.8422927795684938</v>
      </c>
      <c r="L60" s="150">
        <f t="shared" si="11"/>
        <v>-64.446827228485759</v>
      </c>
      <c r="N60" s="23"/>
    </row>
    <row r="61" spans="1:14" x14ac:dyDescent="0.25">
      <c r="A61" s="66" t="s">
        <v>49</v>
      </c>
      <c r="B61" s="68">
        <v>5.6074339800000006</v>
      </c>
      <c r="C61" s="124">
        <f t="shared" si="0"/>
        <v>6.7628980852807788E-2</v>
      </c>
      <c r="D61" s="68">
        <v>4.3110617300000005</v>
      </c>
      <c r="E61" s="124">
        <f t="shared" si="1"/>
        <v>5.0187059140416108E-2</v>
      </c>
      <c r="F61" s="68">
        <v>4.0362289999999996</v>
      </c>
      <c r="G61" s="68">
        <v>6.8000000000000005E-2</v>
      </c>
      <c r="H61" s="68">
        <v>4.1042290000000001</v>
      </c>
      <c r="I61" s="124">
        <f t="shared" si="8"/>
        <v>4.882128168416508E-2</v>
      </c>
      <c r="J61" s="124">
        <f t="shared" si="9"/>
        <v>8.2251209099464516E-4</v>
      </c>
      <c r="K61" s="124">
        <f t="shared" si="12"/>
        <v>-4.7977213724564427</v>
      </c>
      <c r="L61" s="150">
        <f t="shared" si="11"/>
        <v>-26.807359397568874</v>
      </c>
      <c r="N61" s="23"/>
    </row>
    <row r="62" spans="1:14" x14ac:dyDescent="0.25">
      <c r="A62" s="66" t="s">
        <v>5</v>
      </c>
      <c r="B62" s="68">
        <v>8.9568910000000002E-2</v>
      </c>
      <c r="C62" s="124">
        <f t="shared" si="0"/>
        <v>1.0802541984447694E-3</v>
      </c>
      <c r="D62" s="68">
        <v>5.1194099999999999E-2</v>
      </c>
      <c r="E62" s="124">
        <f t="shared" si="1"/>
        <v>5.9597414401680953E-4</v>
      </c>
      <c r="F62" s="68">
        <v>0.47300120000000001</v>
      </c>
      <c r="G62" s="68">
        <v>3.6269226800000003</v>
      </c>
      <c r="H62" s="68">
        <v>4.0999238799999995</v>
      </c>
      <c r="I62" s="124">
        <f t="shared" si="8"/>
        <v>5.7213118537496523E-3</v>
      </c>
      <c r="J62" s="124">
        <f t="shared" si="9"/>
        <v>4.3870408197098566E-2</v>
      </c>
      <c r="K62" s="124">
        <f t="shared" si="12"/>
        <v>7908.5866926071549</v>
      </c>
      <c r="L62" s="150">
        <f t="shared" si="11"/>
        <v>4477.3961969616457</v>
      </c>
      <c r="N62" s="23"/>
    </row>
    <row r="63" spans="1:14" x14ac:dyDescent="0.25">
      <c r="A63" s="66" t="s">
        <v>88</v>
      </c>
      <c r="B63" s="68">
        <v>5.9328789999999999E-2</v>
      </c>
      <c r="C63" s="124">
        <f t="shared" si="0"/>
        <v>7.1554040890023179E-4</v>
      </c>
      <c r="D63" s="68">
        <v>2.9725189999999999E-2</v>
      </c>
      <c r="E63" s="124">
        <f t="shared" si="1"/>
        <v>3.4604465487208532E-4</v>
      </c>
      <c r="F63" s="68">
        <v>4.0810675999999999</v>
      </c>
      <c r="G63" s="68">
        <v>0</v>
      </c>
      <c r="H63" s="68">
        <v>4.0810675999999999</v>
      </c>
      <c r="I63" s="124">
        <f t="shared" si="8"/>
        <v>4.9363638899507324E-2</v>
      </c>
      <c r="J63" s="124">
        <f t="shared" si="9"/>
        <v>0</v>
      </c>
      <c r="K63" s="124">
        <f t="shared" si="12"/>
        <v>13629.323849570012</v>
      </c>
      <c r="L63" s="150">
        <f t="shared" si="11"/>
        <v>6778.7305454906455</v>
      </c>
      <c r="N63" s="23"/>
    </row>
    <row r="64" spans="1:14" x14ac:dyDescent="0.25">
      <c r="A64" s="66" t="s">
        <v>152</v>
      </c>
      <c r="B64" s="68">
        <v>6.3574237</v>
      </c>
      <c r="C64" s="124">
        <f t="shared" si="0"/>
        <v>7.667430186676695E-2</v>
      </c>
      <c r="D64" s="68">
        <v>4.6345840199999992</v>
      </c>
      <c r="E64" s="124">
        <f t="shared" si="1"/>
        <v>5.3953331422829653E-2</v>
      </c>
      <c r="F64" s="68">
        <v>1E-4</v>
      </c>
      <c r="G64" s="68">
        <v>4.0486528100000001</v>
      </c>
      <c r="H64" s="68">
        <v>4.0487528099999999</v>
      </c>
      <c r="I64" s="124">
        <f t="shared" si="8"/>
        <v>1.20957660440389E-6</v>
      </c>
      <c r="J64" s="124">
        <f t="shared" si="9"/>
        <v>4.8971557183300679E-2</v>
      </c>
      <c r="K64" s="124" t="s">
        <v>314</v>
      </c>
      <c r="L64" s="150" t="s">
        <v>314</v>
      </c>
      <c r="N64" s="23"/>
    </row>
    <row r="65" spans="1:14" x14ac:dyDescent="0.25">
      <c r="A65" s="66" t="s">
        <v>103</v>
      </c>
      <c r="B65" s="68">
        <v>0.36185729999999999</v>
      </c>
      <c r="C65" s="124">
        <f t="shared" si="0"/>
        <v>4.3642137384823426E-3</v>
      </c>
      <c r="D65" s="68">
        <v>1.2565367299999999</v>
      </c>
      <c r="E65" s="124">
        <f t="shared" si="1"/>
        <v>1.4627923961695405E-2</v>
      </c>
      <c r="F65" s="68">
        <v>2.4262084800000001</v>
      </c>
      <c r="G65" s="68">
        <v>1.2891805300000001</v>
      </c>
      <c r="H65" s="68">
        <v>3.71538901</v>
      </c>
      <c r="I65" s="124">
        <f t="shared" si="8"/>
        <v>2.9346850148143231E-2</v>
      </c>
      <c r="J65" s="124">
        <f t="shared" si="9"/>
        <v>1.5593626079410072E-2</v>
      </c>
      <c r="K65" s="124">
        <f>((H65/D65)-1)*100</f>
        <v>195.68487106620432</v>
      </c>
      <c r="L65" s="150">
        <f>((H65/B65)-1)*100</f>
        <v>926.75530105375788</v>
      </c>
      <c r="N65" s="23"/>
    </row>
    <row r="66" spans="1:14" x14ac:dyDescent="0.25">
      <c r="A66" s="66" t="s">
        <v>240</v>
      </c>
      <c r="B66" s="68">
        <v>2.73786847</v>
      </c>
      <c r="C66" s="124">
        <f t="shared" si="0"/>
        <v>3.3020318205357835E-2</v>
      </c>
      <c r="D66" s="68">
        <v>2.8100389900000002</v>
      </c>
      <c r="E66" s="124">
        <f t="shared" si="1"/>
        <v>3.2712960706782812E-2</v>
      </c>
      <c r="F66" s="68">
        <v>0</v>
      </c>
      <c r="G66" s="68">
        <v>2.9936185800000001</v>
      </c>
      <c r="H66" s="68">
        <v>2.9936185800000001</v>
      </c>
      <c r="I66" s="124">
        <f t="shared" si="8"/>
        <v>0</v>
      </c>
      <c r="J66" s="124">
        <f t="shared" si="9"/>
        <v>3.6210109968767945E-2</v>
      </c>
      <c r="K66" s="124">
        <f>((H66/D66)-1)*100</f>
        <v>6.5329908465077802</v>
      </c>
      <c r="L66" s="150">
        <f>((H66/B66)-1)*100</f>
        <v>9.3412124359648416</v>
      </c>
      <c r="N66" s="23"/>
    </row>
    <row r="67" spans="1:14" x14ac:dyDescent="0.25">
      <c r="A67" s="66" t="s">
        <v>114</v>
      </c>
      <c r="B67" s="68">
        <v>3.1160094700000003</v>
      </c>
      <c r="C67" s="124">
        <f t="shared" si="0"/>
        <v>3.7580923027433974E-2</v>
      </c>
      <c r="D67" s="68">
        <v>0.44735984000000001</v>
      </c>
      <c r="E67" s="124">
        <f t="shared" si="1"/>
        <v>5.2079223526050235E-3</v>
      </c>
      <c r="F67" s="68">
        <v>0.11259284</v>
      </c>
      <c r="G67" s="68">
        <v>2.7423811000000002</v>
      </c>
      <c r="H67" s="68">
        <v>2.8549739399999998</v>
      </c>
      <c r="I67" s="124">
        <f t="shared" si="8"/>
        <v>1.3618966508739047E-3</v>
      </c>
      <c r="J67" s="124">
        <f t="shared" si="9"/>
        <v>3.3171200189194047E-2</v>
      </c>
      <c r="K67" s="124">
        <f>((H67/D67)-1)*100</f>
        <v>538.18288651033129</v>
      </c>
      <c r="L67" s="150">
        <f>((H67/B67)-1)*100</f>
        <v>-8.3772380191129656</v>
      </c>
      <c r="N67" s="23"/>
    </row>
    <row r="68" spans="1:14" x14ac:dyDescent="0.25">
      <c r="A68" s="66" t="s">
        <v>108</v>
      </c>
      <c r="B68" s="68">
        <v>17.130482269999998</v>
      </c>
      <c r="C68" s="124">
        <f t="shared" ref="C68:C131" si="13">(B68/$B$268)*100</f>
        <v>0.20660378019059497</v>
      </c>
      <c r="D68" s="68">
        <v>51.293324460000001</v>
      </c>
      <c r="E68" s="124">
        <f t="shared" ref="E68:E131" si="14">(D68/$D$268)*100</f>
        <v>0.59712926174744696</v>
      </c>
      <c r="F68" s="68">
        <v>0.18169598000000001</v>
      </c>
      <c r="G68" s="68">
        <v>2.6655383100000001</v>
      </c>
      <c r="H68" s="68">
        <v>2.8472342899999998</v>
      </c>
      <c r="I68" s="124">
        <f t="shared" si="8"/>
        <v>2.1977520652223708E-3</v>
      </c>
      <c r="J68" s="124">
        <f t="shared" si="9"/>
        <v>3.2241727779182827E-2</v>
      </c>
      <c r="K68" s="124">
        <f>((H68/D68)-1)*100</f>
        <v>-94.449113369088892</v>
      </c>
      <c r="L68" s="150">
        <f>((H68/B68)-1)*100</f>
        <v>-83.379135244859626</v>
      </c>
      <c r="N68" s="23"/>
    </row>
    <row r="69" spans="1:14" x14ac:dyDescent="0.25">
      <c r="A69" s="66" t="s">
        <v>226</v>
      </c>
      <c r="B69" s="68">
        <v>0</v>
      </c>
      <c r="C69" s="124">
        <f t="shared" si="13"/>
        <v>0</v>
      </c>
      <c r="D69" s="68">
        <v>4.2240000000000003E-3</v>
      </c>
      <c r="E69" s="124">
        <f t="shared" si="14"/>
        <v>4.9173533362770384E-5</v>
      </c>
      <c r="F69" s="68">
        <v>0</v>
      </c>
      <c r="G69" s="68">
        <v>2.7937840400000002</v>
      </c>
      <c r="H69" s="68">
        <v>2.7937840400000002</v>
      </c>
      <c r="I69" s="124">
        <f t="shared" si="8"/>
        <v>0</v>
      </c>
      <c r="J69" s="124">
        <f t="shared" si="9"/>
        <v>3.3792958125409819E-2</v>
      </c>
      <c r="K69" s="124" t="s">
        <v>314</v>
      </c>
      <c r="L69" s="150" t="s">
        <v>314</v>
      </c>
      <c r="N69" s="23"/>
    </row>
    <row r="70" spans="1:14" x14ac:dyDescent="0.25">
      <c r="A70" s="66" t="s">
        <v>228</v>
      </c>
      <c r="B70" s="68">
        <v>0.17467805</v>
      </c>
      <c r="C70" s="124">
        <f t="shared" si="13"/>
        <v>2.106720924578019E-3</v>
      </c>
      <c r="D70" s="68">
        <v>1.74388667</v>
      </c>
      <c r="E70" s="124">
        <f t="shared" si="14"/>
        <v>2.0301389523706331E-2</v>
      </c>
      <c r="F70" s="68">
        <v>2.63515692</v>
      </c>
      <c r="G70" s="68">
        <v>9.1326229999999994E-2</v>
      </c>
      <c r="H70" s="68">
        <v>2.72648315</v>
      </c>
      <c r="I70" s="124">
        <f t="shared" si="8"/>
        <v>3.1874241593650127E-2</v>
      </c>
      <c r="J70" s="124">
        <f t="shared" si="9"/>
        <v>1.1046607117640864E-3</v>
      </c>
      <c r="K70" s="124" t="s">
        <v>314</v>
      </c>
      <c r="L70" s="150" t="s">
        <v>314</v>
      </c>
      <c r="N70" s="23"/>
    </row>
    <row r="71" spans="1:14" x14ac:dyDescent="0.25">
      <c r="A71" s="66" t="s">
        <v>201</v>
      </c>
      <c r="B71" s="68">
        <v>9.0757973699999983</v>
      </c>
      <c r="C71" s="124">
        <f t="shared" si="13"/>
        <v>0.10945950121729175</v>
      </c>
      <c r="D71" s="68">
        <v>1.2681538300000001</v>
      </c>
      <c r="E71" s="124">
        <f t="shared" si="14"/>
        <v>1.4763163984050674E-2</v>
      </c>
      <c r="F71" s="68">
        <v>2.7197199999999997E-3</v>
      </c>
      <c r="G71" s="68">
        <v>2.7098841600000001</v>
      </c>
      <c r="H71" s="68">
        <v>2.7126038800000001</v>
      </c>
      <c r="I71" s="124">
        <f t="shared" si="8"/>
        <v>3.289709682529347E-5</v>
      </c>
      <c r="J71" s="124">
        <f t="shared" si="9"/>
        <v>3.2778124805806871E-2</v>
      </c>
      <c r="K71" s="124">
        <f>((H71/D71)-1)*100</f>
        <v>113.90180085644657</v>
      </c>
      <c r="L71" s="150">
        <f>((H71/B71)-1)*100</f>
        <v>-70.111674275953987</v>
      </c>
      <c r="N71" s="23"/>
    </row>
    <row r="72" spans="1:14" x14ac:dyDescent="0.25">
      <c r="A72" s="66" t="s">
        <v>213</v>
      </c>
      <c r="B72" s="68">
        <v>4.9993069999999999</v>
      </c>
      <c r="C72" s="124">
        <f t="shared" si="13"/>
        <v>6.0294608654546819E-2</v>
      </c>
      <c r="D72" s="68">
        <v>0.86381540000000001</v>
      </c>
      <c r="E72" s="124">
        <f t="shared" si="14"/>
        <v>1.005607371950162E-2</v>
      </c>
      <c r="F72" s="68">
        <v>0</v>
      </c>
      <c r="G72" s="68">
        <v>2.687157</v>
      </c>
      <c r="H72" s="68">
        <v>2.687157</v>
      </c>
      <c r="I72" s="124">
        <f t="shared" si="8"/>
        <v>0</v>
      </c>
      <c r="J72" s="124">
        <f t="shared" si="9"/>
        <v>3.2503222395601439E-2</v>
      </c>
      <c r="K72" s="124" t="s">
        <v>314</v>
      </c>
      <c r="L72" s="150" t="s">
        <v>314</v>
      </c>
      <c r="N72" s="23"/>
    </row>
    <row r="73" spans="1:14" x14ac:dyDescent="0.25">
      <c r="A73" s="66" t="s">
        <v>222</v>
      </c>
      <c r="B73" s="68">
        <v>2.4438610399999998</v>
      </c>
      <c r="C73" s="124">
        <f t="shared" si="13"/>
        <v>2.9474414156380829E-2</v>
      </c>
      <c r="D73" s="68">
        <v>3.0464139599999998</v>
      </c>
      <c r="E73" s="124">
        <f t="shared" si="14"/>
        <v>3.5464710818861128E-2</v>
      </c>
      <c r="F73" s="68">
        <v>0</v>
      </c>
      <c r="G73" s="68">
        <v>2.6593464300000003</v>
      </c>
      <c r="H73" s="68">
        <v>2.6593464300000003</v>
      </c>
      <c r="I73" s="124">
        <f t="shared" si="8"/>
        <v>0</v>
      </c>
      <c r="J73" s="124">
        <f t="shared" si="9"/>
        <v>3.2166832247330072E-2</v>
      </c>
      <c r="K73" s="124" t="s">
        <v>314</v>
      </c>
      <c r="L73" s="150" t="s">
        <v>314</v>
      </c>
      <c r="N73" s="23"/>
    </row>
    <row r="74" spans="1:14" x14ac:dyDescent="0.25">
      <c r="A74" s="66" t="s">
        <v>251</v>
      </c>
      <c r="B74" s="68">
        <v>0.17835298000000002</v>
      </c>
      <c r="C74" s="124">
        <f t="shared" si="13"/>
        <v>2.1510427608210933E-3</v>
      </c>
      <c r="D74" s="68">
        <v>1.1581266499999998</v>
      </c>
      <c r="E74" s="124">
        <f t="shared" si="14"/>
        <v>1.3482286804471708E-2</v>
      </c>
      <c r="F74" s="68">
        <v>1.875464E-2</v>
      </c>
      <c r="G74" s="68">
        <v>2.5322677400000004</v>
      </c>
      <c r="H74" s="68">
        <v>2.55102238</v>
      </c>
      <c r="I74" s="124">
        <f t="shared" si="8"/>
        <v>2.268517376801737E-4</v>
      </c>
      <c r="J74" s="124">
        <f t="shared" si="9"/>
        <v>3.0629718143907126E-2</v>
      </c>
      <c r="K74" s="124">
        <f>((H74/D74)-1)*100</f>
        <v>120.27145131320486</v>
      </c>
      <c r="L74" s="150" t="s">
        <v>314</v>
      </c>
      <c r="N74" s="23"/>
    </row>
    <row r="75" spans="1:14" x14ac:dyDescent="0.25">
      <c r="A75" s="66" t="s">
        <v>8</v>
      </c>
      <c r="B75" s="68">
        <v>0.37325999999999998</v>
      </c>
      <c r="C75" s="124">
        <f t="shared" si="13"/>
        <v>4.501737066036582E-3</v>
      </c>
      <c r="D75" s="68">
        <v>0.55865015000000007</v>
      </c>
      <c r="E75" s="124">
        <f t="shared" si="14"/>
        <v>6.5035042114445262E-3</v>
      </c>
      <c r="F75" s="68">
        <v>2.5332474900000004</v>
      </c>
      <c r="G75" s="68">
        <v>0</v>
      </c>
      <c r="H75" s="68">
        <v>2.5332474900000004</v>
      </c>
      <c r="I75" s="124">
        <f t="shared" si="8"/>
        <v>3.0641568970688773E-2</v>
      </c>
      <c r="J75" s="124">
        <f t="shared" si="9"/>
        <v>0</v>
      </c>
      <c r="K75" s="124">
        <f>((H75/D75)-1)*100</f>
        <v>353.4586610242564</v>
      </c>
      <c r="L75" s="150">
        <f>((H75/B75)-1)*100</f>
        <v>578.68174730750695</v>
      </c>
      <c r="N75" s="23"/>
    </row>
    <row r="76" spans="1:14" x14ac:dyDescent="0.25">
      <c r="A76" s="66" t="s">
        <v>195</v>
      </c>
      <c r="B76" s="68">
        <v>2.2562751400000001</v>
      </c>
      <c r="C76" s="124">
        <f t="shared" si="13"/>
        <v>2.7212016902199213E-2</v>
      </c>
      <c r="D76" s="68">
        <v>11.19010347</v>
      </c>
      <c r="E76" s="124">
        <f t="shared" si="14"/>
        <v>0.13026915869197386</v>
      </c>
      <c r="F76" s="68">
        <v>0</v>
      </c>
      <c r="G76" s="68">
        <v>2.5259673199999999</v>
      </c>
      <c r="H76" s="68">
        <v>2.5259673199999999</v>
      </c>
      <c r="I76" s="124">
        <f t="shared" si="8"/>
        <v>0</v>
      </c>
      <c r="J76" s="124">
        <f t="shared" si="9"/>
        <v>3.0553509737607936E-2</v>
      </c>
      <c r="K76" s="124">
        <f>((H76/D76)-1)*100</f>
        <v>-77.426774231605918</v>
      </c>
      <c r="L76" s="150">
        <f>((H76/B76)-1)*100</f>
        <v>11.952982826376379</v>
      </c>
      <c r="N76" s="23"/>
    </row>
    <row r="77" spans="1:14" x14ac:dyDescent="0.25">
      <c r="A77" s="66" t="s">
        <v>104</v>
      </c>
      <c r="B77" s="68">
        <v>6.8908798499999993</v>
      </c>
      <c r="C77" s="124">
        <f t="shared" si="13"/>
        <v>8.3108099550848191E-2</v>
      </c>
      <c r="D77" s="68">
        <v>3.72683798</v>
      </c>
      <c r="E77" s="124">
        <f t="shared" si="14"/>
        <v>4.3385840849235267E-2</v>
      </c>
      <c r="F77" s="68">
        <v>2.2414936499999998</v>
      </c>
      <c r="G77" s="68">
        <v>0.28155566999999998</v>
      </c>
      <c r="H77" s="68">
        <v>2.5230493199999997</v>
      </c>
      <c r="I77" s="124">
        <f t="shared" si="8"/>
        <v>2.7112582779598812E-2</v>
      </c>
      <c r="J77" s="124">
        <f t="shared" si="9"/>
        <v>3.4056315126926215E-3</v>
      </c>
      <c r="K77" s="124">
        <f>((H77/D77)-1)*100</f>
        <v>-32.300536445643935</v>
      </c>
      <c r="L77" s="150">
        <f>((H77/B77)-1)*100</f>
        <v>-63.385672440653565</v>
      </c>
      <c r="N77" s="23"/>
    </row>
    <row r="78" spans="1:14" x14ac:dyDescent="0.25">
      <c r="A78" s="66" t="s">
        <v>74</v>
      </c>
      <c r="B78" s="68">
        <v>0.29802140999999999</v>
      </c>
      <c r="C78" s="124">
        <f t="shared" si="13"/>
        <v>3.5943150293883228E-3</v>
      </c>
      <c r="D78" s="68">
        <v>2.2130701699999999</v>
      </c>
      <c r="E78" s="124">
        <f t="shared" si="14"/>
        <v>2.5763371173922089E-2</v>
      </c>
      <c r="F78" s="68">
        <v>2.3621724400000002</v>
      </c>
      <c r="G78" s="68">
        <v>0</v>
      </c>
      <c r="H78" s="68">
        <v>2.3621724400000002</v>
      </c>
      <c r="I78" s="124">
        <f t="shared" si="8"/>
        <v>2.8572285189916516E-2</v>
      </c>
      <c r="J78" s="124">
        <f t="shared" si="9"/>
        <v>0</v>
      </c>
      <c r="K78" s="124">
        <f>((H78/D78)-1)*100</f>
        <v>6.7373494081301555</v>
      </c>
      <c r="L78" s="150">
        <f>((H78/B78)-1)*100</f>
        <v>692.61836926414117</v>
      </c>
      <c r="N78" s="23"/>
    </row>
    <row r="79" spans="1:14" x14ac:dyDescent="0.25">
      <c r="A79" s="66" t="s">
        <v>149</v>
      </c>
      <c r="B79" s="68">
        <v>3.4763765599999998</v>
      </c>
      <c r="C79" s="124">
        <f t="shared" si="13"/>
        <v>4.1927163949131291E-2</v>
      </c>
      <c r="D79" s="68">
        <v>2.6165509300000003</v>
      </c>
      <c r="E79" s="124">
        <f t="shared" si="14"/>
        <v>3.0460476906189131E-2</v>
      </c>
      <c r="F79" s="68">
        <v>4.1814199999999996E-2</v>
      </c>
      <c r="G79" s="68">
        <v>2.1717511800000002</v>
      </c>
      <c r="H79" s="68">
        <v>2.2135653799999999</v>
      </c>
      <c r="I79" s="124">
        <f t="shared" si="8"/>
        <v>5.057747805186513E-4</v>
      </c>
      <c r="J79" s="124">
        <f t="shared" si="9"/>
        <v>2.6268994179145414E-2</v>
      </c>
      <c r="K79" s="124" t="s">
        <v>314</v>
      </c>
      <c r="L79" s="150" t="s">
        <v>314</v>
      </c>
      <c r="N79" s="23"/>
    </row>
    <row r="80" spans="1:14" x14ac:dyDescent="0.25">
      <c r="A80" s="66" t="s">
        <v>194</v>
      </c>
      <c r="B80" s="68">
        <v>3.71527384</v>
      </c>
      <c r="C80" s="124">
        <f t="shared" si="13"/>
        <v>4.4808406890650125E-2</v>
      </c>
      <c r="D80" s="68">
        <v>0.62912734999999997</v>
      </c>
      <c r="E80" s="124">
        <f t="shared" si="14"/>
        <v>7.32396182165159E-3</v>
      </c>
      <c r="F80" s="68">
        <v>0</v>
      </c>
      <c r="G80" s="68">
        <v>2.1706041800000002</v>
      </c>
      <c r="H80" s="68">
        <v>2.1706041800000002</v>
      </c>
      <c r="I80" s="124">
        <f t="shared" si="8"/>
        <v>0</v>
      </c>
      <c r="J80" s="124">
        <f t="shared" si="9"/>
        <v>2.6255120335492901E-2</v>
      </c>
      <c r="K80" s="124">
        <f>((H80/D80)-1)*100</f>
        <v>245.01825107428573</v>
      </c>
      <c r="L80" s="150">
        <f>((H80/B80)-1)*100</f>
        <v>-41.576199400688054</v>
      </c>
      <c r="N80" s="23"/>
    </row>
    <row r="81" spans="1:14" x14ac:dyDescent="0.25">
      <c r="A81" s="66" t="s">
        <v>143</v>
      </c>
      <c r="B81" s="68">
        <v>2.7262809700000004</v>
      </c>
      <c r="C81" s="124">
        <f t="shared" si="13"/>
        <v>3.2880566080156375E-2</v>
      </c>
      <c r="D81" s="68">
        <v>3.9877062799999998</v>
      </c>
      <c r="E81" s="124">
        <f t="shared" si="14"/>
        <v>4.6422729119438677E-2</v>
      </c>
      <c r="F81" s="68">
        <v>1.0932793600000001</v>
      </c>
      <c r="G81" s="68">
        <v>1.0640585900000001</v>
      </c>
      <c r="H81" s="68">
        <v>2.1573379500000001</v>
      </c>
      <c r="I81" s="124">
        <f t="shared" si="8"/>
        <v>1.322405135933658E-2</v>
      </c>
      <c r="J81" s="124">
        <f t="shared" si="9"/>
        <v>1.287060376178991E-2</v>
      </c>
      <c r="K81" s="124">
        <f>((H81/D81)-1)*100</f>
        <v>-45.900279546165571</v>
      </c>
      <c r="L81" s="150">
        <f>((H81/B81)-1)*100</f>
        <v>-20.86883289949386</v>
      </c>
      <c r="N81" s="23"/>
    </row>
    <row r="82" spans="1:14" x14ac:dyDescent="0.25">
      <c r="A82" s="66" t="s">
        <v>122</v>
      </c>
      <c r="B82" s="68">
        <v>0.16998136</v>
      </c>
      <c r="C82" s="124">
        <f t="shared" si="13"/>
        <v>2.0500760564949581E-3</v>
      </c>
      <c r="D82" s="68">
        <v>1.6708943500000002</v>
      </c>
      <c r="E82" s="124">
        <f t="shared" si="14"/>
        <v>1.9451652240859266E-2</v>
      </c>
      <c r="F82" s="68">
        <v>0.16864652999999999</v>
      </c>
      <c r="G82" s="68">
        <v>1.8918844099999998</v>
      </c>
      <c r="H82" s="68">
        <v>2.06053094</v>
      </c>
      <c r="I82" s="124">
        <f t="shared" si="8"/>
        <v>2.0399089710189874E-3</v>
      </c>
      <c r="J82" s="124">
        <f t="shared" si="9"/>
        <v>2.2883791205724563E-2</v>
      </c>
      <c r="K82" s="124">
        <f>((H82/D82)-1)*100</f>
        <v>23.319044079597241</v>
      </c>
      <c r="L82" s="150">
        <f>((H82/B82)-1)*100</f>
        <v>1112.2099387838762</v>
      </c>
      <c r="N82" s="23"/>
    </row>
    <row r="83" spans="1:14" x14ac:dyDescent="0.25">
      <c r="A83" s="66" t="s">
        <v>204</v>
      </c>
      <c r="B83" s="68">
        <v>1.41850148</v>
      </c>
      <c r="C83" s="124">
        <f t="shared" si="13"/>
        <v>1.7107969487070003E-2</v>
      </c>
      <c r="D83" s="68">
        <v>0.49262623999999999</v>
      </c>
      <c r="E83" s="124">
        <f t="shared" si="14"/>
        <v>5.7348894053068488E-3</v>
      </c>
      <c r="F83" s="68">
        <v>0</v>
      </c>
      <c r="G83" s="68">
        <v>1.95906907</v>
      </c>
      <c r="H83" s="68">
        <v>1.95906907</v>
      </c>
      <c r="I83" s="124">
        <f t="shared" si="8"/>
        <v>0</v>
      </c>
      <c r="J83" s="124">
        <f t="shared" si="9"/>
        <v>2.3696441134832866E-2</v>
      </c>
      <c r="K83" s="124" t="s">
        <v>314</v>
      </c>
      <c r="L83" s="150" t="s">
        <v>314</v>
      </c>
      <c r="N83" s="23"/>
    </row>
    <row r="84" spans="1:14" x14ac:dyDescent="0.25">
      <c r="A84" s="66" t="s">
        <v>51</v>
      </c>
      <c r="B84" s="68">
        <v>2.9977763999999998</v>
      </c>
      <c r="C84" s="124">
        <f t="shared" si="13"/>
        <v>3.6154962052107657E-2</v>
      </c>
      <c r="D84" s="68">
        <v>2.1416766200000001</v>
      </c>
      <c r="E84" s="124">
        <f t="shared" si="14"/>
        <v>2.4932245910472377E-2</v>
      </c>
      <c r="F84" s="68">
        <v>1.8203910000000001</v>
      </c>
      <c r="G84" s="68">
        <v>0.12188400000000001</v>
      </c>
      <c r="H84" s="68">
        <v>1.942275</v>
      </c>
      <c r="I84" s="124">
        <f t="shared" si="8"/>
        <v>2.2019023644674018E-2</v>
      </c>
      <c r="J84" s="124">
        <f t="shared" si="9"/>
        <v>1.4742803485116372E-3</v>
      </c>
      <c r="K84" s="124">
        <f>((H84/D84)-1)*100</f>
        <v>-9.3105382081446137</v>
      </c>
      <c r="L84" s="150">
        <f>((H84/B84)-1)*100</f>
        <v>-35.209477264548482</v>
      </c>
      <c r="N84" s="23"/>
    </row>
    <row r="85" spans="1:14" x14ac:dyDescent="0.25">
      <c r="A85" s="66" t="s">
        <v>76</v>
      </c>
      <c r="B85" s="68">
        <v>75.913553109999995</v>
      </c>
      <c r="C85" s="124">
        <f t="shared" si="13"/>
        <v>0.91556249223014408</v>
      </c>
      <c r="D85" s="68">
        <v>14.447602</v>
      </c>
      <c r="E85" s="124">
        <f t="shared" si="14"/>
        <v>0.16819120240507293</v>
      </c>
      <c r="F85" s="68">
        <v>0</v>
      </c>
      <c r="G85" s="68">
        <v>1.8716269999999999</v>
      </c>
      <c r="H85" s="68">
        <v>1.8716269999999999</v>
      </c>
      <c r="I85" s="124">
        <f t="shared" si="8"/>
        <v>0</v>
      </c>
      <c r="J85" s="124">
        <f t="shared" si="9"/>
        <v>2.263876231370639E-2</v>
      </c>
      <c r="K85" s="124">
        <f>((H85/D85)-1)*100</f>
        <v>-87.04541418015252</v>
      </c>
      <c r="L85" s="150">
        <f>((H85/B85)-1)*100</f>
        <v>-97.534528521820093</v>
      </c>
      <c r="N85" s="23"/>
    </row>
    <row r="86" spans="1:14" x14ac:dyDescent="0.25">
      <c r="A86" s="66" t="s">
        <v>160</v>
      </c>
      <c r="B86" s="68">
        <v>5.9947822400000002</v>
      </c>
      <c r="C86" s="124">
        <f t="shared" si="13"/>
        <v>7.2300630693419632E-2</v>
      </c>
      <c r="D86" s="68">
        <v>3.9484593100000001</v>
      </c>
      <c r="E86" s="124">
        <f t="shared" si="14"/>
        <v>4.5965837029314942E-2</v>
      </c>
      <c r="F86" s="68">
        <v>1.2216940700000001</v>
      </c>
      <c r="G86" s="68">
        <v>0.59658723999999996</v>
      </c>
      <c r="H86" s="68">
        <v>1.8182813100000002</v>
      </c>
      <c r="I86" s="124">
        <f t="shared" si="8"/>
        <v>1.4777325648109683E-2</v>
      </c>
      <c r="J86" s="124">
        <f t="shared" si="9"/>
        <v>7.2161796798988851E-3</v>
      </c>
      <c r="K86" s="124">
        <f>((H86/D86)-1)*100</f>
        <v>-53.949599901030766</v>
      </c>
      <c r="L86" s="150" t="s">
        <v>314</v>
      </c>
      <c r="N86" s="23"/>
    </row>
    <row r="87" spans="1:14" x14ac:dyDescent="0.25">
      <c r="A87" s="66" t="s">
        <v>14</v>
      </c>
      <c r="B87" s="68">
        <v>1.5246000000000001E-4</v>
      </c>
      <c r="C87" s="124">
        <f t="shared" si="13"/>
        <v>1.8387580589614139E-6</v>
      </c>
      <c r="D87" s="68">
        <v>0.15783639999999999</v>
      </c>
      <c r="E87" s="124">
        <f t="shared" si="14"/>
        <v>1.8374463734042543E-3</v>
      </c>
      <c r="F87" s="68">
        <v>1.6904214</v>
      </c>
      <c r="G87" s="68">
        <v>0</v>
      </c>
      <c r="H87" s="68">
        <v>1.6904214</v>
      </c>
      <c r="I87" s="124">
        <f t="shared" si="8"/>
        <v>2.0446941770236697E-2</v>
      </c>
      <c r="J87" s="124">
        <f t="shared" si="9"/>
        <v>0</v>
      </c>
      <c r="K87" s="124">
        <f>((H87/D87)-1)*100</f>
        <v>970.99591729157544</v>
      </c>
      <c r="L87" s="150">
        <f>((H87/B87)-1)*100</f>
        <v>1108663.872491145</v>
      </c>
      <c r="N87" s="23"/>
    </row>
    <row r="88" spans="1:14" x14ac:dyDescent="0.25">
      <c r="A88" s="66" t="s">
        <v>221</v>
      </c>
      <c r="B88" s="68">
        <v>45.374918630000003</v>
      </c>
      <c r="C88" s="124">
        <f t="shared" si="13"/>
        <v>0.54724844093946545</v>
      </c>
      <c r="D88" s="68">
        <v>0.47459275000000001</v>
      </c>
      <c r="E88" s="124">
        <f t="shared" si="14"/>
        <v>5.5249532258176953E-3</v>
      </c>
      <c r="F88" s="68">
        <v>0</v>
      </c>
      <c r="G88" s="68">
        <v>1.6535568700000001</v>
      </c>
      <c r="H88" s="68">
        <v>1.6535568700000001</v>
      </c>
      <c r="I88" s="124">
        <f t="shared" si="8"/>
        <v>0</v>
      </c>
      <c r="J88" s="124">
        <f t="shared" si="9"/>
        <v>2.0001037040033247E-2</v>
      </c>
      <c r="K88" s="124" t="s">
        <v>314</v>
      </c>
      <c r="L88" s="150" t="s">
        <v>314</v>
      </c>
      <c r="N88" s="23"/>
    </row>
    <row r="89" spans="1:14" x14ac:dyDescent="0.25">
      <c r="A89" s="66" t="s">
        <v>172</v>
      </c>
      <c r="B89" s="68">
        <v>0.63939081000000009</v>
      </c>
      <c r="C89" s="124">
        <f t="shared" si="13"/>
        <v>7.7114325378024812E-3</v>
      </c>
      <c r="D89" s="68">
        <v>2.6933538700000001</v>
      </c>
      <c r="E89" s="124">
        <f t="shared" si="14"/>
        <v>3.1354575375045393E-2</v>
      </c>
      <c r="F89" s="68">
        <v>3.2238040000000003E-2</v>
      </c>
      <c r="G89" s="68">
        <v>1.5993226</v>
      </c>
      <c r="H89" s="68">
        <v>1.63156064</v>
      </c>
      <c r="I89" s="124">
        <f t="shared" si="8"/>
        <v>3.8994378955836781E-4</v>
      </c>
      <c r="J89" s="124">
        <f t="shared" si="9"/>
        <v>1.9345031998544007E-2</v>
      </c>
      <c r="K89" s="124">
        <f t="shared" ref="K89:K102" si="15">((H89/D89)-1)*100</f>
        <v>-39.422715367141862</v>
      </c>
      <c r="L89" s="150">
        <f>((H89/B89)-1)*100</f>
        <v>155.1742399925954</v>
      </c>
      <c r="N89" s="23"/>
    </row>
    <row r="90" spans="1:14" x14ac:dyDescent="0.25">
      <c r="A90" s="66" t="s">
        <v>67</v>
      </c>
      <c r="B90" s="68">
        <v>384.86286231999998</v>
      </c>
      <c r="C90" s="124">
        <f t="shared" si="13"/>
        <v>4.641674469932159</v>
      </c>
      <c r="D90" s="68">
        <v>0.57156646999999994</v>
      </c>
      <c r="E90" s="124">
        <f t="shared" si="14"/>
        <v>6.6538690534057509E-3</v>
      </c>
      <c r="F90" s="68">
        <v>1.62165056</v>
      </c>
      <c r="G90" s="68">
        <v>5.62E-4</v>
      </c>
      <c r="H90" s="68">
        <v>1.6222125600000001</v>
      </c>
      <c r="I90" s="124">
        <f t="shared" ref="I90:J153" si="16">(F90/$H$268)*100</f>
        <v>1.9615105778944663E-2</v>
      </c>
      <c r="J90" s="124">
        <f t="shared" si="9"/>
        <v>6.7978205167498612E-6</v>
      </c>
      <c r="K90" s="124">
        <f t="shared" si="15"/>
        <v>183.81870616028269</v>
      </c>
      <c r="L90" s="150">
        <f>((H90/B90)-1)*100</f>
        <v>-99.578495947823825</v>
      </c>
      <c r="N90" s="23"/>
    </row>
    <row r="91" spans="1:14" x14ac:dyDescent="0.25">
      <c r="A91" s="66" t="s">
        <v>216</v>
      </c>
      <c r="B91" s="68">
        <v>37.946491990000006</v>
      </c>
      <c r="C91" s="124">
        <f t="shared" si="13"/>
        <v>0.45765720815904004</v>
      </c>
      <c r="D91" s="68">
        <v>1.2826390600000002</v>
      </c>
      <c r="E91" s="124">
        <f t="shared" si="14"/>
        <v>1.4931793231368951E-2</v>
      </c>
      <c r="F91" s="68">
        <v>0</v>
      </c>
      <c r="G91" s="68">
        <v>1.4631666399999999</v>
      </c>
      <c r="H91" s="68">
        <v>1.4631666399999999</v>
      </c>
      <c r="I91" s="124">
        <f t="shared" si="16"/>
        <v>0</v>
      </c>
      <c r="J91" s="124">
        <f t="shared" si="16"/>
        <v>1.7698121360882484E-2</v>
      </c>
      <c r="K91" s="124">
        <f t="shared" si="15"/>
        <v>14.074698458036949</v>
      </c>
      <c r="L91" s="150">
        <f>((H91/B91)-1)*100</f>
        <v>-96.144132004651212</v>
      </c>
      <c r="N91" s="23"/>
    </row>
    <row r="92" spans="1:14" x14ac:dyDescent="0.25">
      <c r="A92" s="66" t="s">
        <v>147</v>
      </c>
      <c r="B92" s="68">
        <v>0.43959583000000002</v>
      </c>
      <c r="C92" s="124">
        <f t="shared" si="13"/>
        <v>5.3017865348178646E-3</v>
      </c>
      <c r="D92" s="68">
        <v>0.14520584</v>
      </c>
      <c r="E92" s="124">
        <f t="shared" si="14"/>
        <v>1.6904081954803734E-3</v>
      </c>
      <c r="F92" s="68">
        <v>1.3640814299999999</v>
      </c>
      <c r="G92" s="68">
        <v>8.8304289999999994E-2</v>
      </c>
      <c r="H92" s="68">
        <v>1.4523857199999999</v>
      </c>
      <c r="I92" s="124">
        <f t="shared" si="16"/>
        <v>1.6499609842298025E-2</v>
      </c>
      <c r="J92" s="124">
        <f t="shared" si="16"/>
        <v>1.0681080325249635E-3</v>
      </c>
      <c r="K92" s="124">
        <f t="shared" si="15"/>
        <v>900.22541793084906</v>
      </c>
      <c r="L92" s="150" t="s">
        <v>314</v>
      </c>
      <c r="N92" s="23"/>
    </row>
    <row r="93" spans="1:14" x14ac:dyDescent="0.25">
      <c r="A93" s="66" t="s">
        <v>19</v>
      </c>
      <c r="B93" s="68">
        <v>0.73800283</v>
      </c>
      <c r="C93" s="124">
        <f t="shared" si="13"/>
        <v>8.9007520083879722E-3</v>
      </c>
      <c r="D93" s="68">
        <v>1.3435238300000001</v>
      </c>
      <c r="E93" s="124">
        <f t="shared" si="14"/>
        <v>1.5640580937069611E-2</v>
      </c>
      <c r="F93" s="68">
        <v>1.3495363200000001</v>
      </c>
      <c r="G93" s="68">
        <v>8.6150210000000005E-2</v>
      </c>
      <c r="H93" s="68">
        <v>1.4356865300000001</v>
      </c>
      <c r="I93" s="124">
        <f t="shared" si="16"/>
        <v>1.6323675594653215E-2</v>
      </c>
      <c r="J93" s="124">
        <f t="shared" si="16"/>
        <v>1.0420527848048204E-3</v>
      </c>
      <c r="K93" s="124">
        <f t="shared" si="15"/>
        <v>6.8597741210142837</v>
      </c>
      <c r="L93" s="150">
        <f t="shared" ref="L93:L102" si="17">((H93/B93)-1)*100</f>
        <v>94.53672420199257</v>
      </c>
      <c r="N93" s="23"/>
    </row>
    <row r="94" spans="1:14" x14ac:dyDescent="0.25">
      <c r="A94" s="66" t="s">
        <v>142</v>
      </c>
      <c r="B94" s="68">
        <v>0.49781664000000003</v>
      </c>
      <c r="C94" s="124">
        <f t="shared" si="13"/>
        <v>6.0039640475212704E-3</v>
      </c>
      <c r="D94" s="68">
        <v>0.76961891000000004</v>
      </c>
      <c r="E94" s="124">
        <f t="shared" si="14"/>
        <v>8.9594889080265097E-3</v>
      </c>
      <c r="F94" s="68">
        <v>0.66284232999999992</v>
      </c>
      <c r="G94" s="68">
        <v>0.65828759999999997</v>
      </c>
      <c r="H94" s="68">
        <v>1.3211299299999999</v>
      </c>
      <c r="I94" s="124">
        <f t="shared" si="16"/>
        <v>8.0175857477656261E-3</v>
      </c>
      <c r="J94" s="124">
        <f t="shared" si="16"/>
        <v>7.96249279929186E-3</v>
      </c>
      <c r="K94" s="124">
        <f t="shared" si="15"/>
        <v>71.660274043942067</v>
      </c>
      <c r="L94" s="150">
        <f t="shared" si="17"/>
        <v>165.3848473204913</v>
      </c>
      <c r="N94" s="23"/>
    </row>
    <row r="95" spans="1:14" x14ac:dyDescent="0.25">
      <c r="A95" s="66" t="s">
        <v>3</v>
      </c>
      <c r="B95" s="68">
        <v>0.797763</v>
      </c>
      <c r="C95" s="124">
        <f t="shared" si="13"/>
        <v>9.6214951160385302E-3</v>
      </c>
      <c r="D95" s="68">
        <v>1.3427011499999999</v>
      </c>
      <c r="E95" s="124">
        <f t="shared" si="14"/>
        <v>1.5631003739525366E-2</v>
      </c>
      <c r="F95" s="68">
        <v>1.2776878500000002</v>
      </c>
      <c r="G95" s="68">
        <v>0</v>
      </c>
      <c r="H95" s="68">
        <v>1.2776878500000002</v>
      </c>
      <c r="I95" s="124">
        <f t="shared" si="16"/>
        <v>1.5454613310911068E-2</v>
      </c>
      <c r="J95" s="124">
        <f t="shared" si="16"/>
        <v>0</v>
      </c>
      <c r="K95" s="124">
        <f t="shared" si="15"/>
        <v>-4.8419784253554639</v>
      </c>
      <c r="L95" s="150">
        <f t="shared" si="17"/>
        <v>60.158825365428093</v>
      </c>
      <c r="N95" s="23"/>
    </row>
    <row r="96" spans="1:14" x14ac:dyDescent="0.25">
      <c r="A96" s="66" t="s">
        <v>190</v>
      </c>
      <c r="B96" s="68">
        <v>1.4406889999999999E-2</v>
      </c>
      <c r="C96" s="124">
        <f t="shared" si="13"/>
        <v>1.7375564142772267E-4</v>
      </c>
      <c r="D96" s="68">
        <v>1.84591398</v>
      </c>
      <c r="E96" s="124">
        <f t="shared" si="14"/>
        <v>2.1489136524700345E-2</v>
      </c>
      <c r="F96" s="68">
        <v>0</v>
      </c>
      <c r="G96" s="68">
        <v>1.2101620200000001</v>
      </c>
      <c r="H96" s="68">
        <v>1.2101620200000001</v>
      </c>
      <c r="I96" s="124">
        <f t="shared" si="16"/>
        <v>0</v>
      </c>
      <c r="J96" s="124">
        <f t="shared" si="16"/>
        <v>1.4637836669301523E-2</v>
      </c>
      <c r="K96" s="124">
        <f t="shared" si="15"/>
        <v>-34.441039338138602</v>
      </c>
      <c r="L96" s="150">
        <f t="shared" si="17"/>
        <v>8299.8838055957967</v>
      </c>
      <c r="N96" s="23"/>
    </row>
    <row r="97" spans="1:14" x14ac:dyDescent="0.25">
      <c r="A97" s="66" t="s">
        <v>135</v>
      </c>
      <c r="B97" s="68">
        <v>0.95264649999999995</v>
      </c>
      <c r="C97" s="124">
        <f t="shared" si="13"/>
        <v>1.1489482022933125E-2</v>
      </c>
      <c r="D97" s="68">
        <v>0.63422988999999996</v>
      </c>
      <c r="E97" s="124">
        <f t="shared" si="14"/>
        <v>7.3833628445978197E-3</v>
      </c>
      <c r="F97" s="68">
        <v>7.4009449999999991E-2</v>
      </c>
      <c r="G97" s="68">
        <v>1.07494234</v>
      </c>
      <c r="H97" s="68">
        <v>1.1489517900000001</v>
      </c>
      <c r="I97" s="124">
        <f t="shared" si="16"/>
        <v>8.9520099224799457E-4</v>
      </c>
      <c r="J97" s="124">
        <f t="shared" si="16"/>
        <v>1.3002251055471717E-2</v>
      </c>
      <c r="K97" s="124">
        <f t="shared" si="15"/>
        <v>81.156991828310112</v>
      </c>
      <c r="L97" s="150">
        <f t="shared" si="17"/>
        <v>20.60630989564336</v>
      </c>
      <c r="N97" s="23"/>
    </row>
    <row r="98" spans="1:14" x14ac:dyDescent="0.25">
      <c r="A98" s="66" t="s">
        <v>4</v>
      </c>
      <c r="B98" s="68">
        <v>2.11205175</v>
      </c>
      <c r="C98" s="124">
        <f t="shared" si="13"/>
        <v>2.5472597246858568E-2</v>
      </c>
      <c r="D98" s="68">
        <v>2.6443765499999996</v>
      </c>
      <c r="E98" s="124">
        <f t="shared" si="14"/>
        <v>3.0784407790045605E-2</v>
      </c>
      <c r="F98" s="68">
        <v>1.0853675300000001</v>
      </c>
      <c r="G98" s="68">
        <v>0</v>
      </c>
      <c r="H98" s="68">
        <v>1.0853675300000001</v>
      </c>
      <c r="I98" s="124">
        <f t="shared" si="16"/>
        <v>1.3128351714676372E-2</v>
      </c>
      <c r="J98" s="124">
        <f t="shared" si="16"/>
        <v>0</v>
      </c>
      <c r="K98" s="124">
        <f t="shared" si="15"/>
        <v>-58.95563625384591</v>
      </c>
      <c r="L98" s="150">
        <f t="shared" si="17"/>
        <v>-48.610751133346987</v>
      </c>
      <c r="N98" s="23"/>
    </row>
    <row r="99" spans="1:14" x14ac:dyDescent="0.25">
      <c r="A99" s="66" t="s">
        <v>36</v>
      </c>
      <c r="B99" s="68">
        <v>0.77848143999999997</v>
      </c>
      <c r="C99" s="124">
        <f t="shared" si="13"/>
        <v>9.3889480621270251E-3</v>
      </c>
      <c r="D99" s="68">
        <v>0.957098</v>
      </c>
      <c r="E99" s="124">
        <f t="shared" si="14"/>
        <v>1.1142019515729358E-2</v>
      </c>
      <c r="F99" s="68">
        <v>1.00883283</v>
      </c>
      <c r="G99" s="68">
        <v>4.3542029999999995E-2</v>
      </c>
      <c r="H99" s="68">
        <v>1.05237486</v>
      </c>
      <c r="I99" s="124">
        <f t="shared" si="16"/>
        <v>1.2202605889225667E-2</v>
      </c>
      <c r="J99" s="124">
        <f t="shared" si="16"/>
        <v>5.2667420796252305E-4</v>
      </c>
      <c r="K99" s="124">
        <f t="shared" si="15"/>
        <v>9.9547653427339853</v>
      </c>
      <c r="L99" s="150">
        <f t="shared" si="17"/>
        <v>35.183037889766531</v>
      </c>
      <c r="N99" s="23"/>
    </row>
    <row r="100" spans="1:14" x14ac:dyDescent="0.25">
      <c r="A100" s="66" t="s">
        <v>127</v>
      </c>
      <c r="B100" s="68">
        <v>0.18184929</v>
      </c>
      <c r="C100" s="124">
        <f t="shared" si="13"/>
        <v>2.1932103338837151E-3</v>
      </c>
      <c r="D100" s="68">
        <v>1.24687138</v>
      </c>
      <c r="E100" s="124">
        <f t="shared" si="14"/>
        <v>1.4515405161816654E-2</v>
      </c>
      <c r="F100" s="68">
        <v>1.0218376899999999</v>
      </c>
      <c r="G100" s="68">
        <v>0</v>
      </c>
      <c r="H100" s="68">
        <v>1.0218376899999999</v>
      </c>
      <c r="I100" s="124">
        <f t="shared" si="16"/>
        <v>1.2359909633221144E-2</v>
      </c>
      <c r="J100" s="124">
        <f t="shared" si="16"/>
        <v>0</v>
      </c>
      <c r="K100" s="124">
        <f t="shared" si="15"/>
        <v>-18.047867134459374</v>
      </c>
      <c r="L100" s="150">
        <f t="shared" si="17"/>
        <v>461.91458872344231</v>
      </c>
      <c r="N100" s="23"/>
    </row>
    <row r="101" spans="1:14" x14ac:dyDescent="0.25">
      <c r="A101" s="66" t="s">
        <v>42</v>
      </c>
      <c r="B101" s="68">
        <v>1.4180600000000001</v>
      </c>
      <c r="C101" s="124">
        <f t="shared" si="13"/>
        <v>1.7102644976327054E-2</v>
      </c>
      <c r="D101" s="68">
        <v>3.25</v>
      </c>
      <c r="E101" s="124">
        <f t="shared" si="14"/>
        <v>3.7834749864820959E-2</v>
      </c>
      <c r="F101" s="68">
        <v>0.92014700000000005</v>
      </c>
      <c r="G101" s="68">
        <v>4.8781800000000002E-3</v>
      </c>
      <c r="H101" s="68">
        <v>0.92502518</v>
      </c>
      <c r="I101" s="124">
        <f t="shared" si="16"/>
        <v>1.112988283812426E-2</v>
      </c>
      <c r="J101" s="124">
        <f t="shared" si="16"/>
        <v>5.9005324000709673E-5</v>
      </c>
      <c r="K101" s="124">
        <f t="shared" si="15"/>
        <v>-71.537686769230774</v>
      </c>
      <c r="L101" s="150">
        <f t="shared" si="17"/>
        <v>-34.768262273810699</v>
      </c>
      <c r="N101" s="23"/>
    </row>
    <row r="102" spans="1:14" x14ac:dyDescent="0.25">
      <c r="A102" s="66" t="s">
        <v>107</v>
      </c>
      <c r="B102" s="68">
        <v>1.9773030900000002</v>
      </c>
      <c r="C102" s="124">
        <f t="shared" si="13"/>
        <v>2.3847448456951369E-2</v>
      </c>
      <c r="D102" s="68">
        <v>0.40557717999999998</v>
      </c>
      <c r="E102" s="124">
        <f t="shared" si="14"/>
        <v>4.7215111249782971E-3</v>
      </c>
      <c r="F102" s="68">
        <v>2.0787770000000001E-2</v>
      </c>
      <c r="G102" s="68">
        <v>0.87322310000000003</v>
      </c>
      <c r="H102" s="68">
        <v>0.89401087000000001</v>
      </c>
      <c r="I102" s="124">
        <f t="shared" si="16"/>
        <v>2.5144400249729049E-4</v>
      </c>
      <c r="J102" s="124">
        <f t="shared" si="16"/>
        <v>1.0562302321850384E-2</v>
      </c>
      <c r="K102" s="124">
        <f t="shared" si="15"/>
        <v>120.42928302820192</v>
      </c>
      <c r="L102" s="150">
        <f t="shared" si="17"/>
        <v>-54.786351443976145</v>
      </c>
      <c r="N102" s="23"/>
    </row>
    <row r="103" spans="1:14" x14ac:dyDescent="0.25">
      <c r="A103" s="66" t="s">
        <v>57</v>
      </c>
      <c r="B103" s="68">
        <v>0</v>
      </c>
      <c r="C103" s="124">
        <f t="shared" si="13"/>
        <v>0</v>
      </c>
      <c r="D103" s="68">
        <v>0</v>
      </c>
      <c r="E103" s="124">
        <f t="shared" si="14"/>
        <v>0</v>
      </c>
      <c r="F103" s="68">
        <v>0</v>
      </c>
      <c r="G103" s="68">
        <v>0.82046518000000002</v>
      </c>
      <c r="H103" s="68">
        <v>0.82046518000000002</v>
      </c>
      <c r="I103" s="124">
        <f t="shared" si="16"/>
        <v>0</v>
      </c>
      <c r="J103" s="124">
        <f t="shared" si="16"/>
        <v>9.9241548645602629E-3</v>
      </c>
      <c r="K103" s="124" t="s">
        <v>314</v>
      </c>
      <c r="L103" s="150" t="s">
        <v>314</v>
      </c>
      <c r="N103" s="23"/>
    </row>
    <row r="104" spans="1:14" x14ac:dyDescent="0.25">
      <c r="A104" s="66" t="s">
        <v>214</v>
      </c>
      <c r="B104" s="68">
        <v>2.8916805000000001</v>
      </c>
      <c r="C104" s="124">
        <f t="shared" si="13"/>
        <v>3.4875382548318054E-2</v>
      </c>
      <c r="D104" s="68">
        <v>2.1263779900000004</v>
      </c>
      <c r="E104" s="124">
        <f t="shared" si="14"/>
        <v>2.4754147498372545E-2</v>
      </c>
      <c r="F104" s="68">
        <v>0</v>
      </c>
      <c r="G104" s="68">
        <v>0.80919861999999998</v>
      </c>
      <c r="H104" s="68">
        <v>0.80919861999999998</v>
      </c>
      <c r="I104" s="124">
        <f t="shared" si="16"/>
        <v>0</v>
      </c>
      <c r="J104" s="124">
        <f t="shared" si="16"/>
        <v>9.7878771906791361E-3</v>
      </c>
      <c r="K104" s="124" t="s">
        <v>314</v>
      </c>
      <c r="L104" s="150" t="s">
        <v>314</v>
      </c>
      <c r="N104" s="23"/>
    </row>
    <row r="105" spans="1:14" x14ac:dyDescent="0.25">
      <c r="A105" s="66" t="s">
        <v>212</v>
      </c>
      <c r="B105" s="68">
        <v>8.1328101400000001</v>
      </c>
      <c r="C105" s="124">
        <f t="shared" si="13"/>
        <v>9.8086515721685044E-2</v>
      </c>
      <c r="D105" s="68">
        <v>0.38903599</v>
      </c>
      <c r="E105" s="124">
        <f t="shared" si="14"/>
        <v>4.5289474984809199E-3</v>
      </c>
      <c r="F105" s="68">
        <v>0</v>
      </c>
      <c r="G105" s="68">
        <v>0.79684968999999994</v>
      </c>
      <c r="H105" s="68">
        <v>0.79684968999999994</v>
      </c>
      <c r="I105" s="124">
        <f t="shared" si="16"/>
        <v>0</v>
      </c>
      <c r="J105" s="124">
        <f t="shared" si="16"/>
        <v>9.6385074225049227E-3</v>
      </c>
      <c r="K105" s="124">
        <f>((H105/D105)-1)*100</f>
        <v>104.82672824177524</v>
      </c>
      <c r="L105" s="150">
        <f>((H105/B105)-1)*100</f>
        <v>-90.202037471884225</v>
      </c>
      <c r="N105" s="23"/>
    </row>
    <row r="106" spans="1:14" x14ac:dyDescent="0.25">
      <c r="A106" s="66" t="s">
        <v>110</v>
      </c>
      <c r="B106" s="68">
        <v>0</v>
      </c>
      <c r="C106" s="124">
        <f t="shared" si="13"/>
        <v>0</v>
      </c>
      <c r="D106" s="68">
        <v>1.56019318</v>
      </c>
      <c r="E106" s="124">
        <f t="shared" si="14"/>
        <v>1.8162928832646023E-2</v>
      </c>
      <c r="F106" s="68">
        <v>0.76927513999999997</v>
      </c>
      <c r="G106" s="68">
        <v>0</v>
      </c>
      <c r="H106" s="68">
        <v>0.76927513999999997</v>
      </c>
      <c r="I106" s="124">
        <f t="shared" si="16"/>
        <v>9.3049721169352687E-3</v>
      </c>
      <c r="J106" s="124">
        <f t="shared" si="16"/>
        <v>0</v>
      </c>
      <c r="K106" s="124">
        <f>((H106/D106)-1)*100</f>
        <v>-50.69359680190373</v>
      </c>
      <c r="L106" s="150" t="s">
        <v>314</v>
      </c>
      <c r="N106" s="23"/>
    </row>
    <row r="107" spans="1:14" x14ac:dyDescent="0.25">
      <c r="A107" s="66" t="s">
        <v>40</v>
      </c>
      <c r="B107" s="68">
        <v>0.16795070000000001</v>
      </c>
      <c r="C107" s="124">
        <f t="shared" si="13"/>
        <v>2.0255850920451969E-3</v>
      </c>
      <c r="D107" s="68">
        <v>1.3165166499999998</v>
      </c>
      <c r="E107" s="124">
        <f t="shared" si="14"/>
        <v>1.5326177890960626E-2</v>
      </c>
      <c r="F107" s="68">
        <v>0.74429401000000006</v>
      </c>
      <c r="G107" s="68">
        <v>0</v>
      </c>
      <c r="H107" s="68">
        <v>0.74429401000000006</v>
      </c>
      <c r="I107" s="124">
        <f t="shared" si="16"/>
        <v>9.00280621293955E-3</v>
      </c>
      <c r="J107" s="124">
        <f t="shared" si="16"/>
        <v>0</v>
      </c>
      <c r="K107" s="124">
        <f>((H107/D107)-1)*100</f>
        <v>-43.46489958938232</v>
      </c>
      <c r="L107" s="150">
        <f>((H107/B107)-1)*100</f>
        <v>343.16219581103269</v>
      </c>
      <c r="N107" s="23"/>
    </row>
    <row r="108" spans="1:14" x14ac:dyDescent="0.25">
      <c r="A108" s="66" t="s">
        <v>24</v>
      </c>
      <c r="B108" s="68">
        <v>3.1831319999999996E-2</v>
      </c>
      <c r="C108" s="124">
        <f t="shared" si="13"/>
        <v>3.8390460564987288E-4</v>
      </c>
      <c r="D108" s="68">
        <v>0.87347600000000003</v>
      </c>
      <c r="E108" s="124">
        <f t="shared" si="14"/>
        <v>1.0168537222438264E-2</v>
      </c>
      <c r="F108" s="68">
        <v>0.72665604000000006</v>
      </c>
      <c r="G108" s="68">
        <v>1.6712000000000001E-3</v>
      </c>
      <c r="H108" s="68">
        <v>0.72832724000000004</v>
      </c>
      <c r="I108" s="124">
        <f t="shared" si="16"/>
        <v>8.7894614543277717E-3</v>
      </c>
      <c r="J108" s="124">
        <f t="shared" si="16"/>
        <v>2.0214444212797808E-5</v>
      </c>
      <c r="K108" s="124">
        <f>((H108/D108)-1)*100</f>
        <v>-16.617372429236752</v>
      </c>
      <c r="L108" s="150">
        <f>((H108/B108)-1)*100</f>
        <v>2188.0836861305161</v>
      </c>
      <c r="N108" s="23"/>
    </row>
    <row r="109" spans="1:14" x14ac:dyDescent="0.25">
      <c r="A109" s="66" t="s">
        <v>224</v>
      </c>
      <c r="B109" s="68">
        <v>1.5520160000000001</v>
      </c>
      <c r="C109" s="124">
        <f t="shared" si="13"/>
        <v>1.8718233816325973E-2</v>
      </c>
      <c r="D109" s="68">
        <v>2.4106028900000003</v>
      </c>
      <c r="E109" s="124">
        <f t="shared" si="14"/>
        <v>2.80629407281737E-2</v>
      </c>
      <c r="F109" s="68">
        <v>0</v>
      </c>
      <c r="G109" s="68">
        <v>0.71390114000000005</v>
      </c>
      <c r="H109" s="68">
        <v>0.71390114000000005</v>
      </c>
      <c r="I109" s="124">
        <f t="shared" si="16"/>
        <v>0</v>
      </c>
      <c r="J109" s="124">
        <f t="shared" si="16"/>
        <v>8.6351811680126615E-3</v>
      </c>
      <c r="K109" s="124" t="s">
        <v>314</v>
      </c>
      <c r="L109" s="150" t="s">
        <v>314</v>
      </c>
      <c r="N109" s="23"/>
    </row>
    <row r="110" spans="1:14" x14ac:dyDescent="0.25">
      <c r="A110" s="66" t="s">
        <v>202</v>
      </c>
      <c r="B110" s="68">
        <v>7.0913807200000001</v>
      </c>
      <c r="C110" s="124">
        <f t="shared" si="13"/>
        <v>8.5526259006057939E-2</v>
      </c>
      <c r="D110" s="68">
        <v>0.35704234999999995</v>
      </c>
      <c r="E110" s="124">
        <f t="shared" si="14"/>
        <v>4.1564947702762639E-3</v>
      </c>
      <c r="F110" s="68">
        <v>0</v>
      </c>
      <c r="G110" s="68">
        <v>0.68238884999999994</v>
      </c>
      <c r="H110" s="68">
        <v>0.68238884999999994</v>
      </c>
      <c r="I110" s="124">
        <f t="shared" si="16"/>
        <v>0</v>
      </c>
      <c r="J110" s="124">
        <f t="shared" si="16"/>
        <v>8.2540158806607526E-3</v>
      </c>
      <c r="K110" s="124" t="s">
        <v>314</v>
      </c>
      <c r="L110" s="150">
        <f t="shared" ref="L110:L116" si="18">((H110/B110)-1)*100</f>
        <v>-90.377207529198913</v>
      </c>
      <c r="N110" s="23"/>
    </row>
    <row r="111" spans="1:14" x14ac:dyDescent="0.25">
      <c r="A111" s="66" t="s">
        <v>180</v>
      </c>
      <c r="B111" s="68">
        <v>0.13648439000000001</v>
      </c>
      <c r="C111" s="124">
        <f t="shared" si="13"/>
        <v>1.6460827235663951E-3</v>
      </c>
      <c r="D111" s="68">
        <v>1.21541476</v>
      </c>
      <c r="E111" s="124">
        <f t="shared" si="14"/>
        <v>1.4149204131265046E-2</v>
      </c>
      <c r="F111" s="68">
        <v>0</v>
      </c>
      <c r="G111" s="68">
        <v>0.68066320999999996</v>
      </c>
      <c r="H111" s="68">
        <v>0.68066320999999996</v>
      </c>
      <c r="I111" s="124">
        <f t="shared" si="16"/>
        <v>0</v>
      </c>
      <c r="J111" s="124">
        <f t="shared" si="16"/>
        <v>8.2331429429445182E-3</v>
      </c>
      <c r="K111" s="124">
        <f t="shared" ref="K111:K117" si="19">((H111/D111)-1)*100</f>
        <v>-43.997454004919277</v>
      </c>
      <c r="L111" s="150">
        <f t="shared" si="18"/>
        <v>398.71139842439118</v>
      </c>
      <c r="N111" s="23"/>
    </row>
    <row r="112" spans="1:14" x14ac:dyDescent="0.25">
      <c r="A112" s="66" t="s">
        <v>97</v>
      </c>
      <c r="B112" s="68">
        <v>440.60360595999998</v>
      </c>
      <c r="C112" s="124">
        <f t="shared" si="13"/>
        <v>5.3139409108383129</v>
      </c>
      <c r="D112" s="68">
        <v>0.164547</v>
      </c>
      <c r="E112" s="124">
        <f t="shared" si="14"/>
        <v>1.915567564925137E-3</v>
      </c>
      <c r="F112" s="68">
        <v>0.18565220999999998</v>
      </c>
      <c r="G112" s="68">
        <v>0.47196009</v>
      </c>
      <c r="H112" s="68">
        <v>0.65761230000000004</v>
      </c>
      <c r="I112" s="124">
        <f t="shared" si="16"/>
        <v>2.2456056977187785E-3</v>
      </c>
      <c r="J112" s="124">
        <f t="shared" si="16"/>
        <v>5.7087188307635428E-3</v>
      </c>
      <c r="K112" s="124">
        <f t="shared" si="19"/>
        <v>299.65013035789173</v>
      </c>
      <c r="L112" s="150">
        <f t="shared" si="18"/>
        <v>-99.850747408531262</v>
      </c>
      <c r="N112" s="23"/>
    </row>
    <row r="113" spans="1:14" x14ac:dyDescent="0.25">
      <c r="A113" s="66" t="s">
        <v>117</v>
      </c>
      <c r="B113" s="68">
        <v>0.41211752000000001</v>
      </c>
      <c r="C113" s="124">
        <f t="shared" si="13"/>
        <v>4.9703818125356918E-3</v>
      </c>
      <c r="D113" s="68">
        <v>0.72125421000000001</v>
      </c>
      <c r="E113" s="124">
        <f t="shared" si="14"/>
        <v>8.3964531151689385E-3</v>
      </c>
      <c r="F113" s="68">
        <v>0.54156000000000004</v>
      </c>
      <c r="G113" s="68">
        <v>8.8333039999999988E-2</v>
      </c>
      <c r="H113" s="68">
        <v>0.62989304000000002</v>
      </c>
      <c r="I113" s="124">
        <f t="shared" si="16"/>
        <v>6.5505830588097067E-3</v>
      </c>
      <c r="J113" s="124">
        <f t="shared" si="16"/>
        <v>1.0684557857987295E-3</v>
      </c>
      <c r="K113" s="124">
        <f t="shared" si="19"/>
        <v>-12.666986027020899</v>
      </c>
      <c r="L113" s="150">
        <f t="shared" si="18"/>
        <v>52.84306282343929</v>
      </c>
      <c r="N113" s="23"/>
    </row>
    <row r="114" spans="1:14" x14ac:dyDescent="0.25">
      <c r="A114" s="66" t="s">
        <v>25</v>
      </c>
      <c r="B114" s="68">
        <v>2.936306E-2</v>
      </c>
      <c r="C114" s="124">
        <f t="shared" si="13"/>
        <v>3.5413592555927803E-4</v>
      </c>
      <c r="D114" s="68">
        <v>7.9035400000000006E-3</v>
      </c>
      <c r="E114" s="124">
        <f t="shared" si="14"/>
        <v>9.2008756598956017E-5</v>
      </c>
      <c r="F114" s="68">
        <v>0.60031435999999994</v>
      </c>
      <c r="G114" s="68">
        <v>2.936834E-2</v>
      </c>
      <c r="H114" s="68">
        <v>0.62968269999999993</v>
      </c>
      <c r="I114" s="124">
        <f t="shared" si="16"/>
        <v>7.2612620514369425E-3</v>
      </c>
      <c r="J114" s="124">
        <f t="shared" si="16"/>
        <v>3.5523256974178937E-4</v>
      </c>
      <c r="K114" s="124">
        <f t="shared" si="19"/>
        <v>7867.0970223469467</v>
      </c>
      <c r="L114" s="150">
        <f t="shared" si="18"/>
        <v>2044.4723404168365</v>
      </c>
      <c r="N114" s="23"/>
    </row>
    <row r="115" spans="1:14" x14ac:dyDescent="0.25">
      <c r="A115" s="66" t="s">
        <v>50</v>
      </c>
      <c r="B115" s="68">
        <v>2.50710334</v>
      </c>
      <c r="C115" s="124">
        <f t="shared" si="13"/>
        <v>3.0237153817880606E-2</v>
      </c>
      <c r="D115" s="68">
        <v>4.2932166900000004</v>
      </c>
      <c r="E115" s="124">
        <f t="shared" si="14"/>
        <v>4.9979316794346036E-2</v>
      </c>
      <c r="F115" s="68">
        <v>0.28543299999999999</v>
      </c>
      <c r="G115" s="68">
        <v>0.3207759</v>
      </c>
      <c r="H115" s="68">
        <v>0.60620890000000005</v>
      </c>
      <c r="I115" s="124">
        <f t="shared" si="16"/>
        <v>3.4525307892481548E-3</v>
      </c>
      <c r="J115" s="124">
        <f t="shared" si="16"/>
        <v>3.8800302389660176E-3</v>
      </c>
      <c r="K115" s="124">
        <f t="shared" si="19"/>
        <v>-85.879843861316957</v>
      </c>
      <c r="L115" s="150">
        <f t="shared" si="18"/>
        <v>-75.820346519900525</v>
      </c>
      <c r="N115" s="23"/>
    </row>
    <row r="116" spans="1:14" x14ac:dyDescent="0.25">
      <c r="A116" s="66" t="s">
        <v>77</v>
      </c>
      <c r="B116" s="68">
        <v>0.30078643999999999</v>
      </c>
      <c r="C116" s="124">
        <f t="shared" si="13"/>
        <v>3.6276629317612075E-3</v>
      </c>
      <c r="D116" s="68">
        <v>0.29852000000000001</v>
      </c>
      <c r="E116" s="124">
        <f t="shared" si="14"/>
        <v>3.4752090860450317E-3</v>
      </c>
      <c r="F116" s="68">
        <v>0.59621018000000003</v>
      </c>
      <c r="G116" s="68">
        <v>0</v>
      </c>
      <c r="H116" s="68">
        <v>0.59621018000000003</v>
      </c>
      <c r="I116" s="124">
        <f t="shared" si="16"/>
        <v>7.2116188503543203E-3</v>
      </c>
      <c r="J116" s="124">
        <f t="shared" si="16"/>
        <v>0</v>
      </c>
      <c r="K116" s="124">
        <f t="shared" si="19"/>
        <v>99.722021975077041</v>
      </c>
      <c r="L116" s="150">
        <f t="shared" si="18"/>
        <v>98.217107127568653</v>
      </c>
      <c r="N116" s="23"/>
    </row>
    <row r="117" spans="1:14" x14ac:dyDescent="0.25">
      <c r="A117" s="66" t="s">
        <v>206</v>
      </c>
      <c r="B117" s="68">
        <v>0.70972621999999996</v>
      </c>
      <c r="C117" s="124">
        <f t="shared" si="13"/>
        <v>8.5597193144511426E-3</v>
      </c>
      <c r="D117" s="68">
        <v>0.43418298</v>
      </c>
      <c r="E117" s="124">
        <f t="shared" si="14"/>
        <v>5.0545244442654035E-3</v>
      </c>
      <c r="F117" s="68">
        <v>0</v>
      </c>
      <c r="G117" s="68">
        <v>0.57648323999999995</v>
      </c>
      <c r="H117" s="68">
        <v>0.57648323999999995</v>
      </c>
      <c r="I117" s="124">
        <f t="shared" si="16"/>
        <v>0</v>
      </c>
      <c r="J117" s="124">
        <f t="shared" si="16"/>
        <v>6.973006399349526E-3</v>
      </c>
      <c r="K117" s="124">
        <f t="shared" si="19"/>
        <v>32.774260289981868</v>
      </c>
      <c r="L117" s="150" t="s">
        <v>314</v>
      </c>
      <c r="N117" s="23"/>
    </row>
    <row r="118" spans="1:14" x14ac:dyDescent="0.25">
      <c r="A118" s="66" t="s">
        <v>200</v>
      </c>
      <c r="B118" s="68">
        <v>1.2199316299999998</v>
      </c>
      <c r="C118" s="124">
        <f t="shared" si="13"/>
        <v>1.471309927879072E-2</v>
      </c>
      <c r="D118" s="68">
        <v>10.806973839999999</v>
      </c>
      <c r="E118" s="124">
        <f t="shared" si="14"/>
        <v>0.12580896985601958</v>
      </c>
      <c r="F118" s="68">
        <v>0</v>
      </c>
      <c r="G118" s="68">
        <v>0.54809426999999999</v>
      </c>
      <c r="H118" s="68">
        <v>0.54809426999999999</v>
      </c>
      <c r="I118" s="124">
        <f t="shared" si="16"/>
        <v>0</v>
      </c>
      <c r="J118" s="124">
        <f t="shared" si="16"/>
        <v>6.6296200599982877E-3</v>
      </c>
      <c r="K118" s="124" t="s">
        <v>314</v>
      </c>
      <c r="L118" s="150" t="s">
        <v>314</v>
      </c>
      <c r="N118" s="23"/>
    </row>
    <row r="119" spans="1:14" x14ac:dyDescent="0.25">
      <c r="A119" s="66" t="s">
        <v>174</v>
      </c>
      <c r="B119" s="68">
        <v>1.0680478899999999</v>
      </c>
      <c r="C119" s="124">
        <f t="shared" si="13"/>
        <v>1.288129125734116E-2</v>
      </c>
      <c r="D119" s="68">
        <v>0.57819915</v>
      </c>
      <c r="E119" s="124">
        <f t="shared" si="14"/>
        <v>6.7310831422467982E-3</v>
      </c>
      <c r="F119" s="68">
        <v>4.8052610000000003E-2</v>
      </c>
      <c r="G119" s="68">
        <v>0.48758596999999998</v>
      </c>
      <c r="H119" s="68">
        <v>0.53563857999999998</v>
      </c>
      <c r="I119" s="124">
        <f t="shared" si="16"/>
        <v>5.8123312836544404E-4</v>
      </c>
      <c r="J119" s="124">
        <f t="shared" si="16"/>
        <v>5.8977258194757689E-3</v>
      </c>
      <c r="K119" s="124" t="s">
        <v>314</v>
      </c>
      <c r="L119" s="150">
        <f>((H119/B119)-1)*100</f>
        <v>-49.848823726434212</v>
      </c>
      <c r="N119" s="23"/>
    </row>
    <row r="120" spans="1:14" x14ac:dyDescent="0.25">
      <c r="A120" s="66" t="s">
        <v>113</v>
      </c>
      <c r="B120" s="68">
        <v>0.26172706000000001</v>
      </c>
      <c r="C120" s="124">
        <f t="shared" si="13"/>
        <v>3.1565836338926772E-3</v>
      </c>
      <c r="D120" s="68">
        <v>9.6508059999999993E-2</v>
      </c>
      <c r="E120" s="124">
        <f t="shared" si="14"/>
        <v>1.1234948646274255E-3</v>
      </c>
      <c r="F120" s="68">
        <v>2.4988E-2</v>
      </c>
      <c r="G120" s="68">
        <v>0.50218724999999997</v>
      </c>
      <c r="H120" s="68">
        <v>0.52717524999999998</v>
      </c>
      <c r="I120" s="124">
        <f t="shared" si="16"/>
        <v>3.0224900190844398E-4</v>
      </c>
      <c r="J120" s="124">
        <f t="shared" si="16"/>
        <v>6.0743394862992732E-3</v>
      </c>
      <c r="K120" s="124">
        <f>((H120/D120)-1)*100</f>
        <v>446.249971245925</v>
      </c>
      <c r="L120" s="150">
        <f>((H120/B120)-1)*100</f>
        <v>101.42175975231602</v>
      </c>
      <c r="N120" s="23"/>
    </row>
    <row r="121" spans="1:14" x14ac:dyDescent="0.25">
      <c r="A121" s="66" t="s">
        <v>148</v>
      </c>
      <c r="B121" s="68">
        <v>0.67366018000000005</v>
      </c>
      <c r="C121" s="124">
        <f t="shared" si="13"/>
        <v>8.1247414730184746E-3</v>
      </c>
      <c r="D121" s="68">
        <v>0.40954585999999998</v>
      </c>
      <c r="E121" s="124">
        <f t="shared" si="14"/>
        <v>4.7677123603916873E-3</v>
      </c>
      <c r="F121" s="68">
        <v>0.41684799</v>
      </c>
      <c r="G121" s="68">
        <v>9.9685979999999993E-2</v>
      </c>
      <c r="H121" s="68">
        <v>0.51653397000000001</v>
      </c>
      <c r="I121" s="124">
        <f t="shared" si="16"/>
        <v>5.0420957629678659E-3</v>
      </c>
      <c r="J121" s="124">
        <f t="shared" si="16"/>
        <v>1.2057782919507407E-3</v>
      </c>
      <c r="K121" s="124">
        <f>((H121/D121)-1)*100</f>
        <v>26.123597000834042</v>
      </c>
      <c r="L121" s="150">
        <f>((H121/B121)-1)*100</f>
        <v>-23.324253780296178</v>
      </c>
      <c r="N121" s="23"/>
    </row>
    <row r="122" spans="1:14" x14ac:dyDescent="0.25">
      <c r="A122" s="66" t="s">
        <v>225</v>
      </c>
      <c r="B122" s="68">
        <v>1.0002439999999999</v>
      </c>
      <c r="C122" s="124">
        <f t="shared" si="13"/>
        <v>1.2063536113917094E-2</v>
      </c>
      <c r="D122" s="68">
        <v>8.9820479999999994E-2</v>
      </c>
      <c r="E122" s="124">
        <f t="shared" si="14"/>
        <v>1.0456416595502011E-3</v>
      </c>
      <c r="F122" s="68">
        <v>0</v>
      </c>
      <c r="G122" s="68">
        <v>0.51173831000000003</v>
      </c>
      <c r="H122" s="68">
        <v>0.51173831000000003</v>
      </c>
      <c r="I122" s="124">
        <f t="shared" si="16"/>
        <v>0</v>
      </c>
      <c r="J122" s="124">
        <f t="shared" si="16"/>
        <v>6.1898668735318515E-3</v>
      </c>
      <c r="K122" s="124" t="s">
        <v>314</v>
      </c>
      <c r="L122" s="150" t="s">
        <v>314</v>
      </c>
      <c r="N122" s="23"/>
    </row>
    <row r="123" spans="1:14" x14ac:dyDescent="0.25">
      <c r="A123" s="66" t="s">
        <v>169</v>
      </c>
      <c r="B123" s="68">
        <v>0.32137186000000001</v>
      </c>
      <c r="C123" s="124">
        <f t="shared" si="13"/>
        <v>3.8759353108908513E-3</v>
      </c>
      <c r="D123" s="68">
        <v>0.48163926000000001</v>
      </c>
      <c r="E123" s="124">
        <f t="shared" si="14"/>
        <v>5.6069849006699897E-3</v>
      </c>
      <c r="F123" s="68">
        <v>0.23599600000000001</v>
      </c>
      <c r="G123" s="68">
        <v>0.25698554000000001</v>
      </c>
      <c r="H123" s="68">
        <v>0.49298154</v>
      </c>
      <c r="I123" s="124">
        <f t="shared" si="16"/>
        <v>2.8545524033290041E-3</v>
      </c>
      <c r="J123" s="124">
        <f t="shared" si="16"/>
        <v>3.1084369685410005E-3</v>
      </c>
      <c r="K123" s="124">
        <f>((H123/D123)-1)*100</f>
        <v>2.354932610767646</v>
      </c>
      <c r="L123" s="150">
        <f>((H123/B123)-1)*100</f>
        <v>53.399099722047836</v>
      </c>
      <c r="N123" s="23"/>
    </row>
    <row r="124" spans="1:14" x14ac:dyDescent="0.25">
      <c r="A124" s="66" t="s">
        <v>223</v>
      </c>
      <c r="B124" s="68">
        <v>0.15</v>
      </c>
      <c r="C124" s="124">
        <f t="shared" si="13"/>
        <v>1.8090889993717173E-3</v>
      </c>
      <c r="D124" s="68">
        <v>3.0166416699999998</v>
      </c>
      <c r="E124" s="124">
        <f t="shared" si="14"/>
        <v>3.5118117851152542E-2</v>
      </c>
      <c r="F124" s="68">
        <v>0</v>
      </c>
      <c r="G124" s="68">
        <v>0.46179999999999999</v>
      </c>
      <c r="H124" s="68">
        <v>0.46179999999999999</v>
      </c>
      <c r="I124" s="124">
        <f t="shared" si="16"/>
        <v>0</v>
      </c>
      <c r="J124" s="124">
        <f t="shared" si="16"/>
        <v>5.5858247591371634E-3</v>
      </c>
      <c r="K124" s="124" t="s">
        <v>314</v>
      </c>
      <c r="L124" s="150" t="s">
        <v>314</v>
      </c>
      <c r="N124" s="23"/>
    </row>
    <row r="125" spans="1:14" x14ac:dyDescent="0.25">
      <c r="A125" s="66" t="s">
        <v>211</v>
      </c>
      <c r="B125" s="68">
        <v>7.4517242900000005</v>
      </c>
      <c r="C125" s="124">
        <f t="shared" si="13"/>
        <v>8.9872216262600155E-2</v>
      </c>
      <c r="D125" s="68">
        <v>1.9111650200000001</v>
      </c>
      <c r="E125" s="124">
        <f t="shared" si="14"/>
        <v>2.2248753994490941E-2</v>
      </c>
      <c r="F125" s="68">
        <v>0</v>
      </c>
      <c r="G125" s="68">
        <v>0.43801577000000003</v>
      </c>
      <c r="H125" s="68">
        <v>0.43801577000000003</v>
      </c>
      <c r="I125" s="124">
        <f t="shared" si="16"/>
        <v>0</v>
      </c>
      <c r="J125" s="124">
        <f t="shared" si="16"/>
        <v>5.2981362775195526E-3</v>
      </c>
      <c r="K125" s="124" t="s">
        <v>314</v>
      </c>
      <c r="L125" s="150" t="s">
        <v>314</v>
      </c>
      <c r="N125" s="23"/>
    </row>
    <row r="126" spans="1:14" x14ac:dyDescent="0.25">
      <c r="A126" s="66" t="s">
        <v>106</v>
      </c>
      <c r="B126" s="68">
        <v>3.7791975</v>
      </c>
      <c r="C126" s="124">
        <f t="shared" si="13"/>
        <v>4.5579364158020642E-2</v>
      </c>
      <c r="D126" s="68">
        <v>1.4904467800000001</v>
      </c>
      <c r="E126" s="124">
        <f t="shared" si="14"/>
        <v>1.7350978802500874E-2</v>
      </c>
      <c r="F126" s="68">
        <v>0.41971924999999999</v>
      </c>
      <c r="G126" s="68">
        <v>0</v>
      </c>
      <c r="H126" s="68">
        <v>0.41971924999999999</v>
      </c>
      <c r="I126" s="124">
        <f t="shared" si="16"/>
        <v>5.0768258521794738E-3</v>
      </c>
      <c r="J126" s="124">
        <f t="shared" si="16"/>
        <v>0</v>
      </c>
      <c r="K126" s="124">
        <f>((H126/D126)-1)*100</f>
        <v>-71.839366850790881</v>
      </c>
      <c r="L126" s="150">
        <f>((H126/B126)-1)*100</f>
        <v>-88.893958307286141</v>
      </c>
      <c r="N126" s="23"/>
    </row>
    <row r="127" spans="1:14" x14ac:dyDescent="0.25">
      <c r="A127" s="66" t="s">
        <v>105</v>
      </c>
      <c r="B127" s="68">
        <v>0.32043212999999998</v>
      </c>
      <c r="C127" s="124">
        <f t="shared" si="13"/>
        <v>3.8646016095216537E-3</v>
      </c>
      <c r="D127" s="68">
        <v>2.0591063200000002</v>
      </c>
      <c r="E127" s="124">
        <f t="shared" si="14"/>
        <v>2.3971006942237538E-2</v>
      </c>
      <c r="F127" s="68">
        <v>0.32939200000000002</v>
      </c>
      <c r="G127" s="68">
        <v>6.7072999999999994E-2</v>
      </c>
      <c r="H127" s="68">
        <v>0.39646500000000001</v>
      </c>
      <c r="I127" s="124">
        <f t="shared" si="16"/>
        <v>3.9842485687780612E-3</v>
      </c>
      <c r="J127" s="124">
        <f t="shared" si="16"/>
        <v>8.1129931587182102E-4</v>
      </c>
      <c r="K127" s="124">
        <f>((H127/D127)-1)*100</f>
        <v>-80.745773243996453</v>
      </c>
      <c r="L127" s="150">
        <f>((H127/B127)-1)*100</f>
        <v>23.72822912608672</v>
      </c>
      <c r="N127" s="23"/>
    </row>
    <row r="128" spans="1:14" x14ac:dyDescent="0.25">
      <c r="A128" s="66" t="s">
        <v>205</v>
      </c>
      <c r="B128" s="68">
        <v>0.90971108000000001</v>
      </c>
      <c r="C128" s="124">
        <f t="shared" si="13"/>
        <v>1.0971655382897096E-2</v>
      </c>
      <c r="D128" s="68">
        <v>0.41857985999999997</v>
      </c>
      <c r="E128" s="124">
        <f t="shared" si="14"/>
        <v>4.8728813235543924E-3</v>
      </c>
      <c r="F128" s="68">
        <v>0</v>
      </c>
      <c r="G128" s="68">
        <v>0.38127100000000003</v>
      </c>
      <c r="H128" s="68">
        <v>0.38127100000000003</v>
      </c>
      <c r="I128" s="124">
        <f t="shared" si="16"/>
        <v>0</v>
      </c>
      <c r="J128" s="124">
        <f t="shared" si="16"/>
        <v>4.6117648153767557E-3</v>
      </c>
      <c r="K128" s="124" t="s">
        <v>314</v>
      </c>
      <c r="L128" s="150" t="s">
        <v>314</v>
      </c>
      <c r="N128" s="23"/>
    </row>
    <row r="129" spans="1:14" x14ac:dyDescent="0.25">
      <c r="A129" s="66" t="s">
        <v>256</v>
      </c>
      <c r="B129" s="68">
        <v>1.6067220600000001</v>
      </c>
      <c r="C129" s="124">
        <f t="shared" si="13"/>
        <v>1.9378021358625767E-2</v>
      </c>
      <c r="D129" s="68">
        <v>1.7950041299999999</v>
      </c>
      <c r="E129" s="124">
        <f t="shared" si="14"/>
        <v>2.0896471466114019E-2</v>
      </c>
      <c r="F129" s="68">
        <v>0.21533466000000001</v>
      </c>
      <c r="G129" s="68">
        <v>0.12250099</v>
      </c>
      <c r="H129" s="68">
        <v>0.33783565000000004</v>
      </c>
      <c r="I129" s="124">
        <f t="shared" si="16"/>
        <v>2.6046376685326614E-3</v>
      </c>
      <c r="J129" s="124">
        <f t="shared" si="16"/>
        <v>1.4817433152031487E-3</v>
      </c>
      <c r="K129" s="124">
        <f>((H129/D129)-1)*100</f>
        <v>-81.17911572715991</v>
      </c>
      <c r="L129" s="150">
        <f t="shared" ref="L129:L141" si="20">((H129/B129)-1)*100</f>
        <v>-78.973609785378812</v>
      </c>
      <c r="N129" s="23"/>
    </row>
    <row r="130" spans="1:14" x14ac:dyDescent="0.25">
      <c r="A130" s="66" t="s">
        <v>132</v>
      </c>
      <c r="B130" s="68">
        <v>7.2674370000000002E-2</v>
      </c>
      <c r="C130" s="124">
        <f t="shared" si="13"/>
        <v>8.7649602202179979E-4</v>
      </c>
      <c r="D130" s="68">
        <v>0.46083757000000003</v>
      </c>
      <c r="E130" s="124">
        <f t="shared" si="14"/>
        <v>5.3648228274652066E-3</v>
      </c>
      <c r="F130" s="68">
        <v>8.6725009999999991E-2</v>
      </c>
      <c r="G130" s="68">
        <v>0.24684084000000001</v>
      </c>
      <c r="H130" s="68">
        <v>0.33356585</v>
      </c>
      <c r="I130" s="124">
        <f t="shared" si="16"/>
        <v>1.0490054311269338E-3</v>
      </c>
      <c r="J130" s="124">
        <f t="shared" si="16"/>
        <v>2.9857290507540389E-3</v>
      </c>
      <c r="K130" s="124">
        <f>((H130/D130)-1)*100</f>
        <v>-27.617479191203962</v>
      </c>
      <c r="L130" s="150">
        <f t="shared" si="20"/>
        <v>358.98691657044975</v>
      </c>
      <c r="N130" s="23"/>
    </row>
    <row r="131" spans="1:14" x14ac:dyDescent="0.25">
      <c r="A131" s="66" t="s">
        <v>39</v>
      </c>
      <c r="B131" s="68">
        <v>0.56036493000000009</v>
      </c>
      <c r="C131" s="124">
        <f t="shared" si="13"/>
        <v>6.7583335366446845E-3</v>
      </c>
      <c r="D131" s="68">
        <v>1.63373788</v>
      </c>
      <c r="E131" s="124">
        <f t="shared" si="14"/>
        <v>1.9019096625994731E-2</v>
      </c>
      <c r="F131" s="68">
        <v>3.3656039999999998E-2</v>
      </c>
      <c r="G131" s="68">
        <v>0.29937584</v>
      </c>
      <c r="H131" s="68">
        <v>0.33303188</v>
      </c>
      <c r="I131" s="124">
        <f t="shared" si="16"/>
        <v>4.0709558580881493E-4</v>
      </c>
      <c r="J131" s="124">
        <f t="shared" si="16"/>
        <v>3.6211801198776225E-3</v>
      </c>
      <c r="K131" s="124" t="s">
        <v>314</v>
      </c>
      <c r="L131" s="150">
        <f t="shared" si="20"/>
        <v>-40.568750439111177</v>
      </c>
      <c r="N131" s="23"/>
    </row>
    <row r="132" spans="1:14" x14ac:dyDescent="0.25">
      <c r="A132" s="66" t="s">
        <v>134</v>
      </c>
      <c r="B132" s="68">
        <v>0.23814146</v>
      </c>
      <c r="C132" s="124">
        <f t="shared" ref="C132:C195" si="21">(B132/$B$268)*100</f>
        <v>2.8721273038687994E-3</v>
      </c>
      <c r="D132" s="68">
        <v>0.43576729999999997</v>
      </c>
      <c r="E132" s="124">
        <f t="shared" ref="E132:E195" si="22">(D132/$D$268)*100</f>
        <v>5.0729682445441208E-3</v>
      </c>
      <c r="F132" s="68">
        <v>0.25236652999999998</v>
      </c>
      <c r="G132" s="68">
        <v>7.879847999999999E-2</v>
      </c>
      <c r="H132" s="68">
        <v>0.33116500999999998</v>
      </c>
      <c r="I132" s="124">
        <f t="shared" si="16"/>
        <v>3.0525665042259236E-3</v>
      </c>
      <c r="J132" s="124">
        <f t="shared" si="16"/>
        <v>9.5312797870587818E-4</v>
      </c>
      <c r="K132" s="124">
        <f t="shared" ref="K132:K140" si="23">((H132/D132)-1)*100</f>
        <v>-24.004162313234612</v>
      </c>
      <c r="L132" s="150">
        <f t="shared" si="20"/>
        <v>39.062307756070695</v>
      </c>
      <c r="N132" s="23"/>
    </row>
    <row r="133" spans="1:14" x14ac:dyDescent="0.25">
      <c r="A133" s="66" t="s">
        <v>170</v>
      </c>
      <c r="B133" s="68">
        <v>0.1890413</v>
      </c>
      <c r="C133" s="124">
        <f t="shared" si="21"/>
        <v>2.2799502417128578E-3</v>
      </c>
      <c r="D133" s="68">
        <v>2.6207129399999998</v>
      </c>
      <c r="E133" s="124">
        <f t="shared" si="22"/>
        <v>3.0508928785353703E-2</v>
      </c>
      <c r="F133" s="68">
        <v>9.2788860000000001E-2</v>
      </c>
      <c r="G133" s="68">
        <v>0.21964864000000001</v>
      </c>
      <c r="H133" s="68">
        <v>0.31243749999999998</v>
      </c>
      <c r="I133" s="124">
        <f t="shared" si="16"/>
        <v>1.1223523420530793E-3</v>
      </c>
      <c r="J133" s="124">
        <f t="shared" si="16"/>
        <v>2.6568185613313243E-3</v>
      </c>
      <c r="K133" s="124">
        <f t="shared" si="23"/>
        <v>-88.078148688806792</v>
      </c>
      <c r="L133" s="150">
        <f t="shared" si="20"/>
        <v>65.274730971486122</v>
      </c>
      <c r="N133" s="23"/>
    </row>
    <row r="134" spans="1:14" x14ac:dyDescent="0.25">
      <c r="A134" s="66" t="s">
        <v>99</v>
      </c>
      <c r="B134" s="68">
        <v>1.0424485800000001</v>
      </c>
      <c r="C134" s="124">
        <f t="shared" si="21"/>
        <v>1.2572548389924451E-2</v>
      </c>
      <c r="D134" s="68">
        <v>1.1315633300000001</v>
      </c>
      <c r="E134" s="124">
        <f t="shared" si="22"/>
        <v>1.3173050937462726E-2</v>
      </c>
      <c r="F134" s="68">
        <v>5.6012220000000001E-2</v>
      </c>
      <c r="G134" s="68">
        <v>0.19998637999999999</v>
      </c>
      <c r="H134" s="68">
        <v>0.25599860000000002</v>
      </c>
      <c r="I134" s="124">
        <f t="shared" si="16"/>
        <v>6.7751070872723649E-4</v>
      </c>
      <c r="J134" s="124">
        <f t="shared" si="16"/>
        <v>2.4189884644742598E-3</v>
      </c>
      <c r="K134" s="124">
        <f t="shared" si="23"/>
        <v>-77.376555671877426</v>
      </c>
      <c r="L134" s="150">
        <f t="shared" si="20"/>
        <v>-75.442568112088566</v>
      </c>
      <c r="N134" s="23"/>
    </row>
    <row r="135" spans="1:14" x14ac:dyDescent="0.25">
      <c r="A135" s="66" t="s">
        <v>199</v>
      </c>
      <c r="B135" s="68">
        <v>0.35001849000000002</v>
      </c>
      <c r="C135" s="124">
        <f t="shared" si="21"/>
        <v>4.2214306655713298E-3</v>
      </c>
      <c r="D135" s="68">
        <v>2.8517520000000001E-2</v>
      </c>
      <c r="E135" s="124">
        <f t="shared" si="22"/>
        <v>3.3198561106616281E-4</v>
      </c>
      <c r="F135" s="68">
        <v>0</v>
      </c>
      <c r="G135" s="68">
        <v>0.24266688</v>
      </c>
      <c r="H135" s="68">
        <v>0.24266688</v>
      </c>
      <c r="I135" s="124">
        <f t="shared" si="16"/>
        <v>0</v>
      </c>
      <c r="J135" s="124">
        <f t="shared" si="16"/>
        <v>2.9352418071168624E-3</v>
      </c>
      <c r="K135" s="124">
        <f t="shared" si="23"/>
        <v>750.93963289935436</v>
      </c>
      <c r="L135" s="150">
        <f t="shared" si="20"/>
        <v>-30.670268304968694</v>
      </c>
      <c r="N135" s="23"/>
    </row>
    <row r="136" spans="1:14" x14ac:dyDescent="0.25">
      <c r="A136" s="66" t="s">
        <v>210</v>
      </c>
      <c r="B136" s="68">
        <v>6.3944674599999995</v>
      </c>
      <c r="C136" s="124">
        <f t="shared" si="21"/>
        <v>7.7121071591509383E-2</v>
      </c>
      <c r="D136" s="68">
        <v>3.8753850099999996</v>
      </c>
      <c r="E136" s="124">
        <f t="shared" si="22"/>
        <v>4.5115145379454359E-2</v>
      </c>
      <c r="F136" s="68">
        <v>0</v>
      </c>
      <c r="G136" s="68">
        <v>0.23886048999999998</v>
      </c>
      <c r="H136" s="68">
        <v>0.23886048999999998</v>
      </c>
      <c r="I136" s="124">
        <f t="shared" si="16"/>
        <v>0</v>
      </c>
      <c r="J136" s="124">
        <f t="shared" si="16"/>
        <v>2.8892006042044926E-3</v>
      </c>
      <c r="K136" s="124">
        <f t="shared" si="23"/>
        <v>-93.836470714944525</v>
      </c>
      <c r="L136" s="150">
        <f t="shared" si="20"/>
        <v>-96.264575721212594</v>
      </c>
      <c r="N136" s="23"/>
    </row>
    <row r="137" spans="1:14" x14ac:dyDescent="0.25">
      <c r="A137" s="66" t="s">
        <v>146</v>
      </c>
      <c r="B137" s="68">
        <v>0.32248151000000003</v>
      </c>
      <c r="C137" s="124">
        <f t="shared" si="21"/>
        <v>3.8893183482785372E-3</v>
      </c>
      <c r="D137" s="68">
        <v>11.152318019999999</v>
      </c>
      <c r="E137" s="124">
        <f t="shared" si="22"/>
        <v>0.12982928083065703</v>
      </c>
      <c r="F137" s="68">
        <v>0.20557386999999999</v>
      </c>
      <c r="G137" s="68">
        <v>1.835757E-2</v>
      </c>
      <c r="H137" s="68">
        <v>0.22393144000000001</v>
      </c>
      <c r="I137" s="124">
        <f t="shared" si="16"/>
        <v>2.4865734362876668E-3</v>
      </c>
      <c r="J137" s="124">
        <f t="shared" si="16"/>
        <v>2.2204887185706717E-4</v>
      </c>
      <c r="K137" s="124">
        <f t="shared" si="23"/>
        <v>-97.992063716274842</v>
      </c>
      <c r="L137" s="150">
        <f t="shared" si="20"/>
        <v>-30.559913342008361</v>
      </c>
      <c r="N137" s="23"/>
    </row>
    <row r="138" spans="1:14" x14ac:dyDescent="0.25">
      <c r="A138" s="66" t="s">
        <v>60</v>
      </c>
      <c r="B138" s="68">
        <v>1.229722</v>
      </c>
      <c r="C138" s="124">
        <f t="shared" si="21"/>
        <v>1.4831176949902582E-2</v>
      </c>
      <c r="D138" s="68">
        <v>0.72719900000000004</v>
      </c>
      <c r="E138" s="124">
        <f t="shared" si="22"/>
        <v>8.4656591590609037E-3</v>
      </c>
      <c r="F138" s="68">
        <v>0.213451</v>
      </c>
      <c r="G138" s="68">
        <v>0</v>
      </c>
      <c r="H138" s="68">
        <v>0.213451</v>
      </c>
      <c r="I138" s="124">
        <f t="shared" si="16"/>
        <v>2.5818533578661471E-3</v>
      </c>
      <c r="J138" s="124">
        <f t="shared" si="16"/>
        <v>0</v>
      </c>
      <c r="K138" s="124">
        <f t="shared" si="23"/>
        <v>-70.647511891518008</v>
      </c>
      <c r="L138" s="150">
        <f t="shared" si="20"/>
        <v>-82.642337048536177</v>
      </c>
      <c r="N138" s="23"/>
    </row>
    <row r="139" spans="1:14" x14ac:dyDescent="0.25">
      <c r="A139" s="66" t="s">
        <v>188</v>
      </c>
      <c r="B139" s="68">
        <v>19.2966677</v>
      </c>
      <c r="C139" s="124">
        <f t="shared" si="21"/>
        <v>0.23272926173734362</v>
      </c>
      <c r="D139" s="68">
        <v>0.23552866</v>
      </c>
      <c r="E139" s="124">
        <f t="shared" si="22"/>
        <v>2.7418978267989115E-3</v>
      </c>
      <c r="F139" s="68">
        <v>0</v>
      </c>
      <c r="G139" s="68">
        <v>0.21103949999999999</v>
      </c>
      <c r="H139" s="68">
        <v>0.21103949999999999</v>
      </c>
      <c r="I139" s="124">
        <f t="shared" si="16"/>
        <v>0</v>
      </c>
      <c r="J139" s="124">
        <f t="shared" si="16"/>
        <v>2.5526844180509471E-3</v>
      </c>
      <c r="K139" s="124">
        <f t="shared" si="23"/>
        <v>-10.397528691412761</v>
      </c>
      <c r="L139" s="150">
        <f t="shared" si="20"/>
        <v>-98.906342259290696</v>
      </c>
      <c r="N139" s="23"/>
    </row>
    <row r="140" spans="1:14" x14ac:dyDescent="0.25">
      <c r="A140" s="66" t="s">
        <v>128</v>
      </c>
      <c r="B140" s="68">
        <v>0.27512077000000001</v>
      </c>
      <c r="C140" s="124">
        <f t="shared" si="21"/>
        <v>3.3181197233711763E-3</v>
      </c>
      <c r="D140" s="68">
        <v>6.845147E-2</v>
      </c>
      <c r="E140" s="124">
        <f t="shared" si="22"/>
        <v>7.9687515240901418E-4</v>
      </c>
      <c r="F140" s="68">
        <v>5.9220050000000003E-2</v>
      </c>
      <c r="G140" s="68">
        <v>0.14256807999999999</v>
      </c>
      <c r="H140" s="68">
        <v>0.20178813000000001</v>
      </c>
      <c r="I140" s="124">
        <f t="shared" si="16"/>
        <v>7.1631186991628589E-4</v>
      </c>
      <c r="J140" s="124">
        <f t="shared" si="16"/>
        <v>1.724470141027821E-3</v>
      </c>
      <c r="K140" s="124">
        <f t="shared" si="23"/>
        <v>194.79006075399116</v>
      </c>
      <c r="L140" s="150">
        <f t="shared" si="20"/>
        <v>-26.654708766626378</v>
      </c>
      <c r="N140" s="23"/>
    </row>
    <row r="141" spans="1:14" x14ac:dyDescent="0.25">
      <c r="A141" s="66" t="s">
        <v>198</v>
      </c>
      <c r="B141" s="68">
        <v>0.91974591000000006</v>
      </c>
      <c r="C141" s="124">
        <f t="shared" si="21"/>
        <v>1.1092681386654198E-2</v>
      </c>
      <c r="D141" s="68">
        <v>0.81221737999999999</v>
      </c>
      <c r="E141" s="124">
        <f t="shared" si="22"/>
        <v>9.4553973563569951E-3</v>
      </c>
      <c r="F141" s="68">
        <v>0</v>
      </c>
      <c r="G141" s="68">
        <v>0.20040573</v>
      </c>
      <c r="H141" s="68">
        <v>0.20040573</v>
      </c>
      <c r="I141" s="124">
        <f t="shared" si="16"/>
        <v>0</v>
      </c>
      <c r="J141" s="124">
        <f t="shared" si="16"/>
        <v>2.4240608239648278E-3</v>
      </c>
      <c r="K141" s="124" t="s">
        <v>314</v>
      </c>
      <c r="L141" s="150">
        <f t="shared" si="20"/>
        <v>-78.210750619157409</v>
      </c>
      <c r="N141" s="23"/>
    </row>
    <row r="142" spans="1:14" x14ac:dyDescent="0.25">
      <c r="A142" s="66" t="s">
        <v>238</v>
      </c>
      <c r="B142" s="68">
        <v>0.48415234999999995</v>
      </c>
      <c r="C142" s="124">
        <f t="shared" si="21"/>
        <v>5.8391646026997694E-3</v>
      </c>
      <c r="D142" s="68">
        <v>0.56862758999999996</v>
      </c>
      <c r="E142" s="124">
        <f t="shared" si="22"/>
        <v>6.6196561950418358E-3</v>
      </c>
      <c r="F142" s="68">
        <v>6.7599080000000006E-2</v>
      </c>
      <c r="G142" s="68">
        <v>0.12821482000000001</v>
      </c>
      <c r="H142" s="68">
        <v>0.19581389999999999</v>
      </c>
      <c r="I142" s="124">
        <f t="shared" si="16"/>
        <v>8.1766265647226916E-4</v>
      </c>
      <c r="J142" s="124">
        <f t="shared" si="16"/>
        <v>1.5508564660985597E-3</v>
      </c>
      <c r="K142" s="124" t="s">
        <v>314</v>
      </c>
      <c r="L142" s="150" t="s">
        <v>314</v>
      </c>
      <c r="N142" s="23"/>
    </row>
    <row r="143" spans="1:14" x14ac:dyDescent="0.25">
      <c r="A143" s="66" t="s">
        <v>32</v>
      </c>
      <c r="B143" s="68">
        <v>6.3329160000000009E-2</v>
      </c>
      <c r="C143" s="124">
        <f t="shared" si="21"/>
        <v>7.637872446363428E-4</v>
      </c>
      <c r="D143" s="68">
        <v>0.19991632000000001</v>
      </c>
      <c r="E143" s="124">
        <f t="shared" si="22"/>
        <v>2.3273181418755396E-3</v>
      </c>
      <c r="F143" s="68">
        <v>8.9630899999999999E-3</v>
      </c>
      <c r="G143" s="68">
        <v>0.18335757999999999</v>
      </c>
      <c r="H143" s="68">
        <v>0.19232067</v>
      </c>
      <c r="I143" s="124">
        <f t="shared" si="16"/>
        <v>1.0841543967166461E-4</v>
      </c>
      <c r="J143" s="124">
        <f t="shared" si="16"/>
        <v>2.2178503900811457E-3</v>
      </c>
      <c r="K143" s="124">
        <f>((H143/D143)-1)*100</f>
        <v>-3.7994146751000657</v>
      </c>
      <c r="L143" s="150">
        <f>((H143/B143)-1)*100</f>
        <v>203.68422698169368</v>
      </c>
      <c r="N143" s="23"/>
    </row>
    <row r="144" spans="1:14" x14ac:dyDescent="0.25">
      <c r="A144" s="66" t="s">
        <v>203</v>
      </c>
      <c r="B144" s="68">
        <v>0.50919071999999999</v>
      </c>
      <c r="C144" s="124">
        <f t="shared" si="21"/>
        <v>6.1411422008944292E-3</v>
      </c>
      <c r="D144" s="68">
        <v>0.43447471000000004</v>
      </c>
      <c r="E144" s="124">
        <f t="shared" si="22"/>
        <v>5.0579206078278857E-3</v>
      </c>
      <c r="F144" s="68">
        <v>0</v>
      </c>
      <c r="G144" s="68">
        <v>0.18926169000000001</v>
      </c>
      <c r="H144" s="68">
        <v>0.18926169000000001</v>
      </c>
      <c r="I144" s="124">
        <f t="shared" si="16"/>
        <v>0</v>
      </c>
      <c r="J144" s="124">
        <f t="shared" si="16"/>
        <v>2.2892651233394168E-3</v>
      </c>
      <c r="K144" s="124">
        <f>((H144/D144)-1)*100</f>
        <v>-56.438962810976953</v>
      </c>
      <c r="L144" s="150" t="s">
        <v>314</v>
      </c>
      <c r="N144" s="23"/>
    </row>
    <row r="145" spans="1:14" x14ac:dyDescent="0.25">
      <c r="A145" s="66" t="s">
        <v>243</v>
      </c>
      <c r="B145" s="68">
        <v>5.2969999999999996E-3</v>
      </c>
      <c r="C145" s="124">
        <f t="shared" si="21"/>
        <v>6.3884962864479907E-5</v>
      </c>
      <c r="D145" s="68">
        <v>4.8702000000000002E-2</v>
      </c>
      <c r="E145" s="124">
        <f t="shared" si="22"/>
        <v>5.6696245782046476E-4</v>
      </c>
      <c r="F145" s="68">
        <v>0</v>
      </c>
      <c r="G145" s="68">
        <v>0.18891068</v>
      </c>
      <c r="H145" s="68">
        <v>0.18891068</v>
      </c>
      <c r="I145" s="124">
        <f t="shared" si="16"/>
        <v>0</v>
      </c>
      <c r="J145" s="124">
        <f t="shared" si="16"/>
        <v>2.285019388500298E-3</v>
      </c>
      <c r="K145" s="124" t="s">
        <v>314</v>
      </c>
      <c r="L145" s="150" t="s">
        <v>314</v>
      </c>
      <c r="N145" s="23"/>
    </row>
    <row r="146" spans="1:14" x14ac:dyDescent="0.25">
      <c r="A146" s="66" t="s">
        <v>235</v>
      </c>
      <c r="B146" s="68">
        <v>5.6528050000000003E-2</v>
      </c>
      <c r="C146" s="124">
        <f t="shared" si="21"/>
        <v>6.8176182273956281E-4</v>
      </c>
      <c r="D146" s="68">
        <v>0.34142328000000005</v>
      </c>
      <c r="E146" s="124">
        <f t="shared" si="22"/>
        <v>3.9746659682543791E-3</v>
      </c>
      <c r="F146" s="68">
        <v>8.0211339999999992E-2</v>
      </c>
      <c r="G146" s="68">
        <v>9.9255720000000006E-2</v>
      </c>
      <c r="H146" s="68">
        <v>0.17946705999999998</v>
      </c>
      <c r="I146" s="124">
        <f t="shared" si="16"/>
        <v>9.7021760271885898E-4</v>
      </c>
      <c r="J146" s="124">
        <f t="shared" si="16"/>
        <v>1.2005739676526326E-3</v>
      </c>
      <c r="K146" s="124" t="s">
        <v>314</v>
      </c>
      <c r="L146" s="150" t="s">
        <v>314</v>
      </c>
      <c r="N146" s="23"/>
    </row>
    <row r="147" spans="1:14" x14ac:dyDescent="0.25">
      <c r="A147" s="66" t="s">
        <v>185</v>
      </c>
      <c r="B147" s="68">
        <v>0.1529925</v>
      </c>
      <c r="C147" s="124">
        <f t="shared" si="21"/>
        <v>1.8451803249091834E-3</v>
      </c>
      <c r="D147" s="68">
        <v>0.13101551</v>
      </c>
      <c r="E147" s="124">
        <f t="shared" si="22"/>
        <v>1.5252120151575228E-3</v>
      </c>
      <c r="F147" s="68">
        <v>0</v>
      </c>
      <c r="G147" s="68">
        <v>0.17789488000000001</v>
      </c>
      <c r="H147" s="68">
        <v>0.17789488000000001</v>
      </c>
      <c r="I147" s="124">
        <f t="shared" si="16"/>
        <v>0</v>
      </c>
      <c r="J147" s="124">
        <f t="shared" si="16"/>
        <v>2.1517748489123748E-3</v>
      </c>
      <c r="K147" s="124">
        <f>((H147/D147)-1)*100</f>
        <v>35.781542200614268</v>
      </c>
      <c r="L147" s="150">
        <f t="shared" ref="L147:L152" si="24">((H147/B147)-1)*100</f>
        <v>16.276863244930318</v>
      </c>
      <c r="N147" s="23"/>
    </row>
    <row r="148" spans="1:14" x14ac:dyDescent="0.25">
      <c r="A148" s="66" t="s">
        <v>7</v>
      </c>
      <c r="B148" s="68">
        <v>0.31948600999999999</v>
      </c>
      <c r="C148" s="124">
        <f t="shared" si="21"/>
        <v>3.8531908409610831E-3</v>
      </c>
      <c r="D148" s="68">
        <v>6.8860869999999991E-2</v>
      </c>
      <c r="E148" s="124">
        <f t="shared" si="22"/>
        <v>8.0164116674583184E-4</v>
      </c>
      <c r="F148" s="68">
        <v>0</v>
      </c>
      <c r="G148" s="68">
        <v>0.16269784000000001</v>
      </c>
      <c r="H148" s="68">
        <v>0.16269784000000001</v>
      </c>
      <c r="I148" s="124">
        <f t="shared" si="16"/>
        <v>0</v>
      </c>
      <c r="J148" s="124">
        <f t="shared" si="16"/>
        <v>1.967955008510474E-3</v>
      </c>
      <c r="K148" s="124">
        <f>((H148/D148)-1)*100</f>
        <v>136.27038113227442</v>
      </c>
      <c r="L148" s="150">
        <f t="shared" si="24"/>
        <v>-49.075128516581991</v>
      </c>
      <c r="N148" s="23"/>
    </row>
    <row r="149" spans="1:14" x14ac:dyDescent="0.25">
      <c r="A149" s="66" t="s">
        <v>109</v>
      </c>
      <c r="B149" s="68">
        <v>3.7087028799999997</v>
      </c>
      <c r="C149" s="124">
        <f t="shared" si="21"/>
        <v>4.4729157214308042E-2</v>
      </c>
      <c r="D149" s="68">
        <v>44.124821880000006</v>
      </c>
      <c r="E149" s="124">
        <f t="shared" si="22"/>
        <v>0.51367741497217823</v>
      </c>
      <c r="F149" s="68">
        <v>9.4051899999999994E-2</v>
      </c>
      <c r="G149" s="68">
        <v>6.6600449999999992E-2</v>
      </c>
      <c r="H149" s="68">
        <v>0.16065235</v>
      </c>
      <c r="I149" s="124">
        <f t="shared" si="16"/>
        <v>1.1376297783973421E-3</v>
      </c>
      <c r="J149" s="124">
        <f t="shared" si="16"/>
        <v>8.0558346162771047E-4</v>
      </c>
      <c r="K149" s="124">
        <f>((H149/D149)-1)*100</f>
        <v>-99.635913884396174</v>
      </c>
      <c r="L149" s="150">
        <f t="shared" si="24"/>
        <v>-95.668233471428692</v>
      </c>
      <c r="N149" s="23"/>
    </row>
    <row r="150" spans="1:14" x14ac:dyDescent="0.25">
      <c r="A150" s="66" t="s">
        <v>603</v>
      </c>
      <c r="B150" s="68">
        <v>0.46594645000000001</v>
      </c>
      <c r="C150" s="124">
        <f t="shared" si="21"/>
        <v>5.6195906466086935E-3</v>
      </c>
      <c r="D150" s="68">
        <v>473.29771439000001</v>
      </c>
      <c r="E150" s="124">
        <f t="shared" si="22"/>
        <v>5.5098771186268065</v>
      </c>
      <c r="F150" s="68">
        <v>1.9884919999999997E-2</v>
      </c>
      <c r="G150" s="68">
        <v>0.13722214000000002</v>
      </c>
      <c r="H150" s="68">
        <v>0.15710705999999999</v>
      </c>
      <c r="I150" s="124">
        <f t="shared" si="16"/>
        <v>2.4052334012442992E-4</v>
      </c>
      <c r="J150" s="124">
        <f t="shared" si="16"/>
        <v>1.6598069015023524E-3</v>
      </c>
      <c r="K150" s="124" t="s">
        <v>314</v>
      </c>
      <c r="L150" s="150">
        <f t="shared" si="24"/>
        <v>-66.282163969700818</v>
      </c>
      <c r="N150" s="23"/>
    </row>
    <row r="151" spans="1:14" x14ac:dyDescent="0.25">
      <c r="A151" s="66" t="s">
        <v>6</v>
      </c>
      <c r="B151" s="68">
        <v>0.27217005</v>
      </c>
      <c r="C151" s="124">
        <f t="shared" si="21"/>
        <v>3.2825322894230024E-3</v>
      </c>
      <c r="D151" s="68">
        <v>6.0257890000000001E-2</v>
      </c>
      <c r="E151" s="124">
        <f t="shared" si="22"/>
        <v>7.0148990631750652E-4</v>
      </c>
      <c r="F151" s="68">
        <v>0</v>
      </c>
      <c r="G151" s="68">
        <v>0.15511920999999998</v>
      </c>
      <c r="H151" s="68">
        <v>0.15511920999999998</v>
      </c>
      <c r="I151" s="124">
        <f t="shared" si="16"/>
        <v>0</v>
      </c>
      <c r="J151" s="124">
        <f t="shared" si="16"/>
        <v>1.8762856730961388E-3</v>
      </c>
      <c r="K151" s="124">
        <f>((H151/D151)-1)*100</f>
        <v>157.42555871106669</v>
      </c>
      <c r="L151" s="150">
        <f t="shared" si="24"/>
        <v>-43.006510084412305</v>
      </c>
      <c r="N151" s="23"/>
    </row>
    <row r="152" spans="1:14" x14ac:dyDescent="0.25">
      <c r="A152" s="66" t="s">
        <v>144</v>
      </c>
      <c r="B152" s="68">
        <v>4.3625209999999998E-2</v>
      </c>
      <c r="C152" s="124">
        <f t="shared" si="21"/>
        <v>5.2614591670854035E-4</v>
      </c>
      <c r="D152" s="68">
        <v>0.11954603</v>
      </c>
      <c r="E152" s="124">
        <f t="shared" si="22"/>
        <v>1.3916905053484253E-3</v>
      </c>
      <c r="F152" s="68">
        <v>7.8311210000000006E-2</v>
      </c>
      <c r="G152" s="68">
        <v>7.6703750000000001E-2</v>
      </c>
      <c r="H152" s="68">
        <v>0.15501495999999998</v>
      </c>
      <c r="I152" s="124">
        <f t="shared" si="16"/>
        <v>9.4723407478559962E-4</v>
      </c>
      <c r="J152" s="124">
        <f t="shared" si="16"/>
        <v>9.277906147004487E-4</v>
      </c>
      <c r="K152" s="124">
        <f>((H152/D152)-1)*100</f>
        <v>29.669684555815024</v>
      </c>
      <c r="L152" s="150">
        <f t="shared" si="24"/>
        <v>255.33344137483803</v>
      </c>
      <c r="N152" s="23"/>
    </row>
    <row r="153" spans="1:14" x14ac:dyDescent="0.25">
      <c r="A153" s="66" t="s">
        <v>231</v>
      </c>
      <c r="B153" s="68">
        <v>0.27715655</v>
      </c>
      <c r="C153" s="124">
        <f t="shared" si="21"/>
        <v>3.3426724380587829E-3</v>
      </c>
      <c r="D153" s="68">
        <v>5.8307160000000004E-2</v>
      </c>
      <c r="E153" s="124">
        <f t="shared" si="22"/>
        <v>6.7878055813172132E-4</v>
      </c>
      <c r="F153" s="68">
        <v>1.9676029999999997E-2</v>
      </c>
      <c r="G153" s="68">
        <v>0.130076</v>
      </c>
      <c r="H153" s="68">
        <v>0.14975203000000001</v>
      </c>
      <c r="I153" s="124">
        <f t="shared" si="16"/>
        <v>2.3799665555549065E-4</v>
      </c>
      <c r="J153" s="124">
        <f t="shared" si="16"/>
        <v>1.573368863944404E-3</v>
      </c>
      <c r="K153" s="124" t="s">
        <v>314</v>
      </c>
      <c r="L153" s="150" t="s">
        <v>314</v>
      </c>
      <c r="N153" s="23"/>
    </row>
    <row r="154" spans="1:14" x14ac:dyDescent="0.25">
      <c r="A154" s="66" t="s">
        <v>237</v>
      </c>
      <c r="B154" s="68">
        <v>2.5111401099999999</v>
      </c>
      <c r="C154" s="124">
        <f t="shared" si="21"/>
        <v>3.0285839659213901E-2</v>
      </c>
      <c r="D154" s="68">
        <v>0.18424267999999999</v>
      </c>
      <c r="E154" s="124">
        <f t="shared" si="22"/>
        <v>2.1448540652997694E-3</v>
      </c>
      <c r="F154" s="68">
        <v>7.1000300000000002E-2</v>
      </c>
      <c r="G154" s="68">
        <v>7.7939729999999999E-2</v>
      </c>
      <c r="H154" s="68">
        <v>0.14894003</v>
      </c>
      <c r="I154" s="124">
        <f t="shared" ref="I154:J217" si="25">(F154/$H$268)*100</f>
        <v>8.5880301785657505E-4</v>
      </c>
      <c r="J154" s="124">
        <f t="shared" si="25"/>
        <v>9.4274073961555984E-4</v>
      </c>
      <c r="K154" s="124" t="s">
        <v>314</v>
      </c>
      <c r="L154" s="150" t="s">
        <v>314</v>
      </c>
      <c r="N154" s="23"/>
    </row>
    <row r="155" spans="1:14" x14ac:dyDescent="0.25">
      <c r="A155" s="66" t="s">
        <v>100</v>
      </c>
      <c r="B155" s="68">
        <v>0</v>
      </c>
      <c r="C155" s="124">
        <f t="shared" si="21"/>
        <v>0</v>
      </c>
      <c r="D155" s="68">
        <v>0</v>
      </c>
      <c r="E155" s="124">
        <f t="shared" si="22"/>
        <v>0</v>
      </c>
      <c r="F155" s="68">
        <v>0</v>
      </c>
      <c r="G155" s="68">
        <v>0.12893199999999999</v>
      </c>
      <c r="H155" s="68">
        <v>0.12893199999999999</v>
      </c>
      <c r="I155" s="124">
        <f t="shared" si="25"/>
        <v>0</v>
      </c>
      <c r="J155" s="124">
        <f t="shared" si="25"/>
        <v>1.5595313075900232E-3</v>
      </c>
      <c r="K155" s="124" t="s">
        <v>314</v>
      </c>
      <c r="L155" s="150" t="s">
        <v>314</v>
      </c>
      <c r="N155" s="23"/>
    </row>
    <row r="156" spans="1:14" x14ac:dyDescent="0.25">
      <c r="A156" s="66" t="s">
        <v>248</v>
      </c>
      <c r="B156" s="68">
        <v>2.3242904100000001</v>
      </c>
      <c r="C156" s="124">
        <f t="shared" si="21"/>
        <v>2.8032321413841193E-2</v>
      </c>
      <c r="D156" s="68">
        <v>8.0000000000000007E-5</v>
      </c>
      <c r="E156" s="124">
        <f t="shared" si="22"/>
        <v>9.3131691974943924E-7</v>
      </c>
      <c r="F156" s="68">
        <v>0</v>
      </c>
      <c r="G156" s="68">
        <v>0.12573500000000001</v>
      </c>
      <c r="H156" s="68">
        <v>0.12573500000000001</v>
      </c>
      <c r="I156" s="124">
        <f t="shared" si="25"/>
        <v>0</v>
      </c>
      <c r="J156" s="124">
        <f t="shared" si="25"/>
        <v>1.520861143547231E-3</v>
      </c>
      <c r="K156" s="124">
        <f>((H156/D156)-1)*100</f>
        <v>157068.75</v>
      </c>
      <c r="L156" s="150">
        <f>((H156/B156)-1)*100</f>
        <v>-94.590391998390601</v>
      </c>
      <c r="N156" s="23"/>
    </row>
    <row r="157" spans="1:14" x14ac:dyDescent="0.25">
      <c r="A157" s="66" t="s">
        <v>30</v>
      </c>
      <c r="B157" s="68">
        <v>0.22177729000000002</v>
      </c>
      <c r="C157" s="124">
        <f t="shared" si="21"/>
        <v>2.674765704329808E-3</v>
      </c>
      <c r="D157" s="68">
        <v>3.6266E-2</v>
      </c>
      <c r="E157" s="124">
        <f t="shared" si="22"/>
        <v>4.2218924264541446E-4</v>
      </c>
      <c r="F157" s="68">
        <v>1.0399999999999999E-4</v>
      </c>
      <c r="G157" s="68">
        <v>0.11929837</v>
      </c>
      <c r="H157" s="68">
        <v>0.11940236999999999</v>
      </c>
      <c r="I157" s="124">
        <f t="shared" si="25"/>
        <v>1.2579596685800453E-6</v>
      </c>
      <c r="J157" s="124">
        <f t="shared" si="25"/>
        <v>1.4430051729551888E-3</v>
      </c>
      <c r="K157" s="124">
        <f>((H157/D157)-1)*100</f>
        <v>229.24052831853524</v>
      </c>
      <c r="L157" s="150">
        <f>((H157/B157)-1)*100</f>
        <v>-46.161137598894832</v>
      </c>
      <c r="N157" s="23"/>
    </row>
    <row r="158" spans="1:14" x14ac:dyDescent="0.25">
      <c r="A158" s="66" t="s">
        <v>230</v>
      </c>
      <c r="B158" s="68">
        <v>6.1440220000000004E-2</v>
      </c>
      <c r="C158" s="124">
        <f t="shared" si="21"/>
        <v>7.4100550747318791E-4</v>
      </c>
      <c r="D158" s="68">
        <v>0.16952669000000001</v>
      </c>
      <c r="E158" s="124">
        <f t="shared" si="22"/>
        <v>1.9735384343264753E-3</v>
      </c>
      <c r="F158" s="68">
        <v>3.6766E-2</v>
      </c>
      <c r="G158" s="68">
        <v>7.9781080000000004E-2</v>
      </c>
      <c r="H158" s="68">
        <v>0.11654708</v>
      </c>
      <c r="I158" s="124">
        <f t="shared" si="25"/>
        <v>4.4471293437513417E-4</v>
      </c>
      <c r="J158" s="124">
        <f t="shared" si="25"/>
        <v>9.6501327842075089E-4</v>
      </c>
      <c r="K158" s="124" t="s">
        <v>314</v>
      </c>
      <c r="L158" s="150" t="s">
        <v>314</v>
      </c>
      <c r="N158" s="23"/>
    </row>
    <row r="159" spans="1:14" x14ac:dyDescent="0.25">
      <c r="A159" s="66" t="s">
        <v>119</v>
      </c>
      <c r="B159" s="68">
        <v>0.62116157999999999</v>
      </c>
      <c r="C159" s="124">
        <f t="shared" si="21"/>
        <v>7.4915772080690335E-3</v>
      </c>
      <c r="D159" s="68">
        <v>0.37309328999999997</v>
      </c>
      <c r="E159" s="124">
        <f t="shared" si="22"/>
        <v>4.3433511702748017E-3</v>
      </c>
      <c r="F159" s="68">
        <v>2.7964000000000001E-3</v>
      </c>
      <c r="G159" s="68">
        <v>0.11321366000000001</v>
      </c>
      <c r="H159" s="68">
        <v>0.11601006</v>
      </c>
      <c r="I159" s="124">
        <f t="shared" si="25"/>
        <v>3.3824600165550375E-5</v>
      </c>
      <c r="J159" s="124">
        <f t="shared" si="25"/>
        <v>1.369405944349365E-3</v>
      </c>
      <c r="K159" s="124">
        <f>((H159/D159)-1)*100</f>
        <v>-68.905884102070019</v>
      </c>
      <c r="L159" s="150">
        <f t="shared" ref="L159:L170" si="26">((H159/B159)-1)*100</f>
        <v>-81.3236903673276</v>
      </c>
      <c r="N159" s="23"/>
    </row>
    <row r="160" spans="1:14" x14ac:dyDescent="0.25">
      <c r="A160" s="66" t="s">
        <v>150</v>
      </c>
      <c r="B160" s="68">
        <v>5.407319E-2</v>
      </c>
      <c r="C160" s="124">
        <f t="shared" si="21"/>
        <v>6.5215475459957841E-4</v>
      </c>
      <c r="D160" s="68">
        <v>0.14721034</v>
      </c>
      <c r="E160" s="124">
        <f t="shared" si="22"/>
        <v>1.7137435050508455E-3</v>
      </c>
      <c r="F160" s="68">
        <v>1.7735729999999998E-2</v>
      </c>
      <c r="G160" s="68">
        <v>9.0437219999999999E-2</v>
      </c>
      <c r="H160" s="68">
        <v>0.10817295</v>
      </c>
      <c r="I160" s="124">
        <f t="shared" si="25"/>
        <v>2.1452724070024199E-4</v>
      </c>
      <c r="J160" s="124">
        <f t="shared" si="25"/>
        <v>1.0939074547932756E-3</v>
      </c>
      <c r="K160" s="124">
        <f>((H160/D160)-1)*100</f>
        <v>-26.518103279973403</v>
      </c>
      <c r="L160" s="150">
        <f t="shared" si="26"/>
        <v>100.04913710472789</v>
      </c>
      <c r="N160" s="23"/>
    </row>
    <row r="161" spans="1:14" x14ac:dyDescent="0.25">
      <c r="A161" s="66" t="s">
        <v>173</v>
      </c>
      <c r="B161" s="68">
        <v>3.9147790000000002E-2</v>
      </c>
      <c r="C161" s="124">
        <f t="shared" si="21"/>
        <v>4.7214557492476089E-4</v>
      </c>
      <c r="D161" s="68">
        <v>0.10249153999999999</v>
      </c>
      <c r="E161" s="124">
        <f t="shared" si="22"/>
        <v>1.1931513166647052E-3</v>
      </c>
      <c r="F161" s="68">
        <v>9.7569289999999989E-2</v>
      </c>
      <c r="G161" s="68">
        <v>1.0508120000000001E-2</v>
      </c>
      <c r="H161" s="68">
        <v>0.10807741</v>
      </c>
      <c r="I161" s="124">
        <f t="shared" si="25"/>
        <v>1.1801753049229841E-3</v>
      </c>
      <c r="J161" s="124">
        <f t="shared" si="25"/>
        <v>1.2710376108268604E-4</v>
      </c>
      <c r="K161" s="124">
        <f>((H161/D161)-1)*100</f>
        <v>5.4500790992115133</v>
      </c>
      <c r="L161" s="150">
        <f t="shared" si="26"/>
        <v>176.07537998952174</v>
      </c>
      <c r="N161" s="23"/>
    </row>
    <row r="162" spans="1:14" x14ac:dyDescent="0.25">
      <c r="A162" s="66" t="s">
        <v>159</v>
      </c>
      <c r="B162" s="68">
        <v>9.3115699999999999E-3</v>
      </c>
      <c r="C162" s="124">
        <f t="shared" si="21"/>
        <v>1.1230305902586469E-4</v>
      </c>
      <c r="D162" s="68">
        <v>0.21010720999999999</v>
      </c>
      <c r="E162" s="124">
        <f t="shared" si="22"/>
        <v>2.4459549954293567E-3</v>
      </c>
      <c r="F162" s="68">
        <v>3.084988E-2</v>
      </c>
      <c r="G162" s="68">
        <v>6.4225080000000004E-2</v>
      </c>
      <c r="H162" s="68">
        <v>9.507496E-2</v>
      </c>
      <c r="I162" s="124">
        <f t="shared" si="25"/>
        <v>3.7315293096667476E-4</v>
      </c>
      <c r="J162" s="124">
        <f t="shared" si="25"/>
        <v>7.768515418396818E-4</v>
      </c>
      <c r="K162" s="124">
        <f>((H162/D162)-1)*100</f>
        <v>-54.749311077901609</v>
      </c>
      <c r="L162" s="150">
        <f t="shared" si="26"/>
        <v>921.04113484621826</v>
      </c>
      <c r="N162" s="23"/>
    </row>
    <row r="163" spans="1:14" x14ac:dyDescent="0.25">
      <c r="A163" s="66" t="s">
        <v>112</v>
      </c>
      <c r="B163" s="68">
        <v>0.47635495999999999</v>
      </c>
      <c r="C163" s="124">
        <f t="shared" si="21"/>
        <v>5.74512345288103E-3</v>
      </c>
      <c r="D163" s="68">
        <v>0</v>
      </c>
      <c r="E163" s="124">
        <f t="shared" si="22"/>
        <v>0</v>
      </c>
      <c r="F163" s="68">
        <v>1.5217E-3</v>
      </c>
      <c r="G163" s="68">
        <v>9.1160939999999996E-2</v>
      </c>
      <c r="H163" s="68">
        <v>9.2682639999999997E-2</v>
      </c>
      <c r="I163" s="124">
        <f t="shared" si="25"/>
        <v>1.8406127189213991E-5</v>
      </c>
      <c r="J163" s="124">
        <f t="shared" si="25"/>
        <v>1.1026614025946672E-3</v>
      </c>
      <c r="K163" s="124" t="s">
        <v>314</v>
      </c>
      <c r="L163" s="150">
        <f t="shared" si="26"/>
        <v>-80.543366232609401</v>
      </c>
      <c r="N163" s="23"/>
    </row>
    <row r="164" spans="1:14" x14ac:dyDescent="0.25">
      <c r="A164" s="66" t="s">
        <v>90</v>
      </c>
      <c r="B164" s="68">
        <v>2.22E-4</v>
      </c>
      <c r="C164" s="124">
        <f t="shared" si="21"/>
        <v>2.677451719070142E-6</v>
      </c>
      <c r="D164" s="68">
        <v>3.2699999999999999E-3</v>
      </c>
      <c r="E164" s="124">
        <f t="shared" si="22"/>
        <v>3.8067579094758318E-5</v>
      </c>
      <c r="F164" s="68">
        <v>0</v>
      </c>
      <c r="G164" s="68">
        <v>8.8461780000000004E-2</v>
      </c>
      <c r="H164" s="68">
        <v>8.8461780000000004E-2</v>
      </c>
      <c r="I164" s="124">
        <f t="shared" si="25"/>
        <v>0</v>
      </c>
      <c r="J164" s="124">
        <f t="shared" si="25"/>
        <v>1.0700129947192394E-3</v>
      </c>
      <c r="K164" s="124">
        <f>((H164/D164)-1)*100</f>
        <v>2605.2532110091747</v>
      </c>
      <c r="L164" s="150">
        <f t="shared" si="26"/>
        <v>39747.648648648654</v>
      </c>
      <c r="N164" s="23"/>
    </row>
    <row r="165" spans="1:14" x14ac:dyDescent="0.25">
      <c r="A165" s="66" t="s">
        <v>53</v>
      </c>
      <c r="B165" s="68">
        <v>9.1850000000000001E-2</v>
      </c>
      <c r="C165" s="124">
        <f t="shared" si="21"/>
        <v>1.1077654972819484E-3</v>
      </c>
      <c r="D165" s="68">
        <v>0</v>
      </c>
      <c r="E165" s="124">
        <f t="shared" si="22"/>
        <v>0</v>
      </c>
      <c r="F165" s="68">
        <v>8.8400000000000006E-2</v>
      </c>
      <c r="G165" s="68">
        <v>0</v>
      </c>
      <c r="H165" s="68">
        <v>8.8400000000000006E-2</v>
      </c>
      <c r="I165" s="124">
        <f t="shared" si="25"/>
        <v>1.0692657182930388E-3</v>
      </c>
      <c r="J165" s="124">
        <f t="shared" si="25"/>
        <v>0</v>
      </c>
      <c r="K165" s="124" t="s">
        <v>314</v>
      </c>
      <c r="L165" s="150">
        <f t="shared" si="26"/>
        <v>-3.7561241154055458</v>
      </c>
      <c r="N165" s="23"/>
    </row>
    <row r="166" spans="1:14" x14ac:dyDescent="0.25">
      <c r="A166" s="66" t="s">
        <v>116</v>
      </c>
      <c r="B166" s="68">
        <v>0.26824871</v>
      </c>
      <c r="C166" s="124">
        <f t="shared" si="21"/>
        <v>3.2352386023776934E-3</v>
      </c>
      <c r="D166" s="68">
        <v>0.25143425000000003</v>
      </c>
      <c r="E166" s="124">
        <f t="shared" si="22"/>
        <v>2.9270621403688804E-3</v>
      </c>
      <c r="F166" s="68">
        <v>1.4382219999999999E-2</v>
      </c>
      <c r="G166" s="68">
        <v>7.3453249999999998E-2</v>
      </c>
      <c r="H166" s="68">
        <v>8.7835469999999999E-2</v>
      </c>
      <c r="I166" s="124">
        <f t="shared" si="25"/>
        <v>1.7396396831389712E-4</v>
      </c>
      <c r="J166" s="124">
        <f t="shared" si="25"/>
        <v>8.8847332717430032E-4</v>
      </c>
      <c r="K166" s="124" t="s">
        <v>314</v>
      </c>
      <c r="L166" s="150">
        <f t="shared" si="26"/>
        <v>-67.255958099481632</v>
      </c>
      <c r="N166" s="23"/>
    </row>
    <row r="167" spans="1:14" x14ac:dyDescent="0.25">
      <c r="A167" s="66" t="s">
        <v>182</v>
      </c>
      <c r="B167" s="68">
        <v>0.57558315999999998</v>
      </c>
      <c r="C167" s="124">
        <f t="shared" si="21"/>
        <v>6.9418744198640747E-3</v>
      </c>
      <c r="D167" s="68">
        <v>0.50592621999999998</v>
      </c>
      <c r="E167" s="124">
        <f t="shared" si="22"/>
        <v>5.8897206103859625E-3</v>
      </c>
      <c r="F167" s="68">
        <v>0</v>
      </c>
      <c r="G167" s="68">
        <v>8.1422250000000002E-2</v>
      </c>
      <c r="H167" s="68">
        <v>8.1422250000000002E-2</v>
      </c>
      <c r="I167" s="124">
        <f t="shared" si="25"/>
        <v>0</v>
      </c>
      <c r="J167" s="124">
        <f t="shared" si="25"/>
        <v>9.8486448677924626E-4</v>
      </c>
      <c r="K167" s="124">
        <f>((H167/D167)-1)*100</f>
        <v>-83.90629961815381</v>
      </c>
      <c r="L167" s="150">
        <f t="shared" si="26"/>
        <v>-85.853955490984134</v>
      </c>
      <c r="N167" s="23"/>
    </row>
    <row r="168" spans="1:14" x14ac:dyDescent="0.25">
      <c r="A168" s="66" t="s">
        <v>48</v>
      </c>
      <c r="B168" s="68">
        <v>5.0186000000000001E-2</v>
      </c>
      <c r="C168" s="124">
        <f t="shared" si="21"/>
        <v>6.0527293681646003E-4</v>
      </c>
      <c r="D168" s="68">
        <v>0.25457999999999997</v>
      </c>
      <c r="E168" s="124">
        <f t="shared" si="22"/>
        <v>2.963683267872652E-3</v>
      </c>
      <c r="F168" s="68">
        <v>7.9939999999999997E-2</v>
      </c>
      <c r="G168" s="68">
        <v>3.6000000000000002E-4</v>
      </c>
      <c r="H168" s="68">
        <v>8.0299999999999996E-2</v>
      </c>
      <c r="I168" s="124">
        <f t="shared" si="25"/>
        <v>9.6693553756046948E-4</v>
      </c>
      <c r="J168" s="124">
        <f t="shared" si="25"/>
        <v>4.3544757758540035E-6</v>
      </c>
      <c r="K168" s="124">
        <f>((H168/D168)-1)*100</f>
        <v>-68.45785214863696</v>
      </c>
      <c r="L168" s="150">
        <f t="shared" si="26"/>
        <v>60.004782210178135</v>
      </c>
      <c r="N168" s="23"/>
    </row>
    <row r="169" spans="1:14" x14ac:dyDescent="0.25">
      <c r="A169" s="66" t="s">
        <v>120</v>
      </c>
      <c r="B169" s="68">
        <v>7.9049330000000001E-2</v>
      </c>
      <c r="C169" s="124">
        <f t="shared" si="21"/>
        <v>9.5338182207136465E-4</v>
      </c>
      <c r="D169" s="68">
        <v>0.12722086999999999</v>
      </c>
      <c r="E169" s="124">
        <f t="shared" si="22"/>
        <v>1.4810368597030475E-3</v>
      </c>
      <c r="F169" s="68">
        <v>6.7023500000000001E-3</v>
      </c>
      <c r="G169" s="68">
        <v>7.0098399999999991E-2</v>
      </c>
      <c r="H169" s="68">
        <v>7.6800750000000001E-2</v>
      </c>
      <c r="I169" s="124">
        <f t="shared" si="25"/>
        <v>8.1070057545264121E-5</v>
      </c>
      <c r="J169" s="124">
        <f t="shared" si="25"/>
        <v>8.4789384646145633E-4</v>
      </c>
      <c r="K169" s="124">
        <f>((H169/D169)-1)*100</f>
        <v>-39.631956612150191</v>
      </c>
      <c r="L169" s="150">
        <f t="shared" si="26"/>
        <v>-2.8445275880263576</v>
      </c>
      <c r="N169" s="23"/>
    </row>
    <row r="170" spans="1:14" x14ac:dyDescent="0.25">
      <c r="A170" s="66" t="s">
        <v>136</v>
      </c>
      <c r="B170" s="68">
        <v>4.1884860000000003E-2</v>
      </c>
      <c r="C170" s="124">
        <f t="shared" si="21"/>
        <v>5.0515626310816328E-4</v>
      </c>
      <c r="D170" s="68">
        <v>0.25454176000000001</v>
      </c>
      <c r="E170" s="124">
        <f t="shared" si="22"/>
        <v>2.9632380983850124E-3</v>
      </c>
      <c r="F170" s="68">
        <v>0</v>
      </c>
      <c r="G170" s="68">
        <v>7.6484399999999994E-2</v>
      </c>
      <c r="H170" s="68">
        <v>7.6484399999999994E-2</v>
      </c>
      <c r="I170" s="124">
        <f t="shared" si="25"/>
        <v>0</v>
      </c>
      <c r="J170" s="124">
        <f t="shared" si="25"/>
        <v>9.2513740841868876E-4</v>
      </c>
      <c r="K170" s="124">
        <f>((H170/D170)-1)*100</f>
        <v>-69.952121019356511</v>
      </c>
      <c r="L170" s="150">
        <f t="shared" si="26"/>
        <v>82.606316458978228</v>
      </c>
      <c r="N170" s="23"/>
    </row>
    <row r="171" spans="1:14" x14ac:dyDescent="0.25">
      <c r="A171" s="66" t="s">
        <v>232</v>
      </c>
      <c r="B171" s="68">
        <v>0.3314164</v>
      </c>
      <c r="C171" s="124">
        <f t="shared" si="21"/>
        <v>3.9970784230091792E-3</v>
      </c>
      <c r="D171" s="68">
        <v>7.0952020000000005E-2</v>
      </c>
      <c r="E171" s="124">
        <f t="shared" si="22"/>
        <v>8.2598520895500759E-4</v>
      </c>
      <c r="F171" s="68">
        <v>9.1020000000000007E-3</v>
      </c>
      <c r="G171" s="68">
        <v>6.4246999999999999E-2</v>
      </c>
      <c r="H171" s="68">
        <v>7.3348999999999998E-2</v>
      </c>
      <c r="I171" s="124">
        <f t="shared" si="25"/>
        <v>1.1009566253284207E-4</v>
      </c>
      <c r="J171" s="124">
        <f t="shared" si="25"/>
        <v>7.7711668103136705E-4</v>
      </c>
      <c r="K171" s="124" t="s">
        <v>314</v>
      </c>
      <c r="L171" s="150" t="s">
        <v>314</v>
      </c>
      <c r="N171" s="23"/>
    </row>
    <row r="172" spans="1:14" x14ac:dyDescent="0.25">
      <c r="A172" s="66" t="s">
        <v>28</v>
      </c>
      <c r="B172" s="68">
        <v>2.7595759999999997E-2</v>
      </c>
      <c r="C172" s="124">
        <f t="shared" si="21"/>
        <v>3.3282123896868042E-4</v>
      </c>
      <c r="D172" s="68">
        <v>4.9653800000000001E-3</v>
      </c>
      <c r="E172" s="124">
        <f t="shared" si="22"/>
        <v>5.7804280087318374E-5</v>
      </c>
      <c r="F172" s="68">
        <v>2.7947450000000002E-2</v>
      </c>
      <c r="G172" s="68">
        <v>4.4684419999999996E-2</v>
      </c>
      <c r="H172" s="68">
        <v>7.2631870000000001E-2</v>
      </c>
      <c r="I172" s="124">
        <f t="shared" si="25"/>
        <v>3.3804581672747496E-4</v>
      </c>
      <c r="J172" s="124">
        <f t="shared" si="25"/>
        <v>5.404922901335726E-4</v>
      </c>
      <c r="K172" s="124">
        <f>((H172/D172)-1)*100</f>
        <v>1362.7655889378052</v>
      </c>
      <c r="L172" s="150">
        <f>((H172/B172)-1)*100</f>
        <v>163.19938280373512</v>
      </c>
      <c r="N172" s="23"/>
    </row>
    <row r="173" spans="1:14" x14ac:dyDescent="0.25">
      <c r="A173" s="66" t="s">
        <v>219</v>
      </c>
      <c r="B173" s="68">
        <v>0.98766858999999996</v>
      </c>
      <c r="C173" s="124">
        <f t="shared" si="21"/>
        <v>1.1911869207959834E-2</v>
      </c>
      <c r="D173" s="68">
        <v>0.30769841999999997</v>
      </c>
      <c r="E173" s="124">
        <f t="shared" si="22"/>
        <v>3.582059309077114E-3</v>
      </c>
      <c r="F173" s="68">
        <v>0</v>
      </c>
      <c r="G173" s="68">
        <v>7.0196460000000002E-2</v>
      </c>
      <c r="H173" s="68">
        <v>7.0196460000000002E-2</v>
      </c>
      <c r="I173" s="124">
        <f t="shared" si="25"/>
        <v>0</v>
      </c>
      <c r="J173" s="124">
        <f t="shared" si="25"/>
        <v>8.4907995727973474E-4</v>
      </c>
      <c r="K173" s="124" t="s">
        <v>314</v>
      </c>
      <c r="L173" s="150">
        <f>((H173/B173)-1)*100</f>
        <v>-92.892711106667875</v>
      </c>
      <c r="N173" s="23"/>
    </row>
    <row r="174" spans="1:14" x14ac:dyDescent="0.25">
      <c r="A174" s="66" t="s">
        <v>252</v>
      </c>
      <c r="B174" s="68">
        <v>5.7855150000000001E-2</v>
      </c>
      <c r="C174" s="124">
        <f t="shared" si="21"/>
        <v>6.9776743614667082E-4</v>
      </c>
      <c r="D174" s="68">
        <v>0.46863948</v>
      </c>
      <c r="E174" s="124">
        <f t="shared" si="22"/>
        <v>5.4556484623322354E-3</v>
      </c>
      <c r="F174" s="68">
        <v>3.1518709999999998E-2</v>
      </c>
      <c r="G174" s="68">
        <v>3.7854449999999998E-2</v>
      </c>
      <c r="H174" s="68">
        <v>6.9373160000000003E-2</v>
      </c>
      <c r="I174" s="124">
        <f t="shared" si="25"/>
        <v>3.8124294216990926E-4</v>
      </c>
      <c r="J174" s="124">
        <f t="shared" si="25"/>
        <v>4.5787857092576825E-4</v>
      </c>
      <c r="K174" s="124" t="s">
        <v>314</v>
      </c>
      <c r="L174" s="150" t="s">
        <v>314</v>
      </c>
      <c r="N174" s="23"/>
    </row>
    <row r="175" spans="1:14" x14ac:dyDescent="0.25">
      <c r="A175" s="66" t="s">
        <v>93</v>
      </c>
      <c r="B175" s="68">
        <v>7.7000000000000001E-5</v>
      </c>
      <c r="C175" s="124">
        <f t="shared" si="21"/>
        <v>9.2866568634414825E-7</v>
      </c>
      <c r="D175" s="68">
        <v>1.872E-3</v>
      </c>
      <c r="E175" s="124">
        <f t="shared" si="22"/>
        <v>2.1792815922136875E-5</v>
      </c>
      <c r="F175" s="68">
        <v>0</v>
      </c>
      <c r="G175" s="68">
        <v>6.4376650000000007E-2</v>
      </c>
      <c r="H175" s="68">
        <v>6.4376650000000007E-2</v>
      </c>
      <c r="I175" s="124">
        <f t="shared" si="25"/>
        <v>0</v>
      </c>
      <c r="J175" s="124">
        <f t="shared" si="25"/>
        <v>7.7868489709897689E-4</v>
      </c>
      <c r="K175" s="124">
        <f>((H175/D175)-1)*100</f>
        <v>3338.9236111111118</v>
      </c>
      <c r="L175" s="150">
        <f>((H175/B175)-1)*100</f>
        <v>83506.038961038968</v>
      </c>
      <c r="N175" s="23"/>
    </row>
    <row r="176" spans="1:14" x14ac:dyDescent="0.25">
      <c r="A176" s="66" t="s">
        <v>208</v>
      </c>
      <c r="B176" s="68">
        <v>7.8487390000000004E-2</v>
      </c>
      <c r="C176" s="124">
        <f t="shared" si="21"/>
        <v>9.4660449225598508E-4</v>
      </c>
      <c r="D176" s="68">
        <v>8.9200000000000008E-3</v>
      </c>
      <c r="E176" s="124">
        <f t="shared" si="22"/>
        <v>1.0384183655206247E-4</v>
      </c>
      <c r="F176" s="68">
        <v>0</v>
      </c>
      <c r="G176" s="68">
        <v>6.2801999999999997E-2</v>
      </c>
      <c r="H176" s="68">
        <v>6.2801999999999997E-2</v>
      </c>
      <c r="I176" s="124">
        <f t="shared" si="25"/>
        <v>0</v>
      </c>
      <c r="J176" s="124">
        <f t="shared" si="25"/>
        <v>7.5963829909773083E-4</v>
      </c>
      <c r="K176" s="124" t="s">
        <v>314</v>
      </c>
      <c r="L176" s="150" t="s">
        <v>314</v>
      </c>
      <c r="N176" s="23"/>
    </row>
    <row r="177" spans="1:14" x14ac:dyDescent="0.25">
      <c r="A177" s="66" t="s">
        <v>236</v>
      </c>
      <c r="B177" s="68">
        <v>0.22708577999999999</v>
      </c>
      <c r="C177" s="124">
        <f t="shared" si="21"/>
        <v>2.7387892434116395E-3</v>
      </c>
      <c r="D177" s="68">
        <v>8.5445880000000002E-2</v>
      </c>
      <c r="E177" s="124">
        <f t="shared" si="22"/>
        <v>9.9471492208600245E-4</v>
      </c>
      <c r="F177" s="68">
        <v>2.304457E-2</v>
      </c>
      <c r="G177" s="68">
        <v>3.7791999999999999E-2</v>
      </c>
      <c r="H177" s="68">
        <v>6.083657E-2</v>
      </c>
      <c r="I177" s="124">
        <f t="shared" si="25"/>
        <v>2.7874172730547745E-4</v>
      </c>
      <c r="J177" s="124">
        <f t="shared" si="25"/>
        <v>4.5712319033631803E-4</v>
      </c>
      <c r="K177" s="124" t="s">
        <v>314</v>
      </c>
      <c r="L177" s="150" t="s">
        <v>314</v>
      </c>
      <c r="N177" s="23"/>
    </row>
    <row r="178" spans="1:14" x14ac:dyDescent="0.25">
      <c r="A178" s="66" t="s">
        <v>89</v>
      </c>
      <c r="B178" s="68">
        <v>4.608777E-2</v>
      </c>
      <c r="C178" s="124">
        <f t="shared" si="21"/>
        <v>5.5584585141715901E-4</v>
      </c>
      <c r="D178" s="68">
        <v>3.9739260000000005E-2</v>
      </c>
      <c r="E178" s="124">
        <f t="shared" si="22"/>
        <v>4.6262306520402627E-4</v>
      </c>
      <c r="F178" s="68">
        <v>5.892E-2</v>
      </c>
      <c r="G178" s="68">
        <v>0</v>
      </c>
      <c r="H178" s="68">
        <v>5.892E-2</v>
      </c>
      <c r="I178" s="124">
        <f t="shared" si="25"/>
        <v>7.1268253531477197E-4</v>
      </c>
      <c r="J178" s="124">
        <f t="shared" si="25"/>
        <v>0</v>
      </c>
      <c r="K178" s="124">
        <f>((H178/D178)-1)*100</f>
        <v>48.266475017400914</v>
      </c>
      <c r="L178" s="150">
        <f>((H178/B178)-1)*100</f>
        <v>27.843026468844112</v>
      </c>
      <c r="N178" s="23"/>
    </row>
    <row r="179" spans="1:14" x14ac:dyDescent="0.25">
      <c r="A179" s="66" t="s">
        <v>254</v>
      </c>
      <c r="B179" s="68">
        <v>2.7854E-2</v>
      </c>
      <c r="C179" s="124">
        <f t="shared" si="21"/>
        <v>3.3593576658999882E-4</v>
      </c>
      <c r="D179" s="68">
        <v>5.0916000000000003E-2</v>
      </c>
      <c r="E179" s="124">
        <f t="shared" si="22"/>
        <v>5.927366535745305E-4</v>
      </c>
      <c r="F179" s="68">
        <v>5.3563E-2</v>
      </c>
      <c r="G179" s="68">
        <v>3.6020000000000002E-3</v>
      </c>
      <c r="H179" s="68">
        <v>5.7165000000000001E-2</v>
      </c>
      <c r="I179" s="124">
        <f t="shared" si="25"/>
        <v>6.4788551661685559E-4</v>
      </c>
      <c r="J179" s="124">
        <f t="shared" si="25"/>
        <v>4.356894929062812E-5</v>
      </c>
      <c r="K179" s="124" t="s">
        <v>314</v>
      </c>
      <c r="L179" s="150" t="s">
        <v>314</v>
      </c>
      <c r="N179" s="23"/>
    </row>
    <row r="180" spans="1:14" x14ac:dyDescent="0.25">
      <c r="A180" s="66" t="s">
        <v>227</v>
      </c>
      <c r="B180" s="68">
        <v>6.799324000000001E-2</v>
      </c>
      <c r="C180" s="124">
        <f t="shared" si="21"/>
        <v>8.2003881677094042E-4</v>
      </c>
      <c r="D180" s="68">
        <v>1.961657E-2</v>
      </c>
      <c r="E180" s="124">
        <f t="shared" si="22"/>
        <v>2.2836554435561569E-4</v>
      </c>
      <c r="F180" s="68">
        <v>0</v>
      </c>
      <c r="G180" s="68">
        <v>5.4333300000000001E-2</v>
      </c>
      <c r="H180" s="68">
        <v>5.4333300000000001E-2</v>
      </c>
      <c r="I180" s="124">
        <f t="shared" si="25"/>
        <v>0</v>
      </c>
      <c r="J180" s="124">
        <f t="shared" si="25"/>
        <v>6.572028852005787E-4</v>
      </c>
      <c r="K180" s="124" t="s">
        <v>314</v>
      </c>
      <c r="L180" s="150" t="s">
        <v>314</v>
      </c>
      <c r="N180" s="23"/>
    </row>
    <row r="181" spans="1:14" x14ac:dyDescent="0.25">
      <c r="A181" s="66" t="s">
        <v>163</v>
      </c>
      <c r="B181" s="68">
        <v>2.97117261</v>
      </c>
      <c r="C181" s="124">
        <f t="shared" si="21"/>
        <v>3.5834104559903691E-2</v>
      </c>
      <c r="D181" s="68">
        <v>0.89668422999999997</v>
      </c>
      <c r="E181" s="124">
        <f t="shared" si="22"/>
        <v>1.0438714938393719E-2</v>
      </c>
      <c r="F181" s="68">
        <v>9.0519999999999993E-3</v>
      </c>
      <c r="G181" s="68">
        <v>4.3187000000000003E-2</v>
      </c>
      <c r="H181" s="68">
        <v>5.2239000000000001E-2</v>
      </c>
      <c r="I181" s="124">
        <f t="shared" si="25"/>
        <v>1.0949087423064011E-4</v>
      </c>
      <c r="J181" s="124">
        <f t="shared" si="25"/>
        <v>5.2237984814390798E-4</v>
      </c>
      <c r="K181" s="124">
        <f t="shared" ref="K181:K187" si="27">((H181/D181)-1)*100</f>
        <v>-94.174203331310963</v>
      </c>
      <c r="L181" s="150">
        <f t="shared" ref="L181:L187" si="28">((H181/B181)-1)*100</f>
        <v>-98.241805278354391</v>
      </c>
      <c r="N181" s="23"/>
    </row>
    <row r="182" spans="1:14" x14ac:dyDescent="0.25">
      <c r="A182" s="66" t="s">
        <v>59</v>
      </c>
      <c r="B182" s="68">
        <v>6.760163000000001E-2</v>
      </c>
      <c r="C182" s="124">
        <f t="shared" si="21"/>
        <v>8.1531576781731401E-4</v>
      </c>
      <c r="D182" s="68">
        <v>0.76992532999999996</v>
      </c>
      <c r="E182" s="124">
        <f t="shared" si="22"/>
        <v>8.9630560846583798E-3</v>
      </c>
      <c r="F182" s="68">
        <v>4.0159349999999996E-2</v>
      </c>
      <c r="G182" s="68">
        <v>8.0938E-3</v>
      </c>
      <c r="H182" s="68">
        <v>4.8253150000000002E-2</v>
      </c>
      <c r="I182" s="124">
        <f t="shared" si="25"/>
        <v>4.8575810208067354E-4</v>
      </c>
      <c r="J182" s="124">
        <f t="shared" si="25"/>
        <v>9.7900711207242033E-5</v>
      </c>
      <c r="K182" s="124">
        <f t="shared" si="27"/>
        <v>-93.732749382332955</v>
      </c>
      <c r="L182" s="150">
        <f t="shared" si="28"/>
        <v>-28.621321704816893</v>
      </c>
      <c r="N182" s="23"/>
    </row>
    <row r="183" spans="1:14" x14ac:dyDescent="0.25">
      <c r="A183" s="66" t="s">
        <v>193</v>
      </c>
      <c r="B183" s="68">
        <v>0.15408548</v>
      </c>
      <c r="C183" s="124">
        <f t="shared" si="21"/>
        <v>1.8583623122060719E-3</v>
      </c>
      <c r="D183" s="68">
        <v>3.7798839999999993E-2</v>
      </c>
      <c r="E183" s="124">
        <f t="shared" si="22"/>
        <v>4.4003374048627347E-4</v>
      </c>
      <c r="F183" s="68">
        <v>0</v>
      </c>
      <c r="G183" s="68">
        <v>4.6544879999999997E-2</v>
      </c>
      <c r="H183" s="68">
        <v>4.6544879999999997E-2</v>
      </c>
      <c r="I183" s="124">
        <f t="shared" si="25"/>
        <v>0</v>
      </c>
      <c r="J183" s="124">
        <f t="shared" si="25"/>
        <v>5.6299597902786523E-4</v>
      </c>
      <c r="K183" s="124">
        <f t="shared" si="27"/>
        <v>23.138382024421933</v>
      </c>
      <c r="L183" s="150">
        <f t="shared" si="28"/>
        <v>-69.792818895070454</v>
      </c>
      <c r="N183" s="23"/>
    </row>
    <row r="184" spans="1:14" x14ac:dyDescent="0.25">
      <c r="A184" s="66" t="s">
        <v>179</v>
      </c>
      <c r="B184" s="68">
        <v>22.6251885</v>
      </c>
      <c r="C184" s="124">
        <f t="shared" si="21"/>
        <v>0.27287319749374328</v>
      </c>
      <c r="D184" s="68">
        <v>4.3496E-2</v>
      </c>
      <c r="E184" s="124">
        <f t="shared" si="22"/>
        <v>5.0635700926776996E-4</v>
      </c>
      <c r="F184" s="68">
        <v>0</v>
      </c>
      <c r="G184" s="68">
        <v>4.5409999999999999E-2</v>
      </c>
      <c r="H184" s="68">
        <v>4.5409999999999999E-2</v>
      </c>
      <c r="I184" s="124">
        <f t="shared" si="25"/>
        <v>0</v>
      </c>
      <c r="J184" s="124">
        <f t="shared" si="25"/>
        <v>5.4926873605980631E-4</v>
      </c>
      <c r="K184" s="124">
        <f t="shared" si="27"/>
        <v>4.4004046349089609</v>
      </c>
      <c r="L184" s="150">
        <f t="shared" si="28"/>
        <v>-99.799294489855853</v>
      </c>
      <c r="N184" s="23"/>
    </row>
    <row r="185" spans="1:14" x14ac:dyDescent="0.25">
      <c r="A185" s="66" t="s">
        <v>118</v>
      </c>
      <c r="B185" s="68">
        <v>1.0143549999999999E-2</v>
      </c>
      <c r="C185" s="124">
        <f t="shared" si="21"/>
        <v>1.2233723146384657E-4</v>
      </c>
      <c r="D185" s="68">
        <v>8.6799999999999996E-5</v>
      </c>
      <c r="E185" s="124">
        <f t="shared" si="22"/>
        <v>1.0104788579281412E-6</v>
      </c>
      <c r="F185" s="68">
        <v>4.3966850000000002E-2</v>
      </c>
      <c r="G185" s="68">
        <v>0</v>
      </c>
      <c r="H185" s="68">
        <v>4.3966850000000002E-2</v>
      </c>
      <c r="I185" s="124">
        <f t="shared" si="25"/>
        <v>5.3181273129335161E-4</v>
      </c>
      <c r="J185" s="124">
        <f t="shared" si="25"/>
        <v>0</v>
      </c>
      <c r="K185" s="124">
        <f t="shared" si="27"/>
        <v>50553.052995391707</v>
      </c>
      <c r="L185" s="150">
        <f t="shared" si="28"/>
        <v>333.44637725451156</v>
      </c>
      <c r="N185" s="23"/>
    </row>
    <row r="186" spans="1:14" x14ac:dyDescent="0.25">
      <c r="A186" s="66" t="s">
        <v>156</v>
      </c>
      <c r="B186" s="68">
        <v>5.6708572899999998</v>
      </c>
      <c r="C186" s="124">
        <f t="shared" si="21"/>
        <v>6.8393903602306072E-2</v>
      </c>
      <c r="D186" s="68">
        <v>6.38E-4</v>
      </c>
      <c r="E186" s="124">
        <f t="shared" si="22"/>
        <v>7.4272524350017775E-6</v>
      </c>
      <c r="F186" s="68">
        <v>4.2509999999999999E-2</v>
      </c>
      <c r="G186" s="68">
        <v>7.8653999999999996E-4</v>
      </c>
      <c r="H186" s="68">
        <v>4.3296540000000001E-2</v>
      </c>
      <c r="I186" s="124">
        <f t="shared" si="25"/>
        <v>5.1419101453209352E-4</v>
      </c>
      <c r="J186" s="124">
        <f t="shared" si="25"/>
        <v>9.513803824278356E-6</v>
      </c>
      <c r="K186" s="124">
        <f t="shared" si="27"/>
        <v>6686.2915360501574</v>
      </c>
      <c r="L186" s="150">
        <f t="shared" si="28"/>
        <v>-99.236508030693187</v>
      </c>
      <c r="N186" s="23"/>
    </row>
    <row r="187" spans="1:14" x14ac:dyDescent="0.25">
      <c r="A187" s="66" t="s">
        <v>92</v>
      </c>
      <c r="B187" s="68">
        <v>0.34388299999999999</v>
      </c>
      <c r="C187" s="124">
        <f t="shared" si="21"/>
        <v>4.1474330158062954E-3</v>
      </c>
      <c r="D187" s="68">
        <v>0.46623550000000002</v>
      </c>
      <c r="E187" s="124">
        <f t="shared" si="22"/>
        <v>5.4276626217229958E-3</v>
      </c>
      <c r="F187" s="68">
        <v>3.7300000000000001E-4</v>
      </c>
      <c r="G187" s="68">
        <v>3.8686249999999998E-2</v>
      </c>
      <c r="H187" s="68">
        <v>3.9059249999999997E-2</v>
      </c>
      <c r="I187" s="124">
        <f t="shared" si="25"/>
        <v>4.5117207344265094E-6</v>
      </c>
      <c r="J187" s="124">
        <f t="shared" si="25"/>
        <v>4.6793982912119982E-4</v>
      </c>
      <c r="K187" s="124">
        <f t="shared" si="27"/>
        <v>-91.622420429160798</v>
      </c>
      <c r="L187" s="150">
        <f t="shared" si="28"/>
        <v>-88.641703718997448</v>
      </c>
      <c r="N187" s="23"/>
    </row>
    <row r="188" spans="1:14" x14ac:dyDescent="0.25">
      <c r="A188" s="66" t="s">
        <v>233</v>
      </c>
      <c r="B188" s="68">
        <v>1.715773E-2</v>
      </c>
      <c r="C188" s="124">
        <f t="shared" si="21"/>
        <v>2.0693240398126733E-4</v>
      </c>
      <c r="D188" s="68">
        <v>4.7275620000000004E-2</v>
      </c>
      <c r="E188" s="124">
        <f t="shared" si="22"/>
        <v>5.5035730997056225E-4</v>
      </c>
      <c r="F188" s="68">
        <v>1.975878E-2</v>
      </c>
      <c r="G188" s="68">
        <v>1.8689999999999998E-2</v>
      </c>
      <c r="H188" s="68">
        <v>3.8448780000000002E-2</v>
      </c>
      <c r="I188" s="124">
        <f t="shared" si="25"/>
        <v>2.3899758019563491E-4</v>
      </c>
      <c r="J188" s="124">
        <f t="shared" si="25"/>
        <v>2.26069867363087E-4</v>
      </c>
      <c r="K188" s="124" t="s">
        <v>314</v>
      </c>
      <c r="L188" s="150" t="s">
        <v>314</v>
      </c>
      <c r="N188" s="23"/>
    </row>
    <row r="189" spans="1:14" x14ac:dyDescent="0.25">
      <c r="A189" s="66" t="s">
        <v>91</v>
      </c>
      <c r="B189" s="68">
        <v>0.37319912999999999</v>
      </c>
      <c r="C189" s="124">
        <f t="shared" si="21"/>
        <v>4.5010029377206369E-3</v>
      </c>
      <c r="D189" s="68">
        <v>0</v>
      </c>
      <c r="E189" s="124">
        <f t="shared" si="22"/>
        <v>0</v>
      </c>
      <c r="F189" s="68">
        <v>3.27E-2</v>
      </c>
      <c r="G189" s="68">
        <v>4.7000000000000002E-3</v>
      </c>
      <c r="H189" s="68">
        <v>3.7400000000000003E-2</v>
      </c>
      <c r="I189" s="124">
        <f t="shared" si="25"/>
        <v>3.9553154964007197E-4</v>
      </c>
      <c r="J189" s="124">
        <f t="shared" si="25"/>
        <v>5.6850100406982831E-5</v>
      </c>
      <c r="K189" s="124" t="s">
        <v>314</v>
      </c>
      <c r="L189" s="150">
        <f>((H189/B189)-1)*100</f>
        <v>-89.978540410852517</v>
      </c>
      <c r="N189" s="23"/>
    </row>
    <row r="190" spans="1:14" x14ac:dyDescent="0.25">
      <c r="A190" s="66" t="s">
        <v>246</v>
      </c>
      <c r="B190" s="68">
        <v>0.16062252999999999</v>
      </c>
      <c r="C190" s="124">
        <f t="shared" si="21"/>
        <v>1.9372030138283575E-3</v>
      </c>
      <c r="D190" s="68">
        <v>0.43039687999999998</v>
      </c>
      <c r="E190" s="124">
        <f t="shared" si="22"/>
        <v>5.0104487068921115E-3</v>
      </c>
      <c r="F190" s="68">
        <v>0</v>
      </c>
      <c r="G190" s="68">
        <v>3.5404060000000001E-2</v>
      </c>
      <c r="H190" s="68">
        <v>3.5404060000000001E-2</v>
      </c>
      <c r="I190" s="124">
        <f t="shared" si="25"/>
        <v>0</v>
      </c>
      <c r="J190" s="124">
        <f t="shared" si="25"/>
        <v>4.2823922676911582E-4</v>
      </c>
      <c r="K190" s="124">
        <f>((H190/D190)-1)*100</f>
        <v>-91.774089998050172</v>
      </c>
      <c r="L190" s="150">
        <f>((H190/B190)-1)*100</f>
        <v>-77.958222921778159</v>
      </c>
      <c r="N190" s="23"/>
    </row>
    <row r="191" spans="1:14" x14ac:dyDescent="0.25">
      <c r="A191" s="66" t="s">
        <v>34</v>
      </c>
      <c r="B191" s="68">
        <v>6.3915650000000004E-2</v>
      </c>
      <c r="C191" s="124">
        <f t="shared" si="21"/>
        <v>7.7086066201795288E-4</v>
      </c>
      <c r="D191" s="68">
        <v>3.148861E-2</v>
      </c>
      <c r="E191" s="124">
        <f t="shared" si="22"/>
        <v>3.6657344090489232E-4</v>
      </c>
      <c r="F191" s="68">
        <v>2.08399E-3</v>
      </c>
      <c r="G191" s="68">
        <v>3.168E-2</v>
      </c>
      <c r="H191" s="68">
        <v>3.3763990000000001E-2</v>
      </c>
      <c r="I191" s="124">
        <f t="shared" si="25"/>
        <v>2.5207455478116623E-5</v>
      </c>
      <c r="J191" s="124">
        <f t="shared" si="25"/>
        <v>3.8319386827515234E-4</v>
      </c>
      <c r="K191" s="124">
        <f>((H191/D191)-1)*100</f>
        <v>7.2260414162454323</v>
      </c>
      <c r="L191" s="150">
        <f>((H191/B191)-1)*100</f>
        <v>-47.174142796013186</v>
      </c>
      <c r="N191" s="23"/>
    </row>
    <row r="192" spans="1:14" x14ac:dyDescent="0.25">
      <c r="A192" s="66" t="s">
        <v>241</v>
      </c>
      <c r="B192" s="68">
        <v>1.941232E-2</v>
      </c>
      <c r="C192" s="124">
        <f t="shared" si="21"/>
        <v>2.3412409709522387E-4</v>
      </c>
      <c r="D192" s="68">
        <v>8.7722800000000004E-3</v>
      </c>
      <c r="E192" s="124">
        <f t="shared" si="22"/>
        <v>1.0212215985974512E-4</v>
      </c>
      <c r="F192" s="68">
        <v>0</v>
      </c>
      <c r="G192" s="68">
        <v>3.3526010000000002E-2</v>
      </c>
      <c r="H192" s="68">
        <v>3.3526010000000002E-2</v>
      </c>
      <c r="I192" s="124">
        <f t="shared" si="25"/>
        <v>0</v>
      </c>
      <c r="J192" s="124">
        <f t="shared" si="25"/>
        <v>4.0552277335010857E-4</v>
      </c>
      <c r="K192" s="124" t="s">
        <v>314</v>
      </c>
      <c r="L192" s="150" t="s">
        <v>314</v>
      </c>
      <c r="N192" s="23"/>
    </row>
    <row r="193" spans="1:14" x14ac:dyDescent="0.25">
      <c r="A193" s="66" t="s">
        <v>187</v>
      </c>
      <c r="B193" s="68">
        <v>0.19514767000000002</v>
      </c>
      <c r="C193" s="124">
        <f t="shared" si="21"/>
        <v>2.3535966870001481E-3</v>
      </c>
      <c r="D193" s="68">
        <v>0.35957940000000005</v>
      </c>
      <c r="E193" s="124">
        <f t="shared" si="22"/>
        <v>4.186029740166893E-3</v>
      </c>
      <c r="F193" s="68">
        <v>0</v>
      </c>
      <c r="G193" s="68">
        <v>3.2425089999999997E-2</v>
      </c>
      <c r="H193" s="68">
        <v>3.2425089999999997E-2</v>
      </c>
      <c r="I193" s="124">
        <f t="shared" si="25"/>
        <v>0</v>
      </c>
      <c r="J193" s="124">
        <f t="shared" si="25"/>
        <v>3.9220630259690525E-4</v>
      </c>
      <c r="K193" s="124">
        <f>((H193/D193)-1)*100</f>
        <v>-90.982495104002069</v>
      </c>
      <c r="L193" s="150">
        <f>((H193/B193)-1)*100</f>
        <v>-83.384331465499955</v>
      </c>
      <c r="N193" s="23"/>
    </row>
    <row r="194" spans="1:14" x14ac:dyDescent="0.25">
      <c r="A194" s="66" t="s">
        <v>255</v>
      </c>
      <c r="B194" s="68">
        <v>5.1966350000000001E-2</v>
      </c>
      <c r="C194" s="124">
        <f t="shared" si="21"/>
        <v>6.2674501415000306E-4</v>
      </c>
      <c r="D194" s="68">
        <v>0.20227169</v>
      </c>
      <c r="E194" s="124">
        <f t="shared" si="22"/>
        <v>2.3547380910414178E-3</v>
      </c>
      <c r="F194" s="68">
        <v>0</v>
      </c>
      <c r="G194" s="68">
        <v>3.2351999999999999E-2</v>
      </c>
      <c r="H194" s="68">
        <v>3.2351999999999999E-2</v>
      </c>
      <c r="I194" s="124">
        <f t="shared" si="25"/>
        <v>0</v>
      </c>
      <c r="J194" s="124">
        <f t="shared" si="25"/>
        <v>3.913222230567464E-4</v>
      </c>
      <c r="K194" s="124" t="s">
        <v>314</v>
      </c>
      <c r="L194" s="150" t="s">
        <v>314</v>
      </c>
      <c r="N194" s="23"/>
    </row>
    <row r="195" spans="1:14" x14ac:dyDescent="0.25">
      <c r="A195" s="66" t="s">
        <v>17</v>
      </c>
      <c r="B195" s="68">
        <v>6.798000000000001E-5</v>
      </c>
      <c r="C195" s="124">
        <f t="shared" si="21"/>
        <v>8.1987913451526252E-7</v>
      </c>
      <c r="D195" s="68">
        <v>0</v>
      </c>
      <c r="E195" s="124">
        <f t="shared" si="22"/>
        <v>0</v>
      </c>
      <c r="F195" s="68">
        <v>0</v>
      </c>
      <c r="G195" s="68">
        <v>0.03</v>
      </c>
      <c r="H195" s="68">
        <v>0.03</v>
      </c>
      <c r="I195" s="124">
        <f t="shared" si="25"/>
        <v>0</v>
      </c>
      <c r="J195" s="124">
        <f t="shared" si="25"/>
        <v>3.6287298132116694E-4</v>
      </c>
      <c r="K195" s="124" t="s">
        <v>314</v>
      </c>
      <c r="L195" s="150">
        <f t="shared" ref="L195:L200" si="29">((H195/B195)-1)*100</f>
        <v>44030.626654898493</v>
      </c>
      <c r="N195" s="23"/>
    </row>
    <row r="196" spans="1:14" x14ac:dyDescent="0.25">
      <c r="A196" s="66" t="s">
        <v>141</v>
      </c>
      <c r="B196" s="68">
        <v>1.9719E-3</v>
      </c>
      <c r="C196" s="124">
        <f t="shared" ref="C196:C259" si="30">(B196/$B$268)*100</f>
        <v>2.3782283985740597E-5</v>
      </c>
      <c r="D196" s="68">
        <v>0.45581365000000001</v>
      </c>
      <c r="E196" s="124">
        <f t="shared" ref="E196:E259" si="31">(D196/$D$268)*100</f>
        <v>5.3063370562218617E-3</v>
      </c>
      <c r="F196" s="68">
        <v>2.9753000000000002E-2</v>
      </c>
      <c r="G196" s="68">
        <v>0</v>
      </c>
      <c r="H196" s="68">
        <v>2.9753000000000002E-2</v>
      </c>
      <c r="I196" s="124">
        <f t="shared" si="25"/>
        <v>3.5988532710828935E-4</v>
      </c>
      <c r="J196" s="124">
        <f t="shared" si="25"/>
        <v>0</v>
      </c>
      <c r="K196" s="124">
        <f>((H196/D196)-1)*100</f>
        <v>-93.472551776367382</v>
      </c>
      <c r="L196" s="150">
        <f t="shared" si="29"/>
        <v>1408.8493331304835</v>
      </c>
      <c r="N196" s="23"/>
    </row>
    <row r="197" spans="1:14" x14ac:dyDescent="0.25">
      <c r="A197" s="66" t="s">
        <v>22</v>
      </c>
      <c r="B197" s="68">
        <v>0.24796373000000002</v>
      </c>
      <c r="C197" s="124">
        <f t="shared" si="30"/>
        <v>2.9905897079078587E-3</v>
      </c>
      <c r="D197" s="68">
        <v>1.606409E-2</v>
      </c>
      <c r="E197" s="124">
        <f t="shared" si="31"/>
        <v>1.8700948521722206E-4</v>
      </c>
      <c r="F197" s="68">
        <v>1.84348E-3</v>
      </c>
      <c r="G197" s="68">
        <v>2.7218269999999999E-2</v>
      </c>
      <c r="H197" s="68">
        <v>2.9061750000000001E-2</v>
      </c>
      <c r="I197" s="124">
        <f t="shared" si="25"/>
        <v>2.2298302786864831E-5</v>
      </c>
      <c r="J197" s="124">
        <f t="shared" si="25"/>
        <v>3.2922582604348263E-4</v>
      </c>
      <c r="K197" s="124">
        <f>((H197/D197)-1)*100</f>
        <v>80.911274774979475</v>
      </c>
      <c r="L197" s="150">
        <f t="shared" si="29"/>
        <v>-88.279838345712903</v>
      </c>
      <c r="N197" s="23"/>
    </row>
    <row r="198" spans="1:14" x14ac:dyDescent="0.25">
      <c r="A198" s="66" t="s">
        <v>191</v>
      </c>
      <c r="B198" s="68">
        <v>2.0851175199999998</v>
      </c>
      <c r="C198" s="124">
        <f t="shared" si="30"/>
        <v>2.5147754452194911E-2</v>
      </c>
      <c r="D198" s="68">
        <v>0</v>
      </c>
      <c r="E198" s="124">
        <f t="shared" si="31"/>
        <v>0</v>
      </c>
      <c r="F198" s="68">
        <v>0</v>
      </c>
      <c r="G198" s="68">
        <v>2.6137439999999998E-2</v>
      </c>
      <c r="H198" s="68">
        <v>2.6137439999999998E-2</v>
      </c>
      <c r="I198" s="124">
        <f t="shared" si="25"/>
        <v>0</v>
      </c>
      <c r="J198" s="124">
        <f t="shared" si="25"/>
        <v>3.1615235923010404E-4</v>
      </c>
      <c r="K198" s="124" t="s">
        <v>314</v>
      </c>
      <c r="L198" s="150">
        <f t="shared" si="29"/>
        <v>-98.746476409636614</v>
      </c>
      <c r="N198" s="23"/>
    </row>
    <row r="199" spans="1:14" x14ac:dyDescent="0.25">
      <c r="A199" s="66" t="s">
        <v>154</v>
      </c>
      <c r="B199" s="68">
        <v>3.0904319300000003</v>
      </c>
      <c r="C199" s="124">
        <f t="shared" si="30"/>
        <v>3.727244271913404E-2</v>
      </c>
      <c r="D199" s="68">
        <v>0</v>
      </c>
      <c r="E199" s="124">
        <f t="shared" si="31"/>
        <v>0</v>
      </c>
      <c r="F199" s="68">
        <v>0</v>
      </c>
      <c r="G199" s="68">
        <v>2.4101500000000001E-2</v>
      </c>
      <c r="H199" s="68">
        <v>2.4101500000000001E-2</v>
      </c>
      <c r="I199" s="124">
        <f t="shared" si="25"/>
        <v>0</v>
      </c>
      <c r="J199" s="124">
        <f t="shared" si="25"/>
        <v>2.9152610531040353E-4</v>
      </c>
      <c r="K199" s="124" t="s">
        <v>314</v>
      </c>
      <c r="L199" s="150">
        <f t="shared" si="29"/>
        <v>-99.220125194603455</v>
      </c>
      <c r="N199" s="23"/>
    </row>
    <row r="200" spans="1:14" x14ac:dyDescent="0.25">
      <c r="A200" s="66" t="s">
        <v>121</v>
      </c>
      <c r="B200" s="68">
        <v>1.6697060700000002</v>
      </c>
      <c r="C200" s="124">
        <f t="shared" si="30"/>
        <v>2.0137645889474556E-2</v>
      </c>
      <c r="D200" s="68">
        <v>0.57488773999999998</v>
      </c>
      <c r="E200" s="124">
        <f t="shared" si="31"/>
        <v>6.692533490231454E-3</v>
      </c>
      <c r="F200" s="68">
        <v>0</v>
      </c>
      <c r="G200" s="68">
        <v>2.3E-2</v>
      </c>
      <c r="H200" s="68">
        <v>2.3E-2</v>
      </c>
      <c r="I200" s="124">
        <f t="shared" si="25"/>
        <v>0</v>
      </c>
      <c r="J200" s="124">
        <f t="shared" si="25"/>
        <v>2.7820261901289467E-4</v>
      </c>
      <c r="K200" s="124">
        <f>((H200/D200)-1)*100</f>
        <v>-95.999218908373308</v>
      </c>
      <c r="L200" s="150">
        <f t="shared" si="29"/>
        <v>-98.622512044889433</v>
      </c>
      <c r="N200" s="23"/>
    </row>
    <row r="201" spans="1:14" x14ac:dyDescent="0.25">
      <c r="A201" s="66" t="s">
        <v>234</v>
      </c>
      <c r="B201" s="68">
        <v>0.11870682</v>
      </c>
      <c r="C201" s="124">
        <f t="shared" si="30"/>
        <v>1.4316746814159907E-3</v>
      </c>
      <c r="D201" s="68">
        <v>3.7672999999999998E-2</v>
      </c>
      <c r="E201" s="124">
        <f t="shared" si="31"/>
        <v>4.3856877897150771E-4</v>
      </c>
      <c r="F201" s="68">
        <v>1.5959999999999998E-2</v>
      </c>
      <c r="G201" s="68">
        <v>3.5950000000000001E-3</v>
      </c>
      <c r="H201" s="68">
        <v>1.9554999999999999E-2</v>
      </c>
      <c r="I201" s="124">
        <f t="shared" si="25"/>
        <v>1.9304842606286083E-4</v>
      </c>
      <c r="J201" s="124">
        <f t="shared" si="25"/>
        <v>4.3484278928319846E-5</v>
      </c>
      <c r="K201" s="124" t="s">
        <v>314</v>
      </c>
      <c r="L201" s="150" t="s">
        <v>314</v>
      </c>
      <c r="N201" s="23"/>
    </row>
    <row r="202" spans="1:14" x14ac:dyDescent="0.25">
      <c r="A202" s="66" t="s">
        <v>27</v>
      </c>
      <c r="B202" s="68">
        <v>0.56543779000000005</v>
      </c>
      <c r="C202" s="124">
        <f t="shared" si="30"/>
        <v>6.8195152381203689E-3</v>
      </c>
      <c r="D202" s="68">
        <v>1.0950680000000001E-2</v>
      </c>
      <c r="E202" s="124">
        <f t="shared" si="31"/>
        <v>1.2748191958452233E-4</v>
      </c>
      <c r="F202" s="68">
        <v>5.8495800000000001E-3</v>
      </c>
      <c r="G202" s="68">
        <v>1.262082E-2</v>
      </c>
      <c r="H202" s="68">
        <v>1.8470400000000001E-2</v>
      </c>
      <c r="I202" s="124">
        <f t="shared" si="25"/>
        <v>7.0755151135889065E-5</v>
      </c>
      <c r="J202" s="124">
        <f t="shared" si="25"/>
        <v>1.5265848600392703E-4</v>
      </c>
      <c r="K202" s="124">
        <f>((H202/D202)-1)*100</f>
        <v>68.66897763426563</v>
      </c>
      <c r="L202" s="150">
        <f>((H202/B202)-1)*100</f>
        <v>-96.733433752278913</v>
      </c>
      <c r="N202" s="23"/>
    </row>
    <row r="203" spans="1:14" x14ac:dyDescent="0.25">
      <c r="A203" s="66" t="s">
        <v>95</v>
      </c>
      <c r="B203" s="68">
        <v>0</v>
      </c>
      <c r="C203" s="124">
        <f t="shared" si="30"/>
        <v>0</v>
      </c>
      <c r="D203" s="68">
        <v>0.41901446999999997</v>
      </c>
      <c r="E203" s="124">
        <f t="shared" si="31"/>
        <v>4.8779408191355457E-3</v>
      </c>
      <c r="F203" s="68">
        <v>0</v>
      </c>
      <c r="G203" s="68">
        <v>1.8073229999999999E-2</v>
      </c>
      <c r="H203" s="68">
        <v>1.8073229999999999E-2</v>
      </c>
      <c r="I203" s="124">
        <f t="shared" si="25"/>
        <v>0</v>
      </c>
      <c r="J203" s="124">
        <f t="shared" si="25"/>
        <v>2.1860956174010512E-4</v>
      </c>
      <c r="K203" s="124">
        <f>((H203/D203)-1)*100</f>
        <v>-95.686728909385877</v>
      </c>
      <c r="L203" s="150" t="s">
        <v>314</v>
      </c>
      <c r="N203" s="23"/>
    </row>
    <row r="204" spans="1:14" x14ac:dyDescent="0.25">
      <c r="A204" s="66" t="s">
        <v>207</v>
      </c>
      <c r="B204" s="68">
        <v>5.9494110000000003E-2</v>
      </c>
      <c r="C204" s="124">
        <f t="shared" si="30"/>
        <v>7.1753426618940594E-4</v>
      </c>
      <c r="D204" s="68">
        <v>3.19809E-2</v>
      </c>
      <c r="E204" s="124">
        <f t="shared" si="31"/>
        <v>3.7230441598518543E-4</v>
      </c>
      <c r="F204" s="68">
        <v>0</v>
      </c>
      <c r="G204" s="68">
        <v>1.7895630000000003E-2</v>
      </c>
      <c r="H204" s="68">
        <v>1.7895630000000003E-2</v>
      </c>
      <c r="I204" s="124">
        <f t="shared" si="25"/>
        <v>0</v>
      </c>
      <c r="J204" s="124">
        <f t="shared" si="25"/>
        <v>2.1646135369068385E-4</v>
      </c>
      <c r="K204" s="124">
        <f>((H204/D204)-1)*100</f>
        <v>-44.042756770447355</v>
      </c>
      <c r="L204" s="150">
        <f>((H204/B204)-1)*100</f>
        <v>-69.920333290135787</v>
      </c>
      <c r="N204" s="23"/>
    </row>
    <row r="205" spans="1:14" x14ac:dyDescent="0.25">
      <c r="A205" s="66" t="s">
        <v>247</v>
      </c>
      <c r="B205" s="68">
        <v>5.3179999999999998E-3</v>
      </c>
      <c r="C205" s="124">
        <f t="shared" si="30"/>
        <v>6.413823532439196E-5</v>
      </c>
      <c r="D205" s="68">
        <v>0.10868894</v>
      </c>
      <c r="E205" s="124">
        <f t="shared" si="31"/>
        <v>1.265298110145395E-3</v>
      </c>
      <c r="F205" s="68">
        <v>0</v>
      </c>
      <c r="G205" s="68">
        <v>1.5353E-2</v>
      </c>
      <c r="H205" s="68">
        <v>1.5353E-2</v>
      </c>
      <c r="I205" s="124">
        <f t="shared" si="25"/>
        <v>0</v>
      </c>
      <c r="J205" s="124">
        <f t="shared" si="25"/>
        <v>1.8570629607412922E-4</v>
      </c>
      <c r="K205" s="124" t="s">
        <v>314</v>
      </c>
      <c r="L205" s="150" t="s">
        <v>314</v>
      </c>
      <c r="N205" s="23"/>
    </row>
    <row r="206" spans="1:14" x14ac:dyDescent="0.25">
      <c r="A206" s="66" t="s">
        <v>137</v>
      </c>
      <c r="B206" s="68">
        <v>0</v>
      </c>
      <c r="C206" s="124">
        <f t="shared" si="30"/>
        <v>0</v>
      </c>
      <c r="D206" s="68">
        <v>1.08E-3</v>
      </c>
      <c r="E206" s="124">
        <f t="shared" si="31"/>
        <v>1.2572778416617427E-5</v>
      </c>
      <c r="F206" s="68">
        <v>0</v>
      </c>
      <c r="G206" s="68">
        <v>1.4977260000000001E-2</v>
      </c>
      <c r="H206" s="68">
        <v>1.4977260000000001E-2</v>
      </c>
      <c r="I206" s="124">
        <f t="shared" si="25"/>
        <v>0</v>
      </c>
      <c r="J206" s="124">
        <f t="shared" si="25"/>
        <v>1.8116143294074204E-4</v>
      </c>
      <c r="K206" s="124">
        <f>((H206/D206)-1)*100</f>
        <v>1286.7833333333333</v>
      </c>
      <c r="L206" s="150" t="s">
        <v>314</v>
      </c>
      <c r="N206" s="23"/>
    </row>
    <row r="207" spans="1:14" x14ac:dyDescent="0.25">
      <c r="A207" s="66" t="s">
        <v>138</v>
      </c>
      <c r="B207" s="68">
        <v>1.482E-2</v>
      </c>
      <c r="C207" s="124">
        <f t="shared" si="30"/>
        <v>1.7873799313792568E-4</v>
      </c>
      <c r="D207" s="68">
        <v>3.2629999999999998E-3</v>
      </c>
      <c r="E207" s="124">
        <f t="shared" si="31"/>
        <v>3.7986088864280238E-5</v>
      </c>
      <c r="F207" s="68">
        <v>6.7900000000000002E-4</v>
      </c>
      <c r="G207" s="68">
        <v>1.41E-2</v>
      </c>
      <c r="H207" s="68">
        <v>1.4779E-2</v>
      </c>
      <c r="I207" s="124">
        <f t="shared" si="25"/>
        <v>8.213025143902413E-6</v>
      </c>
      <c r="J207" s="124">
        <f t="shared" si="25"/>
        <v>1.7055030122094846E-4</v>
      </c>
      <c r="K207" s="124">
        <f>((H207/D207)-1)*100</f>
        <v>352.92675452038003</v>
      </c>
      <c r="L207" s="150">
        <f>((H207/B207)-1)*100</f>
        <v>-0.27665317139000667</v>
      </c>
      <c r="N207" s="23"/>
    </row>
    <row r="208" spans="1:14" x14ac:dyDescent="0.25">
      <c r="A208" s="66" t="s">
        <v>16</v>
      </c>
      <c r="B208" s="68">
        <v>7.1629990000000004E-2</v>
      </c>
      <c r="C208" s="124">
        <f t="shared" si="30"/>
        <v>8.6390017956070758E-4</v>
      </c>
      <c r="D208" s="68">
        <v>1.8099849999999997E-2</v>
      </c>
      <c r="E208" s="124">
        <f t="shared" si="31"/>
        <v>2.10708706874086E-4</v>
      </c>
      <c r="F208" s="68">
        <v>1.4350290000000002E-2</v>
      </c>
      <c r="G208" s="68">
        <v>0</v>
      </c>
      <c r="H208" s="68">
        <v>1.4350290000000002E-2</v>
      </c>
      <c r="I208" s="124">
        <f t="shared" si="25"/>
        <v>1.7357775050411099E-4</v>
      </c>
      <c r="J208" s="124">
        <f t="shared" si="25"/>
        <v>0</v>
      </c>
      <c r="K208" s="124">
        <f>((H208/D208)-1)*100</f>
        <v>-20.715972784304824</v>
      </c>
      <c r="L208" s="150">
        <f>((H208/B208)-1)*100</f>
        <v>-79.966086830390452</v>
      </c>
      <c r="N208" s="23"/>
    </row>
    <row r="209" spans="1:14" x14ac:dyDescent="0.25">
      <c r="A209" s="66" t="s">
        <v>44</v>
      </c>
      <c r="B209" s="68">
        <v>8.1019999999999998E-3</v>
      </c>
      <c r="C209" s="124">
        <f t="shared" si="30"/>
        <v>9.771492715273102E-5</v>
      </c>
      <c r="D209" s="68">
        <v>7.6790000000000001E-3</v>
      </c>
      <c r="E209" s="124">
        <f t="shared" si="31"/>
        <v>8.9394782834449288E-5</v>
      </c>
      <c r="F209" s="68">
        <v>1.1618750000000001E-2</v>
      </c>
      <c r="G209" s="68">
        <v>1.885E-4</v>
      </c>
      <c r="H209" s="68">
        <v>1.180725E-2</v>
      </c>
      <c r="I209" s="124">
        <f t="shared" si="25"/>
        <v>1.4053768172417696E-4</v>
      </c>
      <c r="J209" s="124">
        <f t="shared" si="25"/>
        <v>2.2800518993013325E-6</v>
      </c>
      <c r="K209" s="124">
        <f>((H209/D209)-1)*100</f>
        <v>53.760255241567911</v>
      </c>
      <c r="L209" s="150">
        <f>((H209/B209)-1)*100</f>
        <v>45.732535176499624</v>
      </c>
      <c r="N209" s="23"/>
    </row>
    <row r="210" spans="1:14" x14ac:dyDescent="0.25">
      <c r="A210" s="66" t="s">
        <v>126</v>
      </c>
      <c r="B210" s="68">
        <v>5.5440000000000003E-3</v>
      </c>
      <c r="C210" s="124">
        <f t="shared" si="30"/>
        <v>6.6863929416778687E-5</v>
      </c>
      <c r="D210" s="68">
        <v>0</v>
      </c>
      <c r="E210" s="124">
        <f t="shared" si="31"/>
        <v>0</v>
      </c>
      <c r="F210" s="68">
        <v>0</v>
      </c>
      <c r="G210" s="68">
        <v>7.4700000000000001E-3</v>
      </c>
      <c r="H210" s="68">
        <v>7.4700000000000001E-3</v>
      </c>
      <c r="I210" s="124">
        <f t="shared" si="25"/>
        <v>0</v>
      </c>
      <c r="J210" s="124">
        <f t="shared" si="25"/>
        <v>9.035537234897057E-5</v>
      </c>
      <c r="K210" s="124" t="s">
        <v>314</v>
      </c>
      <c r="L210" s="150" t="s">
        <v>314</v>
      </c>
      <c r="N210" s="23"/>
    </row>
    <row r="211" spans="1:14" x14ac:dyDescent="0.25">
      <c r="A211" s="66" t="s">
        <v>63</v>
      </c>
      <c r="B211" s="68">
        <v>0.12854293999999999</v>
      </c>
      <c r="C211" s="124">
        <f t="shared" si="30"/>
        <v>1.5503041246726582E-3</v>
      </c>
      <c r="D211" s="68">
        <v>6.8870099999999998E-3</v>
      </c>
      <c r="E211" s="124">
        <f t="shared" si="31"/>
        <v>8.0174861743544803E-5</v>
      </c>
      <c r="F211" s="68">
        <v>6.22187E-3</v>
      </c>
      <c r="G211" s="68">
        <v>8.3750000000000003E-4</v>
      </c>
      <c r="H211" s="68">
        <v>7.0593699999999997E-3</v>
      </c>
      <c r="I211" s="124">
        <f t="shared" si="25"/>
        <v>7.5258283876424297E-5</v>
      </c>
      <c r="J211" s="124">
        <f t="shared" si="25"/>
        <v>1.0130204061882578E-5</v>
      </c>
      <c r="K211" s="124">
        <f>((H211/D211)-1)*100</f>
        <v>2.5026825864925328</v>
      </c>
      <c r="L211" s="150">
        <f>((H211/B211)-1)*100</f>
        <v>-94.508162019633275</v>
      </c>
      <c r="N211" s="23"/>
    </row>
    <row r="212" spans="1:14" x14ac:dyDescent="0.25">
      <c r="A212" s="66" t="s">
        <v>239</v>
      </c>
      <c r="B212" s="68">
        <v>3.5621670000000001E-2</v>
      </c>
      <c r="C212" s="124">
        <f t="shared" si="30"/>
        <v>4.2961847557499686E-4</v>
      </c>
      <c r="D212" s="68">
        <v>1.7928799999999998E-2</v>
      </c>
      <c r="E212" s="124">
        <f t="shared" si="31"/>
        <v>2.0871743488504676E-4</v>
      </c>
      <c r="F212" s="68">
        <v>0</v>
      </c>
      <c r="G212" s="68">
        <v>3.7993800000000002E-3</v>
      </c>
      <c r="H212" s="68">
        <v>3.7993800000000002E-3</v>
      </c>
      <c r="I212" s="124">
        <f t="shared" si="25"/>
        <v>0</v>
      </c>
      <c r="J212" s="124">
        <f t="shared" si="25"/>
        <v>4.5956411592400514E-5</v>
      </c>
      <c r="K212" s="124" t="s">
        <v>314</v>
      </c>
      <c r="L212" s="150" t="s">
        <v>314</v>
      </c>
      <c r="N212" s="23"/>
    </row>
    <row r="213" spans="1:14" x14ac:dyDescent="0.25">
      <c r="A213" s="66" t="s">
        <v>139</v>
      </c>
      <c r="B213" s="68">
        <v>3.2024999999999998E-2</v>
      </c>
      <c r="C213" s="124">
        <f t="shared" si="30"/>
        <v>3.8624050136586163E-4</v>
      </c>
      <c r="D213" s="68">
        <v>1.1499000000000001E-3</v>
      </c>
      <c r="E213" s="124">
        <f t="shared" si="31"/>
        <v>1.3386516575248501E-5</v>
      </c>
      <c r="F213" s="68">
        <v>0</v>
      </c>
      <c r="G213" s="68">
        <v>3.6795999999999999E-3</v>
      </c>
      <c r="H213" s="68">
        <v>3.6795999999999999E-3</v>
      </c>
      <c r="I213" s="124">
        <f t="shared" si="25"/>
        <v>0</v>
      </c>
      <c r="J213" s="124">
        <f t="shared" si="25"/>
        <v>4.4507580735645525E-5</v>
      </c>
      <c r="K213" s="124">
        <f>((H213/D213)-1)*100</f>
        <v>219.99304287329329</v>
      </c>
      <c r="L213" s="150">
        <f>((H213/B213)-1)*100</f>
        <v>-88.51022638563623</v>
      </c>
      <c r="N213" s="23"/>
    </row>
    <row r="214" spans="1:14" x14ac:dyDescent="0.25">
      <c r="A214" s="66" t="s">
        <v>153</v>
      </c>
      <c r="B214" s="68">
        <v>0</v>
      </c>
      <c r="C214" s="124">
        <f t="shared" si="30"/>
        <v>0</v>
      </c>
      <c r="D214" s="68">
        <v>8.9067999999999994E-2</v>
      </c>
      <c r="E214" s="124">
        <f t="shared" si="31"/>
        <v>1.036881692603038E-3</v>
      </c>
      <c r="F214" s="68">
        <v>3.4629999999999999E-3</v>
      </c>
      <c r="G214" s="68">
        <v>1.6799999999999999E-4</v>
      </c>
      <c r="H214" s="68">
        <v>3.6310000000000001E-3</v>
      </c>
      <c r="I214" s="124">
        <f t="shared" si="25"/>
        <v>4.1887637810506708E-5</v>
      </c>
      <c r="J214" s="124">
        <f t="shared" si="25"/>
        <v>2.0320886953985351E-6</v>
      </c>
      <c r="K214" s="124">
        <f>((H214/D214)-1)*100</f>
        <v>-95.923339470966013</v>
      </c>
      <c r="L214" s="150" t="s">
        <v>314</v>
      </c>
      <c r="N214" s="23"/>
    </row>
    <row r="215" spans="1:14" x14ac:dyDescent="0.25">
      <c r="A215" s="66" t="s">
        <v>102</v>
      </c>
      <c r="B215" s="68">
        <v>3.53696E-3</v>
      </c>
      <c r="C215" s="124">
        <f t="shared" si="30"/>
        <v>4.2657836181451935E-5</v>
      </c>
      <c r="D215" s="68">
        <v>4.1710000000000002E-3</v>
      </c>
      <c r="E215" s="124">
        <f t="shared" si="31"/>
        <v>4.8556535903436381E-5</v>
      </c>
      <c r="F215" s="68">
        <v>0</v>
      </c>
      <c r="G215" s="68">
        <v>3.2137399999999997E-3</v>
      </c>
      <c r="H215" s="68">
        <v>3.2137399999999997E-3</v>
      </c>
      <c r="I215" s="124">
        <f t="shared" si="25"/>
        <v>0</v>
      </c>
      <c r="J215" s="124">
        <f t="shared" si="25"/>
        <v>3.8872647166369563E-5</v>
      </c>
      <c r="K215" s="124">
        <f>((H215/D215)-1)*100</f>
        <v>-22.950371613521948</v>
      </c>
      <c r="L215" s="150">
        <f>((H215/B215)-1)*100</f>
        <v>-9.1383561024156457</v>
      </c>
      <c r="N215" s="23"/>
    </row>
    <row r="216" spans="1:14" x14ac:dyDescent="0.25">
      <c r="A216" s="66" t="s">
        <v>244</v>
      </c>
      <c r="B216" s="68">
        <v>2.1020000000000001E-3</v>
      </c>
      <c r="C216" s="124">
        <f t="shared" si="30"/>
        <v>2.5351367177862335E-5</v>
      </c>
      <c r="D216" s="68">
        <v>1.8171400000000001E-3</v>
      </c>
      <c r="E216" s="124">
        <f t="shared" si="31"/>
        <v>2.1154165344418696E-5</v>
      </c>
      <c r="F216" s="68">
        <v>1.6028800000000001E-3</v>
      </c>
      <c r="G216" s="68">
        <v>9.6979999999999994E-4</v>
      </c>
      <c r="H216" s="68">
        <v>2.5726799999999999E-3</v>
      </c>
      <c r="I216" s="124">
        <f t="shared" si="25"/>
        <v>1.9388061476669073E-5</v>
      </c>
      <c r="J216" s="124">
        <f t="shared" si="25"/>
        <v>1.1730473909508924E-5</v>
      </c>
      <c r="K216" s="124" t="s">
        <v>314</v>
      </c>
      <c r="L216" s="150" t="s">
        <v>314</v>
      </c>
      <c r="N216" s="23"/>
    </row>
    <row r="217" spans="1:14" x14ac:dyDescent="0.25">
      <c r="A217" s="66" t="s">
        <v>124</v>
      </c>
      <c r="B217" s="68">
        <v>0</v>
      </c>
      <c r="C217" s="124">
        <f t="shared" si="30"/>
        <v>0</v>
      </c>
      <c r="D217" s="68">
        <v>6.3015E-4</v>
      </c>
      <c r="E217" s="124">
        <f t="shared" si="31"/>
        <v>7.3358669622513618E-6</v>
      </c>
      <c r="F217" s="68">
        <v>1.0000000000000001E-5</v>
      </c>
      <c r="G217" s="68">
        <v>2.52258E-3</v>
      </c>
      <c r="H217" s="68">
        <v>2.53258E-3</v>
      </c>
      <c r="I217" s="124">
        <f t="shared" si="25"/>
        <v>1.20957660440389E-7</v>
      </c>
      <c r="J217" s="124">
        <f t="shared" si="25"/>
        <v>3.0512537507371645E-5</v>
      </c>
      <c r="K217" s="124">
        <f>((H217/D217)-1)*100</f>
        <v>301.90113465048006</v>
      </c>
      <c r="L217" s="150" t="s">
        <v>314</v>
      </c>
      <c r="N217" s="23"/>
    </row>
    <row r="218" spans="1:14" x14ac:dyDescent="0.25">
      <c r="A218" s="66" t="s">
        <v>29</v>
      </c>
      <c r="B218" s="68">
        <v>0</v>
      </c>
      <c r="C218" s="124">
        <f t="shared" si="30"/>
        <v>0</v>
      </c>
      <c r="D218" s="68">
        <v>0</v>
      </c>
      <c r="E218" s="124">
        <f t="shared" si="31"/>
        <v>0</v>
      </c>
      <c r="F218" s="68">
        <v>0</v>
      </c>
      <c r="G218" s="68">
        <v>2.00862E-3</v>
      </c>
      <c r="H218" s="68">
        <v>2.00862E-3</v>
      </c>
      <c r="I218" s="124">
        <f t="shared" ref="I218:J266" si="32">(F218/$H$268)*100</f>
        <v>0</v>
      </c>
      <c r="J218" s="124">
        <f t="shared" si="32"/>
        <v>2.4295797591377411E-5</v>
      </c>
      <c r="K218" s="124" t="s">
        <v>314</v>
      </c>
      <c r="L218" s="150" t="s">
        <v>314</v>
      </c>
      <c r="N218" s="23"/>
    </row>
    <row r="219" spans="1:14" x14ac:dyDescent="0.25">
      <c r="A219" s="66" t="s">
        <v>31</v>
      </c>
      <c r="B219" s="68">
        <v>5.496E-3</v>
      </c>
      <c r="C219" s="124">
        <f t="shared" si="30"/>
        <v>6.6285020936979723E-5</v>
      </c>
      <c r="D219" s="68">
        <v>1.6194E-2</v>
      </c>
      <c r="E219" s="124">
        <f t="shared" si="31"/>
        <v>1.8852182748028019E-4</v>
      </c>
      <c r="F219" s="68">
        <v>1.7201199999999999E-3</v>
      </c>
      <c r="G219" s="68">
        <v>2.7999999999999998E-4</v>
      </c>
      <c r="H219" s="68">
        <v>2.0001199999999998E-3</v>
      </c>
      <c r="I219" s="124">
        <f t="shared" si="32"/>
        <v>2.0806169087672189E-5</v>
      </c>
      <c r="J219" s="124">
        <f t="shared" si="32"/>
        <v>3.3868144923308917E-6</v>
      </c>
      <c r="K219" s="124">
        <f t="shared" ref="K219:K224" si="33">((H219/D219)-1)*100</f>
        <v>-87.649005804618994</v>
      </c>
      <c r="L219" s="150">
        <f>((H219/B219)-1)*100</f>
        <v>-63.607714701601168</v>
      </c>
      <c r="N219" s="23"/>
    </row>
    <row r="220" spans="1:14" x14ac:dyDescent="0.25">
      <c r="A220" s="66" t="s">
        <v>45</v>
      </c>
      <c r="B220" s="68">
        <v>1.2195E-4</v>
      </c>
      <c r="C220" s="124">
        <f t="shared" si="30"/>
        <v>1.4707893564892063E-6</v>
      </c>
      <c r="D220" s="68">
        <v>1.2343120000000001E-2</v>
      </c>
      <c r="E220" s="124">
        <f t="shared" si="31"/>
        <v>1.436919562312212E-4</v>
      </c>
      <c r="F220" s="68">
        <v>0</v>
      </c>
      <c r="G220" s="68">
        <v>1.9872399999999999E-3</v>
      </c>
      <c r="H220" s="68">
        <v>1.9872399999999999E-3</v>
      </c>
      <c r="I220" s="124">
        <f t="shared" si="32"/>
        <v>0</v>
      </c>
      <c r="J220" s="124">
        <f t="shared" si="32"/>
        <v>2.4037190113355861E-5</v>
      </c>
      <c r="K220" s="124">
        <f t="shared" si="33"/>
        <v>-83.900018795896017</v>
      </c>
      <c r="L220" s="150">
        <f>((H220/B220)-1)*100</f>
        <v>1529.5530955309553</v>
      </c>
      <c r="N220" s="23"/>
    </row>
    <row r="221" spans="1:14" x14ac:dyDescent="0.25">
      <c r="A221" s="66" t="s">
        <v>101</v>
      </c>
      <c r="B221" s="68">
        <v>1.005526E-2</v>
      </c>
      <c r="C221" s="124">
        <f t="shared" si="30"/>
        <v>1.2127240167881636E-4</v>
      </c>
      <c r="D221" s="68">
        <v>6.0738800000000003E-3</v>
      </c>
      <c r="E221" s="124">
        <f t="shared" si="31"/>
        <v>7.0708840156596543E-5</v>
      </c>
      <c r="F221" s="68">
        <v>0</v>
      </c>
      <c r="G221" s="68">
        <v>1.73712E-3</v>
      </c>
      <c r="H221" s="68">
        <v>1.73712E-3</v>
      </c>
      <c r="I221" s="124">
        <f t="shared" si="32"/>
        <v>0</v>
      </c>
      <c r="J221" s="124">
        <f t="shared" si="32"/>
        <v>2.1011797110420851E-5</v>
      </c>
      <c r="K221" s="124">
        <f t="shared" si="33"/>
        <v>-71.400159370945744</v>
      </c>
      <c r="L221" s="150" t="s">
        <v>314</v>
      </c>
      <c r="N221" s="23"/>
    </row>
    <row r="222" spans="1:14" x14ac:dyDescent="0.25">
      <c r="A222" s="66" t="s">
        <v>94</v>
      </c>
      <c r="B222" s="68">
        <v>0</v>
      </c>
      <c r="C222" s="124">
        <f t="shared" si="30"/>
        <v>0</v>
      </c>
      <c r="D222" s="68">
        <v>9.7752460000000013E-2</v>
      </c>
      <c r="E222" s="124">
        <f t="shared" si="31"/>
        <v>1.1379814993141284E-3</v>
      </c>
      <c r="F222" s="68">
        <v>1.6639999999999999E-3</v>
      </c>
      <c r="G222" s="68">
        <v>0</v>
      </c>
      <c r="H222" s="68">
        <v>1.6639999999999999E-3</v>
      </c>
      <c r="I222" s="124">
        <f t="shared" si="32"/>
        <v>2.0127354697280725E-5</v>
      </c>
      <c r="J222" s="124">
        <f t="shared" si="32"/>
        <v>0</v>
      </c>
      <c r="K222" s="124">
        <f t="shared" si="33"/>
        <v>-98.297741049176665</v>
      </c>
      <c r="L222" s="150" t="s">
        <v>314</v>
      </c>
      <c r="N222" s="23"/>
    </row>
    <row r="223" spans="1:14" x14ac:dyDescent="0.25">
      <c r="A223" s="66" t="s">
        <v>73</v>
      </c>
      <c r="B223" s="68">
        <v>1.6934999999999999E-2</v>
      </c>
      <c r="C223" s="124">
        <f t="shared" si="30"/>
        <v>2.0424614802906692E-4</v>
      </c>
      <c r="D223" s="68">
        <v>5.4999999999999997E-3</v>
      </c>
      <c r="E223" s="124">
        <f t="shared" si="31"/>
        <v>6.4028038232773925E-5</v>
      </c>
      <c r="F223" s="68">
        <v>1.2999999999999999E-3</v>
      </c>
      <c r="G223" s="68">
        <v>1.8000000000000001E-4</v>
      </c>
      <c r="H223" s="68">
        <v>1.48E-3</v>
      </c>
      <c r="I223" s="124">
        <f t="shared" si="32"/>
        <v>1.5724495857250568E-5</v>
      </c>
      <c r="J223" s="124">
        <f t="shared" si="32"/>
        <v>2.1772378879270017E-6</v>
      </c>
      <c r="K223" s="124">
        <f t="shared" si="33"/>
        <v>-73.090909090909093</v>
      </c>
      <c r="L223" s="150">
        <f>((H223/B223)-1)*100</f>
        <v>-91.260702686743429</v>
      </c>
      <c r="N223" s="23"/>
    </row>
    <row r="224" spans="1:14" x14ac:dyDescent="0.25">
      <c r="A224" s="66" t="s">
        <v>56</v>
      </c>
      <c r="B224" s="68">
        <v>1.2269999999999999E-5</v>
      </c>
      <c r="C224" s="124">
        <f t="shared" si="30"/>
        <v>1.4798348014860648E-7</v>
      </c>
      <c r="D224" s="68">
        <v>9.9749999999999999E-5</v>
      </c>
      <c r="E224" s="124">
        <f t="shared" si="31"/>
        <v>1.1612357843125816E-6</v>
      </c>
      <c r="F224" s="68">
        <v>0</v>
      </c>
      <c r="G224" s="68">
        <v>1.4653699999999999E-3</v>
      </c>
      <c r="H224" s="68">
        <v>1.4653699999999999E-3</v>
      </c>
      <c r="I224" s="124">
        <f t="shared" si="32"/>
        <v>0</v>
      </c>
      <c r="J224" s="124">
        <f t="shared" si="32"/>
        <v>1.7724772687953279E-5</v>
      </c>
      <c r="K224" s="124">
        <f t="shared" si="33"/>
        <v>1369.0426065162906</v>
      </c>
      <c r="L224" s="150">
        <f>((H224/B224)-1)*100</f>
        <v>11842.705786471068</v>
      </c>
      <c r="N224" s="23"/>
    </row>
    <row r="225" spans="1:14" x14ac:dyDescent="0.25">
      <c r="A225" s="66" t="s">
        <v>161</v>
      </c>
      <c r="B225" s="68">
        <v>0</v>
      </c>
      <c r="C225" s="124">
        <f t="shared" si="30"/>
        <v>0</v>
      </c>
      <c r="D225" s="68">
        <v>0</v>
      </c>
      <c r="E225" s="124">
        <f t="shared" si="31"/>
        <v>0</v>
      </c>
      <c r="F225" s="68">
        <v>1.4E-3</v>
      </c>
      <c r="G225" s="68">
        <v>0</v>
      </c>
      <c r="H225" s="68">
        <v>1.4E-3</v>
      </c>
      <c r="I225" s="124">
        <f t="shared" si="32"/>
        <v>1.6934072461654458E-5</v>
      </c>
      <c r="J225" s="124">
        <f t="shared" si="32"/>
        <v>0</v>
      </c>
      <c r="K225" s="124" t="s">
        <v>314</v>
      </c>
      <c r="L225" s="150" t="s">
        <v>314</v>
      </c>
      <c r="N225" s="23"/>
    </row>
    <row r="226" spans="1:14" x14ac:dyDescent="0.25">
      <c r="A226" s="66" t="s">
        <v>165</v>
      </c>
      <c r="B226" s="68">
        <v>8.4334999999999993E-2</v>
      </c>
      <c r="C226" s="124">
        <f t="shared" si="30"/>
        <v>1.0171301384134252E-3</v>
      </c>
      <c r="D226" s="68">
        <v>6.9499999999999996E-3</v>
      </c>
      <c r="E226" s="124">
        <f t="shared" si="31"/>
        <v>8.0908157403232502E-5</v>
      </c>
      <c r="F226" s="68">
        <v>1.1999999999999999E-3</v>
      </c>
      <c r="G226" s="68">
        <v>0</v>
      </c>
      <c r="H226" s="68">
        <v>1.1999999999999999E-3</v>
      </c>
      <c r="I226" s="124">
        <f t="shared" si="32"/>
        <v>1.4514919252846678E-5</v>
      </c>
      <c r="J226" s="124">
        <f t="shared" si="32"/>
        <v>0</v>
      </c>
      <c r="K226" s="124">
        <f>((H226/D226)-1)*100</f>
        <v>-82.733812949640281</v>
      </c>
      <c r="L226" s="150">
        <f>((H226/B226)-1)*100</f>
        <v>-98.577103219303964</v>
      </c>
      <c r="N226" s="23"/>
    </row>
    <row r="227" spans="1:14" x14ac:dyDescent="0.25">
      <c r="A227" s="66" t="s">
        <v>96</v>
      </c>
      <c r="B227" s="68">
        <v>5.1339016200000005</v>
      </c>
      <c r="C227" s="124">
        <f t="shared" si="30"/>
        <v>6.1917899630657608E-2</v>
      </c>
      <c r="D227" s="68">
        <v>1.592561E-2</v>
      </c>
      <c r="E227" s="124">
        <f t="shared" si="31"/>
        <v>1.853973756291358E-4</v>
      </c>
      <c r="F227" s="68">
        <v>8.0000000000000004E-4</v>
      </c>
      <c r="G227" s="68">
        <v>9.7E-5</v>
      </c>
      <c r="H227" s="68">
        <v>8.9700000000000001E-4</v>
      </c>
      <c r="I227" s="124">
        <f t="shared" si="32"/>
        <v>9.6766128352311196E-6</v>
      </c>
      <c r="J227" s="124">
        <f t="shared" si="32"/>
        <v>1.1732893062717731E-6</v>
      </c>
      <c r="K227" s="124">
        <f>((H227/D227)-1)*100</f>
        <v>-94.367562686766775</v>
      </c>
      <c r="L227" s="150">
        <f>((H227/B227)-1)*100</f>
        <v>-99.982527908277291</v>
      </c>
      <c r="N227" s="23"/>
    </row>
    <row r="228" spans="1:14" x14ac:dyDescent="0.25">
      <c r="A228" s="66" t="s">
        <v>84</v>
      </c>
      <c r="B228" s="68">
        <v>0</v>
      </c>
      <c r="C228" s="124">
        <f t="shared" si="30"/>
        <v>0</v>
      </c>
      <c r="D228" s="68">
        <v>0</v>
      </c>
      <c r="E228" s="124">
        <f t="shared" si="31"/>
        <v>0</v>
      </c>
      <c r="F228" s="68">
        <v>8.4825000000000005E-4</v>
      </c>
      <c r="G228" s="68">
        <v>0</v>
      </c>
      <c r="H228" s="68">
        <v>8.4825000000000005E-4</v>
      </c>
      <c r="I228" s="124">
        <f t="shared" si="32"/>
        <v>1.0260233546855998E-5</v>
      </c>
      <c r="J228" s="124">
        <f t="shared" si="32"/>
        <v>0</v>
      </c>
      <c r="K228" s="124" t="s">
        <v>314</v>
      </c>
      <c r="L228" s="150" t="s">
        <v>314</v>
      </c>
      <c r="N228" s="23"/>
    </row>
    <row r="229" spans="1:14" x14ac:dyDescent="0.25">
      <c r="A229" s="66" t="s">
        <v>58</v>
      </c>
      <c r="B229" s="68">
        <v>2.0000000000000001E-4</v>
      </c>
      <c r="C229" s="124">
        <f t="shared" si="30"/>
        <v>2.4121186658289568E-6</v>
      </c>
      <c r="D229" s="68">
        <v>1E-4</v>
      </c>
      <c r="E229" s="124">
        <f t="shared" si="31"/>
        <v>1.1641461496867989E-6</v>
      </c>
      <c r="F229" s="68">
        <v>3.5E-4</v>
      </c>
      <c r="G229" s="68">
        <v>0</v>
      </c>
      <c r="H229" s="68">
        <v>3.5E-4</v>
      </c>
      <c r="I229" s="124">
        <f t="shared" si="32"/>
        <v>4.2335181154136146E-6</v>
      </c>
      <c r="J229" s="124">
        <f t="shared" si="32"/>
        <v>0</v>
      </c>
      <c r="K229" s="124">
        <f>((H229/D229)-1)*100</f>
        <v>250</v>
      </c>
      <c r="L229" s="150">
        <f>((H229/B229)-1)*100</f>
        <v>75</v>
      </c>
      <c r="N229" s="23"/>
    </row>
    <row r="230" spans="1:14" x14ac:dyDescent="0.25">
      <c r="A230" s="66" t="s">
        <v>167</v>
      </c>
      <c r="B230" s="68">
        <v>0</v>
      </c>
      <c r="C230" s="124">
        <f t="shared" si="30"/>
        <v>0</v>
      </c>
      <c r="D230" s="68">
        <v>0</v>
      </c>
      <c r="E230" s="124">
        <f t="shared" si="31"/>
        <v>0</v>
      </c>
      <c r="F230" s="68">
        <v>2.0000000000000001E-4</v>
      </c>
      <c r="G230" s="68">
        <v>0</v>
      </c>
      <c r="H230" s="68">
        <v>2.0000000000000001E-4</v>
      </c>
      <c r="I230" s="124">
        <f t="shared" si="32"/>
        <v>2.4191532088077799E-6</v>
      </c>
      <c r="J230" s="124">
        <f t="shared" si="32"/>
        <v>0</v>
      </c>
      <c r="K230" s="124" t="s">
        <v>314</v>
      </c>
      <c r="L230" s="150" t="s">
        <v>314</v>
      </c>
      <c r="N230" s="23"/>
    </row>
    <row r="231" spans="1:14" x14ac:dyDescent="0.25">
      <c r="A231" s="66" t="s">
        <v>162</v>
      </c>
      <c r="B231" s="68">
        <v>2.05E-4</v>
      </c>
      <c r="C231" s="124">
        <f t="shared" si="30"/>
        <v>2.4724216324746806E-6</v>
      </c>
      <c r="D231" s="68">
        <v>5.4520200000000001E-3</v>
      </c>
      <c r="E231" s="124">
        <f t="shared" si="31"/>
        <v>6.34694809101542E-5</v>
      </c>
      <c r="F231" s="68">
        <v>1.0399999999999999E-4</v>
      </c>
      <c r="G231" s="68">
        <v>0</v>
      </c>
      <c r="H231" s="68">
        <v>1.0399999999999999E-4</v>
      </c>
      <c r="I231" s="124">
        <f t="shared" si="32"/>
        <v>1.2579596685800453E-6</v>
      </c>
      <c r="J231" s="124">
        <f t="shared" si="32"/>
        <v>0</v>
      </c>
      <c r="K231" s="124" t="s">
        <v>314</v>
      </c>
      <c r="L231" s="150">
        <f>((H231/B231)-1)*100</f>
        <v>-49.268292682926827</v>
      </c>
      <c r="N231" s="23"/>
    </row>
    <row r="232" spans="1:14" x14ac:dyDescent="0.25">
      <c r="A232" s="66" t="s">
        <v>87</v>
      </c>
      <c r="B232" s="68">
        <v>6.4949999999999994E-2</v>
      </c>
      <c r="C232" s="124">
        <f t="shared" si="30"/>
        <v>7.8333553672795355E-4</v>
      </c>
      <c r="D232" s="68">
        <v>1.42875006</v>
      </c>
      <c r="E232" s="124">
        <f t="shared" si="31"/>
        <v>1.663273881213783E-2</v>
      </c>
      <c r="F232" s="68">
        <v>3.4E-5</v>
      </c>
      <c r="G232" s="68">
        <v>0</v>
      </c>
      <c r="H232" s="68">
        <v>3.4E-5</v>
      </c>
      <c r="I232" s="124">
        <f t="shared" si="32"/>
        <v>4.1125604549732257E-7</v>
      </c>
      <c r="J232" s="124">
        <f t="shared" si="32"/>
        <v>0</v>
      </c>
      <c r="K232" s="124">
        <f>((H232/D232)-1)*100</f>
        <v>-99.997620297562747</v>
      </c>
      <c r="L232" s="150">
        <f>((H232/B232)-1)*100</f>
        <v>-99.947652040030789</v>
      </c>
      <c r="N232" s="23"/>
    </row>
    <row r="233" spans="1:14" x14ac:dyDescent="0.25">
      <c r="A233" s="66" t="s">
        <v>79</v>
      </c>
      <c r="B233" s="68">
        <v>0</v>
      </c>
      <c r="C233" s="124">
        <f t="shared" si="30"/>
        <v>0</v>
      </c>
      <c r="D233" s="68">
        <v>1.8389999999999999E-3</v>
      </c>
      <c r="E233" s="124">
        <f t="shared" si="31"/>
        <v>2.140864769274023E-5</v>
      </c>
      <c r="F233" s="68">
        <v>2.0000000000000002E-5</v>
      </c>
      <c r="G233" s="68">
        <v>0</v>
      </c>
      <c r="H233" s="68">
        <v>2.0000000000000002E-5</v>
      </c>
      <c r="I233" s="124">
        <f t="shared" si="32"/>
        <v>2.41915320880778E-7</v>
      </c>
      <c r="J233" s="124">
        <f t="shared" si="32"/>
        <v>0</v>
      </c>
      <c r="K233" s="124">
        <f>((H233/D233)-1)*100</f>
        <v>-98.912452419793368</v>
      </c>
      <c r="L233" s="150" t="s">
        <v>314</v>
      </c>
      <c r="N233" s="23"/>
    </row>
    <row r="234" spans="1:14" x14ac:dyDescent="0.25">
      <c r="A234" s="66" t="s">
        <v>13</v>
      </c>
      <c r="B234" s="68">
        <v>4.0000000000000003E-5</v>
      </c>
      <c r="C234" s="124">
        <f t="shared" si="30"/>
        <v>4.8242373316579139E-7</v>
      </c>
      <c r="D234" s="68">
        <v>0</v>
      </c>
      <c r="E234" s="124">
        <f t="shared" si="31"/>
        <v>0</v>
      </c>
      <c r="F234" s="68">
        <v>0</v>
      </c>
      <c r="G234" s="68">
        <v>0</v>
      </c>
      <c r="H234" s="68">
        <v>0</v>
      </c>
      <c r="I234" s="124">
        <f t="shared" si="32"/>
        <v>0</v>
      </c>
      <c r="J234" s="124">
        <f t="shared" si="32"/>
        <v>0</v>
      </c>
      <c r="K234" s="124" t="s">
        <v>314</v>
      </c>
      <c r="L234" s="150">
        <f>((H234/B234)-1)*100</f>
        <v>-100</v>
      </c>
      <c r="N234" s="23"/>
    </row>
    <row r="235" spans="1:14" x14ac:dyDescent="0.25">
      <c r="A235" s="66" t="s">
        <v>15</v>
      </c>
      <c r="B235" s="68">
        <v>0</v>
      </c>
      <c r="C235" s="124">
        <f t="shared" si="30"/>
        <v>0</v>
      </c>
      <c r="D235" s="68">
        <v>0</v>
      </c>
      <c r="E235" s="124">
        <f t="shared" si="31"/>
        <v>0</v>
      </c>
      <c r="F235" s="68">
        <v>0</v>
      </c>
      <c r="G235" s="68">
        <v>0</v>
      </c>
      <c r="H235" s="68">
        <v>0</v>
      </c>
      <c r="I235" s="124">
        <f t="shared" si="32"/>
        <v>0</v>
      </c>
      <c r="J235" s="124">
        <f t="shared" si="32"/>
        <v>0</v>
      </c>
      <c r="K235" s="124" t="s">
        <v>314</v>
      </c>
      <c r="L235" s="150" t="s">
        <v>314</v>
      </c>
      <c r="N235" s="23"/>
    </row>
    <row r="236" spans="1:14" x14ac:dyDescent="0.25">
      <c r="A236" s="66" t="s">
        <v>18</v>
      </c>
      <c r="B236" s="68">
        <v>0</v>
      </c>
      <c r="C236" s="124">
        <f t="shared" si="30"/>
        <v>0</v>
      </c>
      <c r="D236" s="68">
        <v>9.3319200000000005E-3</v>
      </c>
      <c r="E236" s="124">
        <f t="shared" si="31"/>
        <v>1.0863718737185232E-4</v>
      </c>
      <c r="F236" s="68">
        <v>0</v>
      </c>
      <c r="G236" s="68">
        <v>0</v>
      </c>
      <c r="H236" s="68">
        <v>0</v>
      </c>
      <c r="I236" s="124">
        <f t="shared" si="32"/>
        <v>0</v>
      </c>
      <c r="J236" s="124">
        <f t="shared" si="32"/>
        <v>0</v>
      </c>
      <c r="K236" s="124">
        <f>((H236/D236)-1)*100</f>
        <v>-100</v>
      </c>
      <c r="L236" s="150" t="s">
        <v>314</v>
      </c>
      <c r="N236" s="23"/>
    </row>
    <row r="237" spans="1:14" x14ac:dyDescent="0.25">
      <c r="A237" s="66" t="s">
        <v>38</v>
      </c>
      <c r="B237" s="68">
        <v>0</v>
      </c>
      <c r="C237" s="124">
        <f t="shared" si="30"/>
        <v>0</v>
      </c>
      <c r="D237" s="68">
        <v>0</v>
      </c>
      <c r="E237" s="124">
        <f t="shared" si="31"/>
        <v>0</v>
      </c>
      <c r="F237" s="68">
        <v>0</v>
      </c>
      <c r="G237" s="68">
        <v>0</v>
      </c>
      <c r="H237" s="68">
        <v>0</v>
      </c>
      <c r="I237" s="124">
        <f t="shared" si="32"/>
        <v>0</v>
      </c>
      <c r="J237" s="124">
        <f t="shared" si="32"/>
        <v>0</v>
      </c>
      <c r="K237" s="124" t="s">
        <v>314</v>
      </c>
      <c r="L237" s="150" t="s">
        <v>314</v>
      </c>
      <c r="N237" s="23"/>
    </row>
    <row r="238" spans="1:14" x14ac:dyDescent="0.25">
      <c r="A238" s="66" t="s">
        <v>41</v>
      </c>
      <c r="B238" s="68">
        <v>0</v>
      </c>
      <c r="C238" s="124">
        <f t="shared" si="30"/>
        <v>0</v>
      </c>
      <c r="D238" s="68">
        <v>0</v>
      </c>
      <c r="E238" s="124">
        <f t="shared" si="31"/>
        <v>0</v>
      </c>
      <c r="F238" s="68">
        <v>0</v>
      </c>
      <c r="G238" s="68">
        <v>0</v>
      </c>
      <c r="H238" s="68">
        <v>0</v>
      </c>
      <c r="I238" s="124">
        <f t="shared" si="32"/>
        <v>0</v>
      </c>
      <c r="J238" s="124">
        <f t="shared" si="32"/>
        <v>0</v>
      </c>
      <c r="K238" s="124" t="s">
        <v>314</v>
      </c>
      <c r="L238" s="150" t="s">
        <v>314</v>
      </c>
      <c r="N238" s="23"/>
    </row>
    <row r="239" spans="1:14" x14ac:dyDescent="0.25">
      <c r="A239" s="66" t="s">
        <v>43</v>
      </c>
      <c r="B239" s="68">
        <v>0</v>
      </c>
      <c r="C239" s="124">
        <f t="shared" si="30"/>
        <v>0</v>
      </c>
      <c r="D239" s="68">
        <v>0</v>
      </c>
      <c r="E239" s="124">
        <f t="shared" si="31"/>
        <v>0</v>
      </c>
      <c r="F239" s="68">
        <v>0</v>
      </c>
      <c r="G239" s="68">
        <v>0</v>
      </c>
      <c r="H239" s="68">
        <v>0</v>
      </c>
      <c r="I239" s="124">
        <f t="shared" si="32"/>
        <v>0</v>
      </c>
      <c r="J239" s="124">
        <f t="shared" si="32"/>
        <v>0</v>
      </c>
      <c r="K239" s="124" t="s">
        <v>314</v>
      </c>
      <c r="L239" s="150" t="s">
        <v>314</v>
      </c>
      <c r="N239" s="23"/>
    </row>
    <row r="240" spans="1:14" x14ac:dyDescent="0.25">
      <c r="A240" s="66" t="s">
        <v>46</v>
      </c>
      <c r="B240" s="68">
        <v>0</v>
      </c>
      <c r="C240" s="124">
        <f t="shared" si="30"/>
        <v>0</v>
      </c>
      <c r="D240" s="68">
        <v>0</v>
      </c>
      <c r="E240" s="124">
        <f t="shared" si="31"/>
        <v>0</v>
      </c>
      <c r="F240" s="68">
        <v>0</v>
      </c>
      <c r="G240" s="68">
        <v>0</v>
      </c>
      <c r="H240" s="68">
        <v>0</v>
      </c>
      <c r="I240" s="124">
        <f t="shared" si="32"/>
        <v>0</v>
      </c>
      <c r="J240" s="124">
        <f t="shared" si="32"/>
        <v>0</v>
      </c>
      <c r="K240" s="124" t="s">
        <v>314</v>
      </c>
      <c r="L240" s="150" t="s">
        <v>314</v>
      </c>
      <c r="N240" s="23"/>
    </row>
    <row r="241" spans="1:14" x14ac:dyDescent="0.25">
      <c r="A241" s="66" t="s">
        <v>52</v>
      </c>
      <c r="B241" s="68">
        <v>0</v>
      </c>
      <c r="C241" s="124">
        <f t="shared" si="30"/>
        <v>0</v>
      </c>
      <c r="D241" s="68">
        <v>0</v>
      </c>
      <c r="E241" s="124">
        <f t="shared" si="31"/>
        <v>0</v>
      </c>
      <c r="F241" s="68">
        <v>0</v>
      </c>
      <c r="G241" s="68">
        <v>0</v>
      </c>
      <c r="H241" s="68">
        <v>0</v>
      </c>
      <c r="I241" s="124">
        <f t="shared" si="32"/>
        <v>0</v>
      </c>
      <c r="J241" s="124">
        <f t="shared" si="32"/>
        <v>0</v>
      </c>
      <c r="K241" s="124" t="s">
        <v>314</v>
      </c>
      <c r="L241" s="150" t="s">
        <v>314</v>
      </c>
      <c r="N241" s="23"/>
    </row>
    <row r="242" spans="1:14" x14ac:dyDescent="0.25">
      <c r="A242" s="66" t="s">
        <v>54</v>
      </c>
      <c r="B242" s="68">
        <v>0</v>
      </c>
      <c r="C242" s="124">
        <f t="shared" si="30"/>
        <v>0</v>
      </c>
      <c r="D242" s="68">
        <v>0</v>
      </c>
      <c r="E242" s="124">
        <f t="shared" si="31"/>
        <v>0</v>
      </c>
      <c r="F242" s="68">
        <v>0</v>
      </c>
      <c r="G242" s="68">
        <v>0</v>
      </c>
      <c r="H242" s="68">
        <v>0</v>
      </c>
      <c r="I242" s="124">
        <f t="shared" si="32"/>
        <v>0</v>
      </c>
      <c r="J242" s="124">
        <f t="shared" si="32"/>
        <v>0</v>
      </c>
      <c r="K242" s="124" t="s">
        <v>314</v>
      </c>
      <c r="L242" s="150" t="s">
        <v>314</v>
      </c>
      <c r="N242" s="23"/>
    </row>
    <row r="243" spans="1:14" x14ac:dyDescent="0.25">
      <c r="A243" s="66" t="s">
        <v>55</v>
      </c>
      <c r="B243" s="68">
        <v>2.0420000000000001E-5</v>
      </c>
      <c r="C243" s="124">
        <f t="shared" si="30"/>
        <v>2.4627731578113649E-7</v>
      </c>
      <c r="D243" s="68">
        <v>0</v>
      </c>
      <c r="E243" s="124">
        <f t="shared" si="31"/>
        <v>0</v>
      </c>
      <c r="F243" s="68">
        <v>0</v>
      </c>
      <c r="G243" s="68">
        <v>0</v>
      </c>
      <c r="H243" s="68">
        <v>0</v>
      </c>
      <c r="I243" s="124">
        <f t="shared" si="32"/>
        <v>0</v>
      </c>
      <c r="J243" s="124">
        <f t="shared" si="32"/>
        <v>0</v>
      </c>
      <c r="K243" s="124" t="s">
        <v>314</v>
      </c>
      <c r="L243" s="150">
        <f>((H243/B243)-1)*100</f>
        <v>-100</v>
      </c>
      <c r="N243" s="23"/>
    </row>
    <row r="244" spans="1:14" x14ac:dyDescent="0.25">
      <c r="A244" s="66" t="s">
        <v>65</v>
      </c>
      <c r="B244" s="68">
        <v>8.9761999999999995E-2</v>
      </c>
      <c r="C244" s="124">
        <f t="shared" si="30"/>
        <v>1.0825829784106942E-3</v>
      </c>
      <c r="D244" s="68">
        <v>0</v>
      </c>
      <c r="E244" s="124">
        <f t="shared" si="31"/>
        <v>0</v>
      </c>
      <c r="F244" s="68">
        <v>0</v>
      </c>
      <c r="G244" s="68">
        <v>0</v>
      </c>
      <c r="H244" s="68">
        <v>0</v>
      </c>
      <c r="I244" s="124">
        <f t="shared" si="32"/>
        <v>0</v>
      </c>
      <c r="J244" s="124">
        <f t="shared" si="32"/>
        <v>0</v>
      </c>
      <c r="K244" s="124" t="s">
        <v>314</v>
      </c>
      <c r="L244" s="150">
        <f>((H244/B244)-1)*100</f>
        <v>-100</v>
      </c>
      <c r="N244" s="23"/>
    </row>
    <row r="245" spans="1:14" x14ac:dyDescent="0.25">
      <c r="A245" s="66" t="s">
        <v>68</v>
      </c>
      <c r="B245" s="68">
        <v>0</v>
      </c>
      <c r="C245" s="124">
        <f t="shared" si="30"/>
        <v>0</v>
      </c>
      <c r="D245" s="68">
        <v>0</v>
      </c>
      <c r="E245" s="124">
        <f t="shared" si="31"/>
        <v>0</v>
      </c>
      <c r="F245" s="68">
        <v>0</v>
      </c>
      <c r="G245" s="68">
        <v>0</v>
      </c>
      <c r="H245" s="68">
        <v>0</v>
      </c>
      <c r="I245" s="124">
        <f t="shared" si="32"/>
        <v>0</v>
      </c>
      <c r="J245" s="124">
        <f t="shared" si="32"/>
        <v>0</v>
      </c>
      <c r="K245" s="124" t="s">
        <v>314</v>
      </c>
      <c r="L245" s="150" t="s">
        <v>314</v>
      </c>
      <c r="N245" s="23"/>
    </row>
    <row r="246" spans="1:14" x14ac:dyDescent="0.25">
      <c r="A246" s="66" t="s">
        <v>69</v>
      </c>
      <c r="B246" s="68">
        <v>0</v>
      </c>
      <c r="C246" s="124">
        <f t="shared" si="30"/>
        <v>0</v>
      </c>
      <c r="D246" s="68">
        <v>0</v>
      </c>
      <c r="E246" s="124">
        <f t="shared" si="31"/>
        <v>0</v>
      </c>
      <c r="F246" s="68">
        <v>0</v>
      </c>
      <c r="G246" s="68">
        <v>0</v>
      </c>
      <c r="H246" s="68">
        <v>0</v>
      </c>
      <c r="I246" s="124">
        <f t="shared" si="32"/>
        <v>0</v>
      </c>
      <c r="J246" s="124">
        <f t="shared" si="32"/>
        <v>0</v>
      </c>
      <c r="K246" s="124" t="s">
        <v>314</v>
      </c>
      <c r="L246" s="150" t="s">
        <v>314</v>
      </c>
      <c r="N246" s="23"/>
    </row>
    <row r="247" spans="1:14" s="28" customFormat="1" x14ac:dyDescent="0.25">
      <c r="A247" s="66" t="s">
        <v>78</v>
      </c>
      <c r="B247" s="68">
        <v>0</v>
      </c>
      <c r="C247" s="124">
        <f t="shared" si="30"/>
        <v>0</v>
      </c>
      <c r="D247" s="68">
        <v>0</v>
      </c>
      <c r="E247" s="124">
        <f t="shared" si="31"/>
        <v>0</v>
      </c>
      <c r="F247" s="68">
        <v>0</v>
      </c>
      <c r="G247" s="68">
        <v>0</v>
      </c>
      <c r="H247" s="68">
        <v>0</v>
      </c>
      <c r="I247" s="124">
        <f t="shared" si="32"/>
        <v>0</v>
      </c>
      <c r="J247" s="124">
        <f t="shared" si="32"/>
        <v>0</v>
      </c>
      <c r="K247" s="124" t="s">
        <v>314</v>
      </c>
      <c r="L247" s="150" t="s">
        <v>314</v>
      </c>
      <c r="M247" s="151"/>
    </row>
    <row r="248" spans="1:14" x14ac:dyDescent="0.25">
      <c r="A248" s="66" t="s">
        <v>82</v>
      </c>
      <c r="B248" s="68">
        <v>2.954917E-2</v>
      </c>
      <c r="C248" s="124">
        <f t="shared" si="30"/>
        <v>3.5638052258376516E-4</v>
      </c>
      <c r="D248" s="68">
        <v>1.0166100000000001E-2</v>
      </c>
      <c r="E248" s="124">
        <f t="shared" si="31"/>
        <v>1.1834826172330966E-4</v>
      </c>
      <c r="F248" s="68">
        <v>0</v>
      </c>
      <c r="G248" s="68">
        <v>0</v>
      </c>
      <c r="H248" s="68">
        <v>0</v>
      </c>
      <c r="I248" s="124">
        <f t="shared" si="32"/>
        <v>0</v>
      </c>
      <c r="J248" s="124">
        <f t="shared" si="32"/>
        <v>0</v>
      </c>
      <c r="K248" s="124">
        <f>((H248/D248)-1)*100</f>
        <v>-100</v>
      </c>
      <c r="L248" s="150">
        <f>((H248/B248)-1)*100</f>
        <v>-100</v>
      </c>
    </row>
    <row r="249" spans="1:14" x14ac:dyDescent="0.25">
      <c r="A249" s="66" t="s">
        <v>83</v>
      </c>
      <c r="B249" s="68">
        <v>0</v>
      </c>
      <c r="C249" s="124">
        <f t="shared" si="30"/>
        <v>0</v>
      </c>
      <c r="D249" s="68">
        <v>0.55318299999999998</v>
      </c>
      <c r="E249" s="124">
        <f t="shared" si="31"/>
        <v>6.4398585952219244E-3</v>
      </c>
      <c r="F249" s="68">
        <v>0</v>
      </c>
      <c r="G249" s="68">
        <v>0</v>
      </c>
      <c r="H249" s="68">
        <v>0</v>
      </c>
      <c r="I249" s="124">
        <f t="shared" si="32"/>
        <v>0</v>
      </c>
      <c r="J249" s="124">
        <f t="shared" si="32"/>
        <v>0</v>
      </c>
      <c r="K249" s="124">
        <f>((H249/D249)-1)*100</f>
        <v>-100</v>
      </c>
      <c r="L249" s="150" t="s">
        <v>314</v>
      </c>
    </row>
    <row r="250" spans="1:14" x14ac:dyDescent="0.25">
      <c r="A250" s="66" t="s">
        <v>85</v>
      </c>
      <c r="B250" s="68">
        <v>0</v>
      </c>
      <c r="C250" s="124">
        <f t="shared" si="30"/>
        <v>0</v>
      </c>
      <c r="D250" s="68">
        <v>0</v>
      </c>
      <c r="E250" s="124">
        <f t="shared" si="31"/>
        <v>0</v>
      </c>
      <c r="F250" s="68">
        <v>0</v>
      </c>
      <c r="G250" s="68">
        <v>0</v>
      </c>
      <c r="H250" s="68">
        <v>0</v>
      </c>
      <c r="I250" s="124">
        <f t="shared" si="32"/>
        <v>0</v>
      </c>
      <c r="J250" s="124">
        <f t="shared" si="32"/>
        <v>0</v>
      </c>
      <c r="K250" s="124" t="s">
        <v>314</v>
      </c>
      <c r="L250" s="150" t="s">
        <v>314</v>
      </c>
    </row>
    <row r="251" spans="1:14" x14ac:dyDescent="0.25">
      <c r="A251" s="66" t="s">
        <v>86</v>
      </c>
      <c r="B251" s="68">
        <v>0</v>
      </c>
      <c r="C251" s="124">
        <f t="shared" si="30"/>
        <v>0</v>
      </c>
      <c r="D251" s="68">
        <v>0</v>
      </c>
      <c r="E251" s="124">
        <f t="shared" si="31"/>
        <v>0</v>
      </c>
      <c r="F251" s="68">
        <v>0</v>
      </c>
      <c r="G251" s="68">
        <v>0</v>
      </c>
      <c r="H251" s="68">
        <v>0</v>
      </c>
      <c r="I251" s="124">
        <f t="shared" si="32"/>
        <v>0</v>
      </c>
      <c r="J251" s="124">
        <f t="shared" si="32"/>
        <v>0</v>
      </c>
      <c r="K251" s="124" t="s">
        <v>314</v>
      </c>
      <c r="L251" s="150" t="s">
        <v>314</v>
      </c>
    </row>
    <row r="252" spans="1:14" x14ac:dyDescent="0.25">
      <c r="A252" s="66" t="s">
        <v>111</v>
      </c>
      <c r="B252" s="68">
        <v>1.1269100000000001E-3</v>
      </c>
      <c r="C252" s="124">
        <f t="shared" si="30"/>
        <v>1.359120322854655E-5</v>
      </c>
      <c r="D252" s="68">
        <v>0</v>
      </c>
      <c r="E252" s="124">
        <f t="shared" si="31"/>
        <v>0</v>
      </c>
      <c r="F252" s="68">
        <v>0</v>
      </c>
      <c r="G252" s="68">
        <v>0</v>
      </c>
      <c r="H252" s="68">
        <v>0</v>
      </c>
      <c r="I252" s="124">
        <f t="shared" si="32"/>
        <v>0</v>
      </c>
      <c r="J252" s="124">
        <f t="shared" si="32"/>
        <v>0</v>
      </c>
      <c r="K252" s="124" t="s">
        <v>314</v>
      </c>
      <c r="L252" s="150">
        <f>((H252/B252)-1)*100</f>
        <v>-100</v>
      </c>
    </row>
    <row r="253" spans="1:14" x14ac:dyDescent="0.25">
      <c r="A253" s="66" t="s">
        <v>115</v>
      </c>
      <c r="B253" s="68">
        <v>5.3452E-2</v>
      </c>
      <c r="C253" s="124">
        <f t="shared" si="30"/>
        <v>6.4466283462944699E-4</v>
      </c>
      <c r="D253" s="68">
        <v>0</v>
      </c>
      <c r="E253" s="124">
        <f t="shared" si="31"/>
        <v>0</v>
      </c>
      <c r="F253" s="68">
        <v>0</v>
      </c>
      <c r="G253" s="68">
        <v>0</v>
      </c>
      <c r="H253" s="68">
        <v>0</v>
      </c>
      <c r="I253" s="124">
        <f t="shared" si="32"/>
        <v>0</v>
      </c>
      <c r="J253" s="124">
        <f t="shared" si="32"/>
        <v>0</v>
      </c>
      <c r="K253" s="124" t="s">
        <v>314</v>
      </c>
      <c r="L253" s="150">
        <f>((H253/B253)-1)*100</f>
        <v>-100</v>
      </c>
    </row>
    <row r="254" spans="1:14" x14ac:dyDescent="0.25">
      <c r="A254" s="66" t="s">
        <v>131</v>
      </c>
      <c r="B254" s="68">
        <v>0</v>
      </c>
      <c r="C254" s="124">
        <f t="shared" si="30"/>
        <v>0</v>
      </c>
      <c r="D254" s="68">
        <v>1.5E-3</v>
      </c>
      <c r="E254" s="124">
        <f t="shared" si="31"/>
        <v>1.7462192245301983E-5</v>
      </c>
      <c r="F254" s="68">
        <v>0</v>
      </c>
      <c r="G254" s="68">
        <v>0</v>
      </c>
      <c r="H254" s="68">
        <v>0</v>
      </c>
      <c r="I254" s="124">
        <f t="shared" si="32"/>
        <v>0</v>
      </c>
      <c r="J254" s="124">
        <f t="shared" si="32"/>
        <v>0</v>
      </c>
      <c r="K254" s="124" t="s">
        <v>314</v>
      </c>
      <c r="L254" s="150" t="s">
        <v>314</v>
      </c>
    </row>
    <row r="255" spans="1:14" x14ac:dyDescent="0.25">
      <c r="A255" s="66" t="s">
        <v>140</v>
      </c>
      <c r="B255" s="68">
        <v>6.4999999999999994E-5</v>
      </c>
      <c r="C255" s="124">
        <f t="shared" si="30"/>
        <v>7.8393856639441089E-7</v>
      </c>
      <c r="D255" s="68">
        <v>0</v>
      </c>
      <c r="E255" s="124">
        <f t="shared" si="31"/>
        <v>0</v>
      </c>
      <c r="F255" s="68">
        <v>0</v>
      </c>
      <c r="G255" s="68">
        <v>0</v>
      </c>
      <c r="H255" s="68">
        <v>0</v>
      </c>
      <c r="I255" s="124">
        <f t="shared" si="32"/>
        <v>0</v>
      </c>
      <c r="J255" s="124">
        <f t="shared" si="32"/>
        <v>0</v>
      </c>
      <c r="K255" s="124" t="s">
        <v>314</v>
      </c>
      <c r="L255" s="150">
        <f>((H255/B255)-1)*100</f>
        <v>-100</v>
      </c>
    </row>
    <row r="256" spans="1:14" x14ac:dyDescent="0.25">
      <c r="A256" s="66" t="s">
        <v>158</v>
      </c>
      <c r="B256" s="68">
        <v>0</v>
      </c>
      <c r="C256" s="124">
        <f t="shared" si="30"/>
        <v>0</v>
      </c>
      <c r="D256" s="68">
        <v>0</v>
      </c>
      <c r="E256" s="124">
        <f t="shared" si="31"/>
        <v>0</v>
      </c>
      <c r="F256" s="68">
        <v>0</v>
      </c>
      <c r="G256" s="68">
        <v>0</v>
      </c>
      <c r="H256" s="68">
        <v>0</v>
      </c>
      <c r="I256" s="124">
        <f t="shared" si="32"/>
        <v>0</v>
      </c>
      <c r="J256" s="124">
        <f t="shared" si="32"/>
        <v>0</v>
      </c>
      <c r="K256" s="124" t="s">
        <v>314</v>
      </c>
      <c r="L256" s="150" t="s">
        <v>314</v>
      </c>
    </row>
    <row r="257" spans="1:12" x14ac:dyDescent="0.25">
      <c r="A257" s="66" t="s">
        <v>164</v>
      </c>
      <c r="B257" s="68">
        <v>0</v>
      </c>
      <c r="C257" s="124">
        <f t="shared" si="30"/>
        <v>0</v>
      </c>
      <c r="D257" s="68">
        <v>0</v>
      </c>
      <c r="E257" s="124">
        <f t="shared" si="31"/>
        <v>0</v>
      </c>
      <c r="F257" s="68">
        <v>0</v>
      </c>
      <c r="G257" s="68">
        <v>0</v>
      </c>
      <c r="H257" s="68">
        <v>0</v>
      </c>
      <c r="I257" s="124">
        <f t="shared" si="32"/>
        <v>0</v>
      </c>
      <c r="J257" s="124">
        <f t="shared" si="32"/>
        <v>0</v>
      </c>
      <c r="K257" s="124" t="s">
        <v>314</v>
      </c>
      <c r="L257" s="150" t="s">
        <v>314</v>
      </c>
    </row>
    <row r="258" spans="1:12" x14ac:dyDescent="0.25">
      <c r="A258" s="66" t="s">
        <v>166</v>
      </c>
      <c r="B258" s="68">
        <v>0</v>
      </c>
      <c r="C258" s="124">
        <f t="shared" si="30"/>
        <v>0</v>
      </c>
      <c r="D258" s="68">
        <v>0</v>
      </c>
      <c r="E258" s="124">
        <f t="shared" si="31"/>
        <v>0</v>
      </c>
      <c r="F258" s="68">
        <v>0</v>
      </c>
      <c r="G258" s="68">
        <v>0</v>
      </c>
      <c r="H258" s="68">
        <v>0</v>
      </c>
      <c r="I258" s="124">
        <f t="shared" si="32"/>
        <v>0</v>
      </c>
      <c r="J258" s="124">
        <f t="shared" si="32"/>
        <v>0</v>
      </c>
      <c r="K258" s="124" t="s">
        <v>314</v>
      </c>
      <c r="L258" s="150" t="s">
        <v>314</v>
      </c>
    </row>
    <row r="259" spans="1:12" x14ac:dyDescent="0.25">
      <c r="A259" s="66" t="s">
        <v>176</v>
      </c>
      <c r="B259" s="68">
        <v>4.0000000000000002E-4</v>
      </c>
      <c r="C259" s="124">
        <f t="shared" si="30"/>
        <v>4.8242373316579137E-6</v>
      </c>
      <c r="D259" s="68">
        <v>1.3897499999999999E-3</v>
      </c>
      <c r="E259" s="124">
        <f t="shared" si="31"/>
        <v>1.6178721115272286E-5</v>
      </c>
      <c r="F259" s="68">
        <v>0</v>
      </c>
      <c r="G259" s="68">
        <v>0</v>
      </c>
      <c r="H259" s="68">
        <v>0</v>
      </c>
      <c r="I259" s="124">
        <f t="shared" si="32"/>
        <v>0</v>
      </c>
      <c r="J259" s="124">
        <f t="shared" si="32"/>
        <v>0</v>
      </c>
      <c r="K259" s="124">
        <f>((H259/D259)-1)*100</f>
        <v>-100</v>
      </c>
      <c r="L259" s="150">
        <f>((H259/B259)-1)*100</f>
        <v>-100</v>
      </c>
    </row>
    <row r="260" spans="1:12" x14ac:dyDescent="0.25">
      <c r="A260" s="66" t="s">
        <v>177</v>
      </c>
      <c r="B260" s="68">
        <v>0</v>
      </c>
      <c r="C260" s="124">
        <f t="shared" ref="C260:C265" si="34">(B260/$B$268)*100</f>
        <v>0</v>
      </c>
      <c r="D260" s="68">
        <v>3.2000000000000002E-3</v>
      </c>
      <c r="E260" s="124">
        <f t="shared" ref="E260:E265" si="35">(D260/$D$268)*100</f>
        <v>3.7252676789977564E-5</v>
      </c>
      <c r="F260" s="68">
        <v>0</v>
      </c>
      <c r="G260" s="68">
        <v>0</v>
      </c>
      <c r="H260" s="68">
        <v>0</v>
      </c>
      <c r="I260" s="124">
        <f t="shared" si="32"/>
        <v>0</v>
      </c>
      <c r="J260" s="124">
        <f t="shared" si="32"/>
        <v>0</v>
      </c>
      <c r="K260" s="124">
        <f>((H260/D260)-1)*100</f>
        <v>-100</v>
      </c>
      <c r="L260" s="150" t="s">
        <v>314</v>
      </c>
    </row>
    <row r="261" spans="1:12" x14ac:dyDescent="0.25">
      <c r="A261" s="66" t="s">
        <v>186</v>
      </c>
      <c r="B261" s="68">
        <v>1.0142950000000001E-2</v>
      </c>
      <c r="C261" s="124">
        <f t="shared" si="34"/>
        <v>1.2232999510784908E-4</v>
      </c>
      <c r="D261" s="68">
        <v>0</v>
      </c>
      <c r="E261" s="124">
        <f t="shared" si="35"/>
        <v>0</v>
      </c>
      <c r="F261" s="68">
        <v>0</v>
      </c>
      <c r="G261" s="68">
        <v>0</v>
      </c>
      <c r="H261" s="68">
        <v>0</v>
      </c>
      <c r="I261" s="124">
        <f t="shared" si="32"/>
        <v>0</v>
      </c>
      <c r="J261" s="124">
        <f t="shared" si="32"/>
        <v>0</v>
      </c>
      <c r="K261" s="124" t="s">
        <v>314</v>
      </c>
      <c r="L261" s="150" t="s">
        <v>314</v>
      </c>
    </row>
    <row r="262" spans="1:12" x14ac:dyDescent="0.25">
      <c r="A262" s="66" t="s">
        <v>192</v>
      </c>
      <c r="B262" s="68">
        <v>1.3521430000000001E-2</v>
      </c>
      <c r="C262" s="124">
        <f t="shared" si="34"/>
        <v>1.6307646845849816E-4</v>
      </c>
      <c r="D262" s="68">
        <v>1.029974E-2</v>
      </c>
      <c r="E262" s="124">
        <f t="shared" si="35"/>
        <v>1.199040266377511E-4</v>
      </c>
      <c r="F262" s="68">
        <v>0</v>
      </c>
      <c r="G262" s="68">
        <v>0</v>
      </c>
      <c r="H262" s="68">
        <v>0</v>
      </c>
      <c r="I262" s="124">
        <f t="shared" si="32"/>
        <v>0</v>
      </c>
      <c r="J262" s="124">
        <f t="shared" si="32"/>
        <v>0</v>
      </c>
      <c r="K262" s="124">
        <f>((H262/D262)-1)*100</f>
        <v>-100</v>
      </c>
      <c r="L262" s="150">
        <f>((H262/B262)-1)*100</f>
        <v>-100</v>
      </c>
    </row>
    <row r="263" spans="1:12" x14ac:dyDescent="0.25">
      <c r="A263" s="66" t="s">
        <v>245</v>
      </c>
      <c r="B263" s="68">
        <v>2.05E-4</v>
      </c>
      <c r="C263" s="124">
        <f t="shared" si="34"/>
        <v>2.4724216324746806E-6</v>
      </c>
      <c r="D263" s="68">
        <v>1E-4</v>
      </c>
      <c r="E263" s="124">
        <f t="shared" si="35"/>
        <v>1.1641461496867989E-6</v>
      </c>
      <c r="F263" s="68">
        <v>0</v>
      </c>
      <c r="G263" s="68">
        <v>0</v>
      </c>
      <c r="H263" s="68">
        <v>0</v>
      </c>
      <c r="I263" s="124">
        <f t="shared" si="32"/>
        <v>0</v>
      </c>
      <c r="J263" s="124">
        <f t="shared" si="32"/>
        <v>0</v>
      </c>
      <c r="K263" s="124" t="s">
        <v>314</v>
      </c>
      <c r="L263" s="150" t="s">
        <v>314</v>
      </c>
    </row>
    <row r="264" spans="1:12" x14ac:dyDescent="0.25">
      <c r="A264" s="66" t="s">
        <v>257</v>
      </c>
      <c r="B264" s="68">
        <v>0</v>
      </c>
      <c r="C264" s="124">
        <f t="shared" si="34"/>
        <v>0</v>
      </c>
      <c r="D264" s="68">
        <v>0</v>
      </c>
      <c r="E264" s="124">
        <f t="shared" si="35"/>
        <v>0</v>
      </c>
      <c r="F264" s="68">
        <v>0</v>
      </c>
      <c r="G264" s="68">
        <v>0</v>
      </c>
      <c r="H264" s="68">
        <v>0</v>
      </c>
      <c r="I264" s="124">
        <f t="shared" si="32"/>
        <v>0</v>
      </c>
      <c r="J264" s="124">
        <f t="shared" si="32"/>
        <v>0</v>
      </c>
      <c r="K264" s="124" t="s">
        <v>314</v>
      </c>
      <c r="L264" s="150" t="s">
        <v>314</v>
      </c>
    </row>
    <row r="265" spans="1:12" x14ac:dyDescent="0.25">
      <c r="A265" s="66" t="s">
        <v>259</v>
      </c>
      <c r="B265" s="68">
        <v>0</v>
      </c>
      <c r="C265" s="124">
        <f t="shared" si="34"/>
        <v>0</v>
      </c>
      <c r="D265" s="68">
        <v>0</v>
      </c>
      <c r="E265" s="124">
        <f t="shared" si="35"/>
        <v>0</v>
      </c>
      <c r="F265" s="68">
        <v>0</v>
      </c>
      <c r="G265" s="68">
        <v>0</v>
      </c>
      <c r="H265" s="68">
        <v>0</v>
      </c>
      <c r="I265" s="124">
        <f t="shared" si="32"/>
        <v>0</v>
      </c>
      <c r="J265" s="124">
        <f t="shared" si="32"/>
        <v>0</v>
      </c>
      <c r="K265" s="124" t="s">
        <v>314</v>
      </c>
      <c r="L265" s="150" t="s">
        <v>314</v>
      </c>
    </row>
    <row r="266" spans="1:12" x14ac:dyDescent="0.25">
      <c r="A266" s="66" t="s">
        <v>261</v>
      </c>
      <c r="B266" s="68">
        <v>0</v>
      </c>
      <c r="C266" s="124"/>
      <c r="D266" s="68">
        <v>0</v>
      </c>
      <c r="E266" s="124"/>
      <c r="F266" s="68">
        <v>0</v>
      </c>
      <c r="G266" s="68">
        <v>0</v>
      </c>
      <c r="H266" s="68">
        <v>0</v>
      </c>
      <c r="I266" s="124">
        <f t="shared" si="32"/>
        <v>0</v>
      </c>
      <c r="J266" s="124">
        <f t="shared" si="32"/>
        <v>0</v>
      </c>
      <c r="K266" s="124"/>
      <c r="L266" s="150" t="s">
        <v>314</v>
      </c>
    </row>
    <row r="267" spans="1:12" s="28" customFormat="1" x14ac:dyDescent="0.25">
      <c r="A267" s="66" t="s">
        <v>607</v>
      </c>
      <c r="B267" s="68">
        <v>0</v>
      </c>
      <c r="C267" s="124"/>
      <c r="D267" s="68">
        <v>0</v>
      </c>
      <c r="E267" s="124"/>
      <c r="F267" s="68">
        <v>0</v>
      </c>
      <c r="G267" s="68">
        <v>0</v>
      </c>
      <c r="H267" s="68">
        <v>0</v>
      </c>
      <c r="I267" s="124"/>
      <c r="J267" s="124">
        <f t="shared" ref="J267" si="36">(G267/$H$268)*100</f>
        <v>0</v>
      </c>
      <c r="K267" s="124"/>
      <c r="L267" s="150"/>
    </row>
    <row r="268" spans="1:12" x14ac:dyDescent="0.25">
      <c r="A268" s="152" t="s">
        <v>262</v>
      </c>
      <c r="B268" s="153">
        <f t="shared" ref="B268:H268" si="37">SUM(B4:B266)</f>
        <v>8291.4660391000016</v>
      </c>
      <c r="C268" s="154">
        <f t="shared" si="37"/>
        <v>99.999999999999858</v>
      </c>
      <c r="D268" s="153">
        <f t="shared" si="37"/>
        <v>8589.9867492499925</v>
      </c>
      <c r="E268" s="154">
        <f t="shared" si="37"/>
        <v>100.0000000000002</v>
      </c>
      <c r="F268" s="153">
        <f>SUM(F4:F266)</f>
        <v>6420.3381301699947</v>
      </c>
      <c r="G268" s="153">
        <f>SUM(G4:G266)</f>
        <v>1847.0175408900004</v>
      </c>
      <c r="H268" s="153">
        <f t="shared" si="37"/>
        <v>8267.3556710600024</v>
      </c>
      <c r="I268" s="155">
        <f>SUM(I4:I266)</f>
        <v>77.658907946158493</v>
      </c>
      <c r="J268" s="155">
        <f>SUM(J4:J266)</f>
        <v>22.341092053841493</v>
      </c>
      <c r="K268" s="156">
        <f>((H268/D268)-1)*100</f>
        <v>-3.7558972744417773</v>
      </c>
      <c r="L268" s="157">
        <f>((H268/B268)-1)*100</f>
        <v>-0.29078534394644251</v>
      </c>
    </row>
  </sheetData>
  <mergeCells count="7">
    <mergeCell ref="A2:A3"/>
    <mergeCell ref="B2:C2"/>
    <mergeCell ref="D2:E2"/>
    <mergeCell ref="N1:O1"/>
    <mergeCell ref="K2:K3"/>
    <mergeCell ref="L2:L3"/>
    <mergeCell ref="H2:I2"/>
  </mergeCells>
  <hyperlinks>
    <hyperlink ref="N1" location="'Table of Content'!A1" display="Table of Content" xr:uid="{00000000-0004-0000-0C00-000000000000}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L227"/>
  <sheetViews>
    <sheetView tabSelected="1" topLeftCell="A197" zoomScaleNormal="100" workbookViewId="0">
      <selection activeCell="G237" sqref="G237"/>
    </sheetView>
  </sheetViews>
  <sheetFormatPr defaultColWidth="9.1796875" defaultRowHeight="11.5" x14ac:dyDescent="0.25"/>
  <cols>
    <col min="1" max="1" width="46.54296875" style="7" customWidth="1"/>
    <col min="2" max="2" width="15" style="97" bestFit="1" customWidth="1"/>
    <col min="3" max="3" width="8.81640625" style="7" bestFit="1" customWidth="1"/>
    <col min="4" max="4" width="13.54296875" style="97" bestFit="1" customWidth="1"/>
    <col min="5" max="5" width="8.81640625" style="7" bestFit="1" customWidth="1"/>
    <col min="6" max="6" width="13.54296875" style="97" bestFit="1" customWidth="1"/>
    <col min="7" max="7" width="8.81640625" style="7" bestFit="1" customWidth="1"/>
    <col min="8" max="8" width="13.36328125" style="7" customWidth="1"/>
    <col min="9" max="9" width="15.54296875" style="7" customWidth="1"/>
    <col min="10" max="10" width="11" style="7" customWidth="1"/>
    <col min="11" max="16384" width="9.1796875" style="7"/>
  </cols>
  <sheetData>
    <row r="1" spans="1:12" x14ac:dyDescent="0.25">
      <c r="A1" s="28" t="s">
        <v>475</v>
      </c>
      <c r="K1" s="329" t="s">
        <v>313</v>
      </c>
      <c r="L1" s="329"/>
    </row>
    <row r="2" spans="1:12" x14ac:dyDescent="0.25">
      <c r="A2" s="327" t="s">
        <v>511</v>
      </c>
      <c r="B2" s="334">
        <v>44743</v>
      </c>
      <c r="C2" s="334"/>
      <c r="D2" s="334">
        <v>45078</v>
      </c>
      <c r="E2" s="334"/>
      <c r="F2" s="334">
        <v>45128</v>
      </c>
      <c r="G2" s="334"/>
      <c r="H2" s="327" t="s">
        <v>293</v>
      </c>
      <c r="I2" s="327" t="s">
        <v>661</v>
      </c>
      <c r="J2" s="78"/>
    </row>
    <row r="3" spans="1:12" x14ac:dyDescent="0.25">
      <c r="A3" s="328"/>
      <c r="B3" s="159" t="s">
        <v>294</v>
      </c>
      <c r="C3" s="160" t="s">
        <v>295</v>
      </c>
      <c r="D3" s="159" t="s">
        <v>294</v>
      </c>
      <c r="E3" s="160" t="s">
        <v>295</v>
      </c>
      <c r="F3" s="159" t="s">
        <v>294</v>
      </c>
      <c r="G3" s="159" t="s">
        <v>295</v>
      </c>
      <c r="H3" s="328"/>
      <c r="I3" s="328"/>
      <c r="J3" s="106"/>
    </row>
    <row r="4" spans="1:12" x14ac:dyDescent="0.25">
      <c r="A4" s="290" t="s">
        <v>151</v>
      </c>
      <c r="B4" s="68">
        <v>641.2923783</v>
      </c>
      <c r="C4" s="123">
        <f>(B4/$B$227)*100</f>
        <v>20.219153592558325</v>
      </c>
      <c r="D4" s="68">
        <v>809.02962102999993</v>
      </c>
      <c r="E4" s="123">
        <f>(D4/$D$227)*100</f>
        <v>27.975055460616126</v>
      </c>
      <c r="F4" s="68">
        <v>579.12434796000002</v>
      </c>
      <c r="G4" s="123">
        <f>(F4/$F$227)*100</f>
        <v>31.35456676177229</v>
      </c>
      <c r="H4" s="123">
        <f>((F4/D4)-1)*100</f>
        <v>-28.41741106800275</v>
      </c>
      <c r="I4" s="125">
        <f>((F4/B4)-1)*100</f>
        <v>-9.6941788868286629</v>
      </c>
      <c r="J4" s="106"/>
    </row>
    <row r="5" spans="1:12" x14ac:dyDescent="0.25">
      <c r="A5" s="290" t="s">
        <v>80</v>
      </c>
      <c r="B5" s="68">
        <v>510.84734472000002</v>
      </c>
      <c r="C5" s="123">
        <f t="shared" ref="C5:C68" si="0">(B5/$B$227)*100</f>
        <v>16.106383413795005</v>
      </c>
      <c r="D5" s="68">
        <v>304.14731224000002</v>
      </c>
      <c r="E5" s="123">
        <f t="shared" ref="E5:E68" si="1">(D5/$D$227)*100</f>
        <v>10.516967125726318</v>
      </c>
      <c r="F5" s="68">
        <v>274.51113204000001</v>
      </c>
      <c r="G5" s="123">
        <f>(F5/$F$227)*100</f>
        <v>14.862399839891319</v>
      </c>
      <c r="H5" s="123">
        <f t="shared" ref="H5:H67" si="2">((F5/D5)-1)*100</f>
        <v>-9.7440217313557458</v>
      </c>
      <c r="I5" s="125">
        <f t="shared" ref="I5:I67" si="3">((F5/B5)-1)*100</f>
        <v>-46.2635687789545</v>
      </c>
      <c r="J5" s="106"/>
    </row>
    <row r="6" spans="1:12" x14ac:dyDescent="0.25">
      <c r="A6" s="290" t="s">
        <v>184</v>
      </c>
      <c r="B6" s="68">
        <v>51.970079399999996</v>
      </c>
      <c r="C6" s="123">
        <f t="shared" si="0"/>
        <v>1.6385521692797753</v>
      </c>
      <c r="D6" s="68">
        <v>34.896029509999998</v>
      </c>
      <c r="E6" s="123">
        <f t="shared" si="1"/>
        <v>1.2066534222253742</v>
      </c>
      <c r="F6" s="68">
        <v>141.65681340999998</v>
      </c>
      <c r="G6" s="123">
        <f t="shared" ref="G6:G67" si="4">(F6/$F$227)*100</f>
        <v>7.6694893401901041</v>
      </c>
      <c r="H6" s="123">
        <f t="shared" si="2"/>
        <v>305.93963095258738</v>
      </c>
      <c r="I6" s="125">
        <f t="shared" si="3"/>
        <v>172.57378677393359</v>
      </c>
      <c r="J6" s="106"/>
    </row>
    <row r="7" spans="1:12" x14ac:dyDescent="0.25">
      <c r="A7" s="290" t="s">
        <v>129</v>
      </c>
      <c r="B7" s="68">
        <v>84.655800420000006</v>
      </c>
      <c r="C7" s="123">
        <f t="shared" si="0"/>
        <v>2.6690924282156621</v>
      </c>
      <c r="D7" s="68">
        <v>71.047451629999998</v>
      </c>
      <c r="E7" s="123">
        <f t="shared" si="1"/>
        <v>2.4567164761585292</v>
      </c>
      <c r="F7" s="68">
        <v>91.626870109999999</v>
      </c>
      <c r="G7" s="123">
        <f t="shared" si="4"/>
        <v>4.9608012962263937</v>
      </c>
      <c r="H7" s="123">
        <f t="shared" si="2"/>
        <v>28.965737697635131</v>
      </c>
      <c r="I7" s="125">
        <f t="shared" si="3"/>
        <v>8.2346037193135722</v>
      </c>
      <c r="J7" s="106"/>
    </row>
    <row r="8" spans="1:12" x14ac:dyDescent="0.25">
      <c r="A8" s="290" t="s">
        <v>123</v>
      </c>
      <c r="B8" s="68">
        <v>86.499799809999999</v>
      </c>
      <c r="C8" s="123">
        <f t="shared" si="0"/>
        <v>2.7272314427316773</v>
      </c>
      <c r="D8" s="68">
        <v>53.413177249999997</v>
      </c>
      <c r="E8" s="123">
        <f t="shared" si="1"/>
        <v>1.8469491809139347</v>
      </c>
      <c r="F8" s="68">
        <v>86.292362879999999</v>
      </c>
      <c r="G8" s="123">
        <f t="shared" si="4"/>
        <v>4.6719839400344476</v>
      </c>
      <c r="H8" s="123">
        <f t="shared" si="2"/>
        <v>61.556318726574169</v>
      </c>
      <c r="I8" s="125">
        <f t="shared" si="3"/>
        <v>-0.23981203477423385</v>
      </c>
      <c r="J8" s="106"/>
    </row>
    <row r="9" spans="1:12" x14ac:dyDescent="0.25">
      <c r="A9" s="7" t="s">
        <v>218</v>
      </c>
      <c r="B9" s="68">
        <v>48.042507319999999</v>
      </c>
      <c r="C9" s="123">
        <f t="shared" si="0"/>
        <v>1.5147206911295481</v>
      </c>
      <c r="D9" s="68">
        <v>93.422994829999993</v>
      </c>
      <c r="E9" s="123">
        <f t="shared" si="1"/>
        <v>3.2304298801059486</v>
      </c>
      <c r="F9" s="68">
        <v>79.240281150000001</v>
      </c>
      <c r="G9" s="123">
        <f t="shared" si="4"/>
        <v>4.2901748032028664</v>
      </c>
      <c r="H9" s="123">
        <f t="shared" si="2"/>
        <v>-15.181180720879262</v>
      </c>
      <c r="I9" s="125">
        <f t="shared" si="3"/>
        <v>64.937855183533344</v>
      </c>
      <c r="J9" s="106"/>
    </row>
    <row r="10" spans="1:12" x14ac:dyDescent="0.25">
      <c r="A10" s="7" t="s">
        <v>249</v>
      </c>
      <c r="B10" s="68">
        <v>36.777630630000004</v>
      </c>
      <c r="C10" s="123">
        <f t="shared" si="0"/>
        <v>1.1595530956559752</v>
      </c>
      <c r="D10" s="68">
        <v>283.125291</v>
      </c>
      <c r="E10" s="123">
        <f t="shared" si="1"/>
        <v>9.7900565222127742</v>
      </c>
      <c r="F10" s="68">
        <v>54.709882479999997</v>
      </c>
      <c r="G10" s="123">
        <f t="shared" si="4"/>
        <v>2.9620662104615203</v>
      </c>
      <c r="H10" s="123">
        <f t="shared" si="2"/>
        <v>-80.676441060152413</v>
      </c>
      <c r="I10" s="125">
        <f t="shared" si="3"/>
        <v>48.758583798958519</v>
      </c>
      <c r="J10" s="106"/>
    </row>
    <row r="11" spans="1:12" x14ac:dyDescent="0.25">
      <c r="A11" s="7" t="s">
        <v>157</v>
      </c>
      <c r="B11" s="68">
        <v>76.789222540000011</v>
      </c>
      <c r="C11" s="123">
        <f t="shared" si="0"/>
        <v>2.421068980899507</v>
      </c>
      <c r="D11" s="68">
        <v>122.32959952</v>
      </c>
      <c r="E11" s="123">
        <f t="shared" si="1"/>
        <v>4.2299777932606268</v>
      </c>
      <c r="F11" s="68">
        <v>49.427241649999999</v>
      </c>
      <c r="G11" s="123">
        <f t="shared" si="4"/>
        <v>2.6760569705354875</v>
      </c>
      <c r="H11" s="123">
        <f t="shared" si="2"/>
        <v>-59.595027005774668</v>
      </c>
      <c r="I11" s="125">
        <f t="shared" si="3"/>
        <v>-35.632579657577566</v>
      </c>
      <c r="J11" s="106"/>
    </row>
    <row r="12" spans="1:12" x14ac:dyDescent="0.25">
      <c r="A12" s="7" t="s">
        <v>215</v>
      </c>
      <c r="B12" s="68">
        <v>22.61182234</v>
      </c>
      <c r="C12" s="123">
        <f t="shared" si="0"/>
        <v>0.71292272350416863</v>
      </c>
      <c r="D12" s="68">
        <v>85.588607499999995</v>
      </c>
      <c r="E12" s="123">
        <f t="shared" si="1"/>
        <v>2.9595282785333512</v>
      </c>
      <c r="F12" s="68">
        <v>44.597666630000006</v>
      </c>
      <c r="G12" s="123">
        <f t="shared" si="4"/>
        <v>2.414577319526173</v>
      </c>
      <c r="H12" s="123">
        <f t="shared" si="2"/>
        <v>-47.892987241321791</v>
      </c>
      <c r="I12" s="125">
        <f t="shared" si="3"/>
        <v>97.23163378613387</v>
      </c>
      <c r="J12" s="106"/>
    </row>
    <row r="13" spans="1:12" x14ac:dyDescent="0.25">
      <c r="A13" s="7" t="s">
        <v>130</v>
      </c>
      <c r="B13" s="68">
        <v>0.41535053999999999</v>
      </c>
      <c r="C13" s="123">
        <f t="shared" si="0"/>
        <v>1.3095487561031632E-2</v>
      </c>
      <c r="D13" s="68">
        <v>0.9035854499999999</v>
      </c>
      <c r="E13" s="123">
        <f t="shared" si="1"/>
        <v>3.1244657080631712E-2</v>
      </c>
      <c r="F13" s="68">
        <v>44.121607310000002</v>
      </c>
      <c r="G13" s="123">
        <f t="shared" si="4"/>
        <v>2.3888028312248539</v>
      </c>
      <c r="H13" s="123">
        <f t="shared" si="2"/>
        <v>4782.9479613687899</v>
      </c>
      <c r="I13" s="125">
        <f t="shared" si="3"/>
        <v>10522.739845240121</v>
      </c>
      <c r="J13" s="106"/>
    </row>
    <row r="14" spans="1:12" x14ac:dyDescent="0.25">
      <c r="A14" s="7" t="s">
        <v>37</v>
      </c>
      <c r="B14" s="68">
        <v>30.52362986</v>
      </c>
      <c r="C14" s="123">
        <f t="shared" si="0"/>
        <v>0.96237220529233858</v>
      </c>
      <c r="D14" s="68">
        <v>17.861172929999999</v>
      </c>
      <c r="E14" s="123">
        <f t="shared" si="1"/>
        <v>0.61761311368583016</v>
      </c>
      <c r="F14" s="68">
        <v>33.050086880000002</v>
      </c>
      <c r="G14" s="123">
        <f t="shared" si="4"/>
        <v>1.7893759072842672</v>
      </c>
      <c r="H14" s="123">
        <f t="shared" si="2"/>
        <v>85.038726233305681</v>
      </c>
      <c r="I14" s="125">
        <f t="shared" si="3"/>
        <v>8.277052996605839</v>
      </c>
      <c r="J14" s="106"/>
    </row>
    <row r="15" spans="1:12" x14ac:dyDescent="0.25">
      <c r="A15" s="7" t="s">
        <v>2</v>
      </c>
      <c r="B15" s="68">
        <v>88.49697651999999</v>
      </c>
      <c r="C15" s="123">
        <f t="shared" si="0"/>
        <v>2.7901999482330471</v>
      </c>
      <c r="D15" s="68">
        <v>27.86712528</v>
      </c>
      <c r="E15" s="123">
        <f t="shared" si="1"/>
        <v>0.96360424262763766</v>
      </c>
      <c r="F15" s="68">
        <v>27.628266510000003</v>
      </c>
      <c r="G15" s="123">
        <f t="shared" si="4"/>
        <v>1.4958313009137476</v>
      </c>
      <c r="H15" s="123">
        <f t="shared" si="2"/>
        <v>-0.8571345899514915</v>
      </c>
      <c r="I15" s="125">
        <f t="shared" si="3"/>
        <v>-68.78055319352508</v>
      </c>
      <c r="J15" s="106"/>
    </row>
    <row r="16" spans="1:12" x14ac:dyDescent="0.25">
      <c r="A16" s="7" t="s">
        <v>220</v>
      </c>
      <c r="B16" s="68">
        <v>5.23435775</v>
      </c>
      <c r="C16" s="123">
        <f t="shared" si="0"/>
        <v>0.16503281012976295</v>
      </c>
      <c r="D16" s="68">
        <v>6.7034456200000001</v>
      </c>
      <c r="E16" s="123">
        <f t="shared" si="1"/>
        <v>0.23179529911151478</v>
      </c>
      <c r="F16" s="68">
        <v>25.716760600000001</v>
      </c>
      <c r="G16" s="123">
        <f t="shared" si="4"/>
        <v>1.3923398143586752</v>
      </c>
      <c r="H16" s="123">
        <f t="shared" si="2"/>
        <v>283.63495518294366</v>
      </c>
      <c r="I16" s="125">
        <f t="shared" si="3"/>
        <v>391.30689624720435</v>
      </c>
      <c r="J16" s="106"/>
    </row>
    <row r="17" spans="1:10" x14ac:dyDescent="0.25">
      <c r="A17" s="7" t="s">
        <v>181</v>
      </c>
      <c r="B17" s="68">
        <v>2.0640481999999998</v>
      </c>
      <c r="C17" s="123">
        <f t="shared" si="0"/>
        <v>6.5076880671612283E-2</v>
      </c>
      <c r="D17" s="68">
        <v>0.10102393</v>
      </c>
      <c r="E17" s="123">
        <f t="shared" si="1"/>
        <v>3.4932590490337604E-3</v>
      </c>
      <c r="F17" s="68">
        <v>24.882519540000001</v>
      </c>
      <c r="G17" s="123">
        <f t="shared" si="4"/>
        <v>1.3471728875953259</v>
      </c>
      <c r="H17" s="123">
        <f t="shared" si="2"/>
        <v>24530.322281067467</v>
      </c>
      <c r="I17" s="125">
        <f t="shared" si="3"/>
        <v>1105.5202751563652</v>
      </c>
      <c r="J17" s="106"/>
    </row>
    <row r="18" spans="1:10" x14ac:dyDescent="0.25">
      <c r="A18" s="7" t="s">
        <v>62</v>
      </c>
      <c r="B18" s="68">
        <v>110.07521629</v>
      </c>
      <c r="C18" s="123">
        <f t="shared" si="0"/>
        <v>3.4705350947745517</v>
      </c>
      <c r="D18" s="68">
        <v>33.084863540000001</v>
      </c>
      <c r="E18" s="123">
        <f t="shared" si="1"/>
        <v>1.1440259644140962</v>
      </c>
      <c r="F18" s="68">
        <v>21.37976042</v>
      </c>
      <c r="G18" s="123">
        <f t="shared" si="4"/>
        <v>1.1575288239925425</v>
      </c>
      <c r="H18" s="123">
        <f t="shared" si="2"/>
        <v>-35.379027952913845</v>
      </c>
      <c r="I18" s="125">
        <f t="shared" si="3"/>
        <v>-80.57713521663797</v>
      </c>
      <c r="J18" s="106"/>
    </row>
    <row r="19" spans="1:10" x14ac:dyDescent="0.25">
      <c r="A19" s="7" t="s">
        <v>26</v>
      </c>
      <c r="B19" s="68">
        <v>40.98065167</v>
      </c>
      <c r="C19" s="123">
        <f t="shared" si="0"/>
        <v>1.2920691380043834</v>
      </c>
      <c r="D19" s="68">
        <v>17.796490800000001</v>
      </c>
      <c r="E19" s="123">
        <f t="shared" si="1"/>
        <v>0.61537650067806782</v>
      </c>
      <c r="F19" s="68">
        <v>19.819948230000001</v>
      </c>
      <c r="G19" s="123">
        <f t="shared" si="4"/>
        <v>1.0730785058191488</v>
      </c>
      <c r="H19" s="123">
        <f t="shared" si="2"/>
        <v>11.369979917613882</v>
      </c>
      <c r="I19" s="125">
        <f t="shared" si="3"/>
        <v>-51.63583929898985</v>
      </c>
      <c r="J19" s="106"/>
    </row>
    <row r="20" spans="1:10" x14ac:dyDescent="0.25">
      <c r="A20" s="7" t="s">
        <v>183</v>
      </c>
      <c r="B20" s="68">
        <v>8.9346115099999999</v>
      </c>
      <c r="C20" s="123">
        <f t="shared" si="0"/>
        <v>0.2816972234870696</v>
      </c>
      <c r="D20" s="68">
        <v>13.84945456</v>
      </c>
      <c r="E20" s="123">
        <f t="shared" si="1"/>
        <v>0.47889378750066325</v>
      </c>
      <c r="F20" s="68">
        <v>18.46672611</v>
      </c>
      <c r="G20" s="123">
        <f t="shared" si="4"/>
        <v>0.99981325034420931</v>
      </c>
      <c r="H20" s="123">
        <f t="shared" si="2"/>
        <v>33.339013677373309</v>
      </c>
      <c r="I20" s="125">
        <f t="shared" si="3"/>
        <v>106.68751057985287</v>
      </c>
      <c r="J20" s="106"/>
    </row>
    <row r="21" spans="1:10" x14ac:dyDescent="0.25">
      <c r="A21" s="7" t="s">
        <v>178</v>
      </c>
      <c r="B21" s="68">
        <v>3.1840684100000001</v>
      </c>
      <c r="C21" s="123">
        <f t="shared" si="0"/>
        <v>0.10038972925526655</v>
      </c>
      <c r="D21" s="68">
        <v>34.318211090000005</v>
      </c>
      <c r="E21" s="123">
        <f t="shared" si="1"/>
        <v>1.1866733103413547</v>
      </c>
      <c r="F21" s="68">
        <v>18.150935309999998</v>
      </c>
      <c r="G21" s="123">
        <f t="shared" si="4"/>
        <v>0.98271591407051939</v>
      </c>
      <c r="H21" s="123">
        <f t="shared" si="2"/>
        <v>-47.109902487635772</v>
      </c>
      <c r="I21" s="125">
        <f t="shared" si="3"/>
        <v>470.05481581345788</v>
      </c>
      <c r="J21" s="106"/>
    </row>
    <row r="22" spans="1:10" x14ac:dyDescent="0.25">
      <c r="A22" s="7" t="s">
        <v>81</v>
      </c>
      <c r="B22" s="68">
        <v>20.448051059999997</v>
      </c>
      <c r="C22" s="123">
        <f t="shared" si="0"/>
        <v>0.64470169776008868</v>
      </c>
      <c r="D22" s="68">
        <v>24.922228969999999</v>
      </c>
      <c r="E22" s="123">
        <f t="shared" si="1"/>
        <v>0.86177405562765008</v>
      </c>
      <c r="F22" s="68">
        <v>17.96955462</v>
      </c>
      <c r="G22" s="123">
        <f t="shared" si="4"/>
        <v>0.97289572092213172</v>
      </c>
      <c r="H22" s="123">
        <f t="shared" si="2"/>
        <v>-27.89748203649539</v>
      </c>
      <c r="I22" s="125">
        <f t="shared" si="3"/>
        <v>-12.120942151051128</v>
      </c>
      <c r="J22" s="106"/>
    </row>
    <row r="23" spans="1:10" x14ac:dyDescent="0.25">
      <c r="A23" s="7" t="s">
        <v>20</v>
      </c>
      <c r="B23" s="68">
        <v>10.121403279999999</v>
      </c>
      <c r="C23" s="123">
        <f t="shared" si="0"/>
        <v>0.31911529657196241</v>
      </c>
      <c r="D23" s="68">
        <v>6.7928824199999998</v>
      </c>
      <c r="E23" s="123">
        <f t="shared" si="1"/>
        <v>0.23488789223194295</v>
      </c>
      <c r="F23" s="68">
        <v>15.906993400000001</v>
      </c>
      <c r="G23" s="123">
        <f t="shared" si="4"/>
        <v>0.86122589785125081</v>
      </c>
      <c r="H23" s="123">
        <f t="shared" si="2"/>
        <v>134.17148150784567</v>
      </c>
      <c r="I23" s="125">
        <f t="shared" si="3"/>
        <v>57.161936541273775</v>
      </c>
      <c r="J23" s="106"/>
    </row>
    <row r="24" spans="1:10" x14ac:dyDescent="0.25">
      <c r="A24" s="7" t="s">
        <v>9</v>
      </c>
      <c r="B24" s="68">
        <v>14.583924189999999</v>
      </c>
      <c r="C24" s="123">
        <f t="shared" si="0"/>
        <v>0.4598130480850543</v>
      </c>
      <c r="D24" s="68">
        <v>10.96630287</v>
      </c>
      <c r="E24" s="123">
        <f t="shared" si="1"/>
        <v>0.37919863872918425</v>
      </c>
      <c r="F24" s="68">
        <v>14.00703259</v>
      </c>
      <c r="G24" s="123">
        <f t="shared" si="4"/>
        <v>0.75835947845143892</v>
      </c>
      <c r="H24" s="123">
        <f t="shared" si="2"/>
        <v>27.727938540876718</v>
      </c>
      <c r="I24" s="125">
        <f t="shared" si="3"/>
        <v>-3.9556678468993023</v>
      </c>
      <c r="J24" s="106"/>
    </row>
    <row r="25" spans="1:10" x14ac:dyDescent="0.25">
      <c r="A25" s="7" t="s">
        <v>196</v>
      </c>
      <c r="B25" s="68">
        <v>10.802670539999999</v>
      </c>
      <c r="C25" s="123">
        <f t="shared" si="0"/>
        <v>0.34059480862235747</v>
      </c>
      <c r="D25" s="68">
        <v>2.3438731499999998</v>
      </c>
      <c r="E25" s="123">
        <f t="shared" si="1"/>
        <v>8.1047689305145471E-2</v>
      </c>
      <c r="F25" s="68">
        <v>9.9859012299999996</v>
      </c>
      <c r="G25" s="123">
        <f t="shared" si="4"/>
        <v>0.54065004846614562</v>
      </c>
      <c r="H25" s="123">
        <f t="shared" si="2"/>
        <v>326.04273315729569</v>
      </c>
      <c r="I25" s="125">
        <f t="shared" si="3"/>
        <v>-7.5608092181991164</v>
      </c>
      <c r="J25" s="106"/>
    </row>
    <row r="26" spans="1:10" x14ac:dyDescent="0.25">
      <c r="A26" s="7" t="s">
        <v>217</v>
      </c>
      <c r="B26" s="68">
        <v>12.233455789999999</v>
      </c>
      <c r="C26" s="123">
        <f t="shared" si="0"/>
        <v>0.38570569362056295</v>
      </c>
      <c r="D26" s="68">
        <v>6.7239135800000005</v>
      </c>
      <c r="E26" s="123">
        <f t="shared" si="1"/>
        <v>0.23250305109151853</v>
      </c>
      <c r="F26" s="68">
        <v>9.2711739899999994</v>
      </c>
      <c r="G26" s="123">
        <f t="shared" si="4"/>
        <v>0.50195375976411194</v>
      </c>
      <c r="H26" s="123">
        <f t="shared" si="2"/>
        <v>37.883598289792396</v>
      </c>
      <c r="I26" s="125">
        <f t="shared" si="3"/>
        <v>-24.214595212102363</v>
      </c>
      <c r="J26" s="106"/>
    </row>
    <row r="27" spans="1:10" x14ac:dyDescent="0.25">
      <c r="A27" s="7" t="s">
        <v>175</v>
      </c>
      <c r="B27" s="68">
        <v>28.916816300000001</v>
      </c>
      <c r="C27" s="123">
        <f t="shared" si="0"/>
        <v>0.91171136592548241</v>
      </c>
      <c r="D27" s="68">
        <v>2.3307977700000002</v>
      </c>
      <c r="E27" s="123">
        <f t="shared" si="1"/>
        <v>8.0595561878459995E-2</v>
      </c>
      <c r="F27" s="68">
        <v>8.5894449000000002</v>
      </c>
      <c r="G27" s="123">
        <f t="shared" si="4"/>
        <v>0.46504403503721503</v>
      </c>
      <c r="H27" s="123">
        <f t="shared" si="2"/>
        <v>268.51952625645424</v>
      </c>
      <c r="I27" s="125">
        <f t="shared" si="3"/>
        <v>-70.296021488368339</v>
      </c>
      <c r="J27" s="106"/>
    </row>
    <row r="28" spans="1:10" x14ac:dyDescent="0.25">
      <c r="A28" s="7" t="s">
        <v>12</v>
      </c>
      <c r="B28" s="68">
        <v>8.4329518100000005</v>
      </c>
      <c r="C28" s="123">
        <f t="shared" si="0"/>
        <v>0.26588051512015409</v>
      </c>
      <c r="D28" s="68">
        <v>8.4743167799999988</v>
      </c>
      <c r="E28" s="123">
        <f t="shared" si="1"/>
        <v>0.29302942160450141</v>
      </c>
      <c r="F28" s="68">
        <v>8.5187709999999992</v>
      </c>
      <c r="G28" s="123">
        <f t="shared" si="4"/>
        <v>0.46121765556677713</v>
      </c>
      <c r="H28" s="123">
        <f t="shared" si="2"/>
        <v>0.52457585849181587</v>
      </c>
      <c r="I28" s="125">
        <f t="shared" si="3"/>
        <v>1.0176648928342358</v>
      </c>
      <c r="J28" s="106"/>
    </row>
    <row r="29" spans="1:10" x14ac:dyDescent="0.25">
      <c r="A29" s="7" t="s">
        <v>11</v>
      </c>
      <c r="B29" s="68">
        <v>0</v>
      </c>
      <c r="C29" s="123">
        <f t="shared" si="0"/>
        <v>0</v>
      </c>
      <c r="D29" s="68">
        <v>5.3329519999999997</v>
      </c>
      <c r="E29" s="123">
        <f t="shared" si="1"/>
        <v>0.18440564361397038</v>
      </c>
      <c r="F29" s="68">
        <v>7.4711103699999999</v>
      </c>
      <c r="G29" s="123">
        <f t="shared" si="4"/>
        <v>0.40449590784070111</v>
      </c>
      <c r="H29" s="123">
        <f t="shared" si="2"/>
        <v>40.093336111031938</v>
      </c>
      <c r="I29" s="125" t="s">
        <v>314</v>
      </c>
      <c r="J29" s="106"/>
    </row>
    <row r="30" spans="1:10" x14ac:dyDescent="0.25">
      <c r="A30" s="7" t="s">
        <v>189</v>
      </c>
      <c r="B30" s="68">
        <v>12.56210976</v>
      </c>
      <c r="C30" s="123">
        <f t="shared" si="0"/>
        <v>0.39606774581873433</v>
      </c>
      <c r="D30" s="68">
        <v>14.60818604</v>
      </c>
      <c r="E30" s="123">
        <f t="shared" si="1"/>
        <v>0.50512960715543986</v>
      </c>
      <c r="F30" s="68">
        <v>7.4376111600000003</v>
      </c>
      <c r="G30" s="123">
        <f t="shared" si="4"/>
        <v>0.40268221580700997</v>
      </c>
      <c r="H30" s="123">
        <f t="shared" si="2"/>
        <v>-49.086004657700812</v>
      </c>
      <c r="I30" s="125">
        <f t="shared" si="3"/>
        <v>-40.793295854788006</v>
      </c>
      <c r="J30" s="106"/>
    </row>
    <row r="31" spans="1:10" x14ac:dyDescent="0.25">
      <c r="A31" s="7" t="s">
        <v>229</v>
      </c>
      <c r="B31" s="68">
        <v>7.8707121399999993</v>
      </c>
      <c r="C31" s="123">
        <f t="shared" si="0"/>
        <v>0.24815379540816446</v>
      </c>
      <c r="D31" s="68">
        <v>5.4377923499999996</v>
      </c>
      <c r="E31" s="123">
        <f t="shared" si="1"/>
        <v>0.18803086885853734</v>
      </c>
      <c r="F31" s="68">
        <v>5.3369718300000004</v>
      </c>
      <c r="G31" s="123">
        <f t="shared" si="4"/>
        <v>0.28895079293228243</v>
      </c>
      <c r="H31" s="123">
        <f t="shared" si="2"/>
        <v>-1.8540707976831716</v>
      </c>
      <c r="I31" s="125">
        <f t="shared" si="3"/>
        <v>-32.192008358725197</v>
      </c>
      <c r="J31" s="106"/>
    </row>
    <row r="32" spans="1:10" x14ac:dyDescent="0.25">
      <c r="A32" s="7" t="s">
        <v>209</v>
      </c>
      <c r="B32" s="68">
        <v>1.2925557400000001</v>
      </c>
      <c r="C32" s="123">
        <f t="shared" si="0"/>
        <v>4.0752679929367701E-2</v>
      </c>
      <c r="D32" s="68">
        <v>1.55378032</v>
      </c>
      <c r="E32" s="123">
        <f t="shared" si="1"/>
        <v>5.3727440251538153E-2</v>
      </c>
      <c r="F32" s="68">
        <v>4.9002524100000002</v>
      </c>
      <c r="G32" s="123">
        <f t="shared" si="4"/>
        <v>0.26530621943302035</v>
      </c>
      <c r="H32" s="123">
        <f t="shared" si="2"/>
        <v>215.37614081764147</v>
      </c>
      <c r="I32" s="125">
        <f t="shared" si="3"/>
        <v>279.11343072910728</v>
      </c>
      <c r="J32" s="106"/>
    </row>
    <row r="33" spans="1:10" x14ac:dyDescent="0.25">
      <c r="A33" s="7" t="s">
        <v>98</v>
      </c>
      <c r="B33" s="68">
        <v>18.19066836</v>
      </c>
      <c r="C33" s="123">
        <f t="shared" si="0"/>
        <v>0.57352922000590545</v>
      </c>
      <c r="D33" s="68">
        <v>6.9048751299999997</v>
      </c>
      <c r="E33" s="123">
        <f t="shared" si="1"/>
        <v>0.23876043557522125</v>
      </c>
      <c r="F33" s="68">
        <v>4.7323428200000004</v>
      </c>
      <c r="G33" s="123">
        <f t="shared" si="4"/>
        <v>0.256215369655866</v>
      </c>
      <c r="H33" s="123">
        <f t="shared" si="2"/>
        <v>-31.463745094547413</v>
      </c>
      <c r="I33" s="125">
        <f t="shared" si="3"/>
        <v>-73.984777654425883</v>
      </c>
      <c r="J33" s="106"/>
    </row>
    <row r="34" spans="1:10" x14ac:dyDescent="0.25">
      <c r="A34" s="7" t="s">
        <v>242</v>
      </c>
      <c r="B34" s="68">
        <v>4.9569230300000005</v>
      </c>
      <c r="C34" s="123">
        <f t="shared" si="0"/>
        <v>0.15628563738079221</v>
      </c>
      <c r="D34" s="68">
        <v>43.462325319999998</v>
      </c>
      <c r="E34" s="123">
        <f t="shared" si="1"/>
        <v>1.502863343528005</v>
      </c>
      <c r="F34" s="68">
        <v>4.5922040700000002</v>
      </c>
      <c r="G34" s="123">
        <f t="shared" si="4"/>
        <v>0.2486280702990622</v>
      </c>
      <c r="H34" s="123">
        <f t="shared" si="2"/>
        <v>-89.434058034886561</v>
      </c>
      <c r="I34" s="125">
        <f t="shared" si="3"/>
        <v>-7.3577692813196709</v>
      </c>
      <c r="J34" s="106"/>
    </row>
    <row r="35" spans="1:10" x14ac:dyDescent="0.25">
      <c r="A35" s="7" t="s">
        <v>197</v>
      </c>
      <c r="B35" s="68">
        <v>3.57304245</v>
      </c>
      <c r="C35" s="123">
        <f t="shared" si="0"/>
        <v>0.11265359847374455</v>
      </c>
      <c r="D35" s="68">
        <v>11.74349381</v>
      </c>
      <c r="E35" s="123">
        <f t="shared" si="1"/>
        <v>0.40607275938536996</v>
      </c>
      <c r="F35" s="68">
        <v>4.4914453400000003</v>
      </c>
      <c r="G35" s="123">
        <f t="shared" si="4"/>
        <v>0.24317285789477455</v>
      </c>
      <c r="H35" s="123">
        <f t="shared" si="2"/>
        <v>-61.753755631263886</v>
      </c>
      <c r="I35" s="125">
        <f t="shared" si="3"/>
        <v>25.703665793279342</v>
      </c>
      <c r="J35" s="106"/>
    </row>
    <row r="36" spans="1:10" x14ac:dyDescent="0.25">
      <c r="A36" s="7" t="s">
        <v>155</v>
      </c>
      <c r="B36" s="68">
        <v>6.7415797599999996</v>
      </c>
      <c r="C36" s="123">
        <f t="shared" si="0"/>
        <v>0.2125536514019763</v>
      </c>
      <c r="D36" s="68">
        <v>0.13767725</v>
      </c>
      <c r="E36" s="123">
        <f t="shared" si="1"/>
        <v>4.7606769941397386E-3</v>
      </c>
      <c r="F36" s="68">
        <v>4.1411170999999998</v>
      </c>
      <c r="G36" s="123">
        <f t="shared" si="4"/>
        <v>0.2242056184265889</v>
      </c>
      <c r="H36" s="123">
        <f t="shared" si="2"/>
        <v>2907.8441427323687</v>
      </c>
      <c r="I36" s="125">
        <f t="shared" si="3"/>
        <v>-38.573490970608937</v>
      </c>
      <c r="J36" s="106"/>
    </row>
    <row r="37" spans="1:10" x14ac:dyDescent="0.25">
      <c r="A37" s="7" t="s">
        <v>152</v>
      </c>
      <c r="B37" s="68">
        <v>6.3574237</v>
      </c>
      <c r="C37" s="123">
        <f t="shared" si="0"/>
        <v>0.20044168711940927</v>
      </c>
      <c r="D37" s="68">
        <v>4.6345840199999992</v>
      </c>
      <c r="E37" s="123">
        <f t="shared" si="1"/>
        <v>0.16025710508759916</v>
      </c>
      <c r="F37" s="68">
        <v>4.0486528100000001</v>
      </c>
      <c r="G37" s="123">
        <f t="shared" si="4"/>
        <v>0.21919947809749138</v>
      </c>
      <c r="H37" s="123">
        <f t="shared" si="2"/>
        <v>-12.642584695227931</v>
      </c>
      <c r="I37" s="125">
        <f t="shared" si="3"/>
        <v>-36.31613997978458</v>
      </c>
      <c r="J37" s="106"/>
    </row>
    <row r="38" spans="1:10" x14ac:dyDescent="0.25">
      <c r="A38" s="7" t="s">
        <v>5</v>
      </c>
      <c r="B38" s="68">
        <v>8.5342630000000003E-2</v>
      </c>
      <c r="C38" s="123">
        <f t="shared" si="0"/>
        <v>2.6907473133193109E-3</v>
      </c>
      <c r="D38" s="68">
        <v>1.6118709999999998E-2</v>
      </c>
      <c r="E38" s="123">
        <f t="shared" si="1"/>
        <v>5.5736130604155834E-4</v>
      </c>
      <c r="F38" s="68">
        <v>3.6269226800000003</v>
      </c>
      <c r="G38" s="123">
        <f t="shared" si="4"/>
        <v>0.19636644480660093</v>
      </c>
      <c r="H38" s="123">
        <f t="shared" si="2"/>
        <v>22401.321011420892</v>
      </c>
      <c r="I38" s="125">
        <f t="shared" si="3"/>
        <v>4149.8370158032394</v>
      </c>
      <c r="J38" s="106"/>
    </row>
    <row r="39" spans="1:10" x14ac:dyDescent="0.25">
      <c r="A39" s="7" t="s">
        <v>240</v>
      </c>
      <c r="B39" s="68">
        <v>2.73786847</v>
      </c>
      <c r="C39" s="123">
        <f t="shared" si="0"/>
        <v>8.6321598360328849E-2</v>
      </c>
      <c r="D39" s="68">
        <v>2.8100389900000002</v>
      </c>
      <c r="E39" s="123">
        <f t="shared" si="1"/>
        <v>9.7167019041480465E-2</v>
      </c>
      <c r="F39" s="68">
        <v>2.9936185800000001</v>
      </c>
      <c r="G39" s="123">
        <f t="shared" si="4"/>
        <v>0.16207851380542387</v>
      </c>
      <c r="H39" s="123">
        <f t="shared" si="2"/>
        <v>6.5329908465077802</v>
      </c>
      <c r="I39" s="125">
        <f t="shared" si="3"/>
        <v>9.3412124359648416</v>
      </c>
      <c r="J39" s="106"/>
    </row>
    <row r="40" spans="1:10" x14ac:dyDescent="0.25">
      <c r="A40" s="7" t="s">
        <v>171</v>
      </c>
      <c r="B40" s="68">
        <v>1.04486919</v>
      </c>
      <c r="C40" s="123">
        <f t="shared" si="0"/>
        <v>3.2943430097743934E-2</v>
      </c>
      <c r="D40" s="68">
        <v>0.84413782999999998</v>
      </c>
      <c r="E40" s="123">
        <f t="shared" si="1"/>
        <v>2.9189045736779613E-2</v>
      </c>
      <c r="F40" s="68">
        <v>2.9384624700000002</v>
      </c>
      <c r="G40" s="123">
        <f t="shared" si="4"/>
        <v>0.15909228824021227</v>
      </c>
      <c r="H40" s="123">
        <f t="shared" si="2"/>
        <v>248.10221335537113</v>
      </c>
      <c r="I40" s="125">
        <f t="shared" si="3"/>
        <v>181.22778412099606</v>
      </c>
      <c r="J40" s="106"/>
    </row>
    <row r="41" spans="1:10" x14ac:dyDescent="0.25">
      <c r="A41" s="7" t="s">
        <v>250</v>
      </c>
      <c r="B41" s="68">
        <v>7.9026981799999998</v>
      </c>
      <c r="C41" s="123">
        <f t="shared" si="0"/>
        <v>0.24916227559202714</v>
      </c>
      <c r="D41" s="68">
        <v>4.49639436</v>
      </c>
      <c r="E41" s="123">
        <f t="shared" si="1"/>
        <v>0.15547870970862412</v>
      </c>
      <c r="F41" s="68">
        <v>2.8387561299999997</v>
      </c>
      <c r="G41" s="123">
        <f t="shared" si="4"/>
        <v>0.1536940536380679</v>
      </c>
      <c r="H41" s="123">
        <f t="shared" si="2"/>
        <v>-36.865944071685028</v>
      </c>
      <c r="I41" s="125">
        <f t="shared" si="3"/>
        <v>-64.078646743915002</v>
      </c>
      <c r="J41" s="106"/>
    </row>
    <row r="42" spans="1:10" x14ac:dyDescent="0.25">
      <c r="A42" s="7" t="s">
        <v>226</v>
      </c>
      <c r="B42" s="68">
        <v>0</v>
      </c>
      <c r="C42" s="123">
        <f t="shared" si="0"/>
        <v>0</v>
      </c>
      <c r="D42" s="68">
        <v>0</v>
      </c>
      <c r="E42" s="123">
        <f t="shared" si="1"/>
        <v>0</v>
      </c>
      <c r="F42" s="68">
        <v>2.7937840400000002</v>
      </c>
      <c r="G42" s="123">
        <f t="shared" si="4"/>
        <v>0.15125920453650876</v>
      </c>
      <c r="H42" s="123" t="s">
        <v>314</v>
      </c>
      <c r="I42" s="125" t="s">
        <v>314</v>
      </c>
      <c r="J42" s="106"/>
    </row>
    <row r="43" spans="1:10" x14ac:dyDescent="0.25">
      <c r="A43" s="7" t="s">
        <v>114</v>
      </c>
      <c r="B43" s="68">
        <v>2.23978696</v>
      </c>
      <c r="C43" s="123">
        <f t="shared" si="0"/>
        <v>7.0617705887756524E-2</v>
      </c>
      <c r="D43" s="68">
        <v>0.16835969000000001</v>
      </c>
      <c r="E43" s="123">
        <f t="shared" si="1"/>
        <v>5.8216306827997963E-3</v>
      </c>
      <c r="F43" s="68">
        <v>2.7423811000000002</v>
      </c>
      <c r="G43" s="123">
        <f t="shared" si="4"/>
        <v>0.14847618061486095</v>
      </c>
      <c r="H43" s="123">
        <f t="shared" si="2"/>
        <v>1528.8822461005957</v>
      </c>
      <c r="I43" s="125">
        <f t="shared" si="3"/>
        <v>22.439372537466706</v>
      </c>
      <c r="J43" s="106"/>
    </row>
    <row r="44" spans="1:10" x14ac:dyDescent="0.25">
      <c r="A44" s="7" t="s">
        <v>201</v>
      </c>
      <c r="B44" s="68">
        <v>9.0757973699999983</v>
      </c>
      <c r="C44" s="123">
        <f t="shared" si="0"/>
        <v>0.28614863860602796</v>
      </c>
      <c r="D44" s="68">
        <v>1.2681538300000001</v>
      </c>
      <c r="E44" s="123">
        <f t="shared" si="1"/>
        <v>4.3850895943310875E-2</v>
      </c>
      <c r="F44" s="68">
        <v>2.7098841600000001</v>
      </c>
      <c r="G44" s="123">
        <f t="shared" si="4"/>
        <v>0.14671675281947893</v>
      </c>
      <c r="H44" s="123">
        <f t="shared" si="2"/>
        <v>113.68733791546406</v>
      </c>
      <c r="I44" s="125">
        <f t="shared" si="3"/>
        <v>-70.141641009334251</v>
      </c>
      <c r="J44" s="106"/>
    </row>
    <row r="45" spans="1:10" x14ac:dyDescent="0.25">
      <c r="A45" s="7" t="s">
        <v>213</v>
      </c>
      <c r="B45" s="68">
        <v>4.9993069999999999</v>
      </c>
      <c r="C45" s="123">
        <f t="shared" si="0"/>
        <v>0.15762195140586155</v>
      </c>
      <c r="D45" s="68">
        <v>0.86381540000000001</v>
      </c>
      <c r="E45" s="123">
        <f t="shared" si="1"/>
        <v>2.9869467192027842E-2</v>
      </c>
      <c r="F45" s="68">
        <v>2.687157</v>
      </c>
      <c r="G45" s="123">
        <f t="shared" si="4"/>
        <v>0.14548627398011454</v>
      </c>
      <c r="H45" s="123">
        <f t="shared" si="2"/>
        <v>211.08000621429071</v>
      </c>
      <c r="I45" s="125">
        <f t="shared" si="3"/>
        <v>-46.249410168249319</v>
      </c>
      <c r="J45" s="106"/>
    </row>
    <row r="46" spans="1:10" x14ac:dyDescent="0.25">
      <c r="A46" s="7" t="s">
        <v>108</v>
      </c>
      <c r="B46" s="68">
        <v>16.77186013</v>
      </c>
      <c r="C46" s="123">
        <f t="shared" si="0"/>
        <v>0.52879595559879933</v>
      </c>
      <c r="D46" s="68">
        <v>51.069828919999999</v>
      </c>
      <c r="E46" s="123">
        <f t="shared" si="1"/>
        <v>1.7659196391131888</v>
      </c>
      <c r="F46" s="68">
        <v>2.6655383100000001</v>
      </c>
      <c r="G46" s="123">
        <f t="shared" si="4"/>
        <v>0.14431580918909892</v>
      </c>
      <c r="H46" s="123">
        <f t="shared" si="2"/>
        <v>-94.780600667028821</v>
      </c>
      <c r="I46" s="125">
        <f t="shared" si="3"/>
        <v>-84.107080017724897</v>
      </c>
      <c r="J46" s="106"/>
    </row>
    <row r="47" spans="1:10" x14ac:dyDescent="0.25">
      <c r="A47" s="7" t="s">
        <v>222</v>
      </c>
      <c r="B47" s="68">
        <v>2.4438610399999998</v>
      </c>
      <c r="C47" s="123">
        <f t="shared" si="0"/>
        <v>7.7051908612445333E-2</v>
      </c>
      <c r="D47" s="68">
        <v>3.0464139599999998</v>
      </c>
      <c r="E47" s="123">
        <f t="shared" si="1"/>
        <v>0.10534051816112056</v>
      </c>
      <c r="F47" s="68">
        <v>2.6593464300000003</v>
      </c>
      <c r="G47" s="123">
        <f t="shared" si="4"/>
        <v>0.1439805725244262</v>
      </c>
      <c r="H47" s="123">
        <f t="shared" si="2"/>
        <v>-12.705677399141102</v>
      </c>
      <c r="I47" s="125">
        <f t="shared" si="3"/>
        <v>8.8174158216459233</v>
      </c>
      <c r="J47" s="106"/>
    </row>
    <row r="48" spans="1:10" x14ac:dyDescent="0.25">
      <c r="A48" s="7" t="s">
        <v>251</v>
      </c>
      <c r="B48" s="68">
        <v>0.17399318</v>
      </c>
      <c r="C48" s="123">
        <f t="shared" si="0"/>
        <v>5.4857892429713406E-3</v>
      </c>
      <c r="D48" s="68">
        <v>1.1362483799999998</v>
      </c>
      <c r="E48" s="123">
        <f t="shared" si="1"/>
        <v>3.9289799311756635E-2</v>
      </c>
      <c r="F48" s="68">
        <v>2.5322677400000004</v>
      </c>
      <c r="G48" s="123">
        <f t="shared" si="4"/>
        <v>0.13710036228350092</v>
      </c>
      <c r="H48" s="123">
        <f t="shared" si="2"/>
        <v>122.86216504880744</v>
      </c>
      <c r="I48" s="125">
        <f t="shared" si="3"/>
        <v>1355.3833316915068</v>
      </c>
      <c r="J48" s="106"/>
    </row>
    <row r="49" spans="1:10" x14ac:dyDescent="0.25">
      <c r="A49" s="7" t="s">
        <v>195</v>
      </c>
      <c r="B49" s="68">
        <v>2.2562751400000001</v>
      </c>
      <c r="C49" s="123">
        <f t="shared" si="0"/>
        <v>7.1137557760572318E-2</v>
      </c>
      <c r="D49" s="68">
        <v>11.19010347</v>
      </c>
      <c r="E49" s="123">
        <f t="shared" si="1"/>
        <v>0.38693733461172602</v>
      </c>
      <c r="F49" s="68">
        <v>2.5259673199999999</v>
      </c>
      <c r="G49" s="123">
        <f t="shared" si="4"/>
        <v>0.13675924911805884</v>
      </c>
      <c r="H49" s="123">
        <f t="shared" si="2"/>
        <v>-77.426774231605918</v>
      </c>
      <c r="I49" s="125">
        <f t="shared" si="3"/>
        <v>11.952982826376379</v>
      </c>
      <c r="J49" s="106"/>
    </row>
    <row r="50" spans="1:10" x14ac:dyDescent="0.25">
      <c r="A50" s="7" t="s">
        <v>33</v>
      </c>
      <c r="B50" s="68">
        <v>8.291656E-2</v>
      </c>
      <c r="C50" s="123">
        <f t="shared" si="0"/>
        <v>2.6142563341401527E-3</v>
      </c>
      <c r="D50" s="68">
        <v>0.25384215999999998</v>
      </c>
      <c r="E50" s="123">
        <f t="shared" si="1"/>
        <v>8.7774888825476859E-3</v>
      </c>
      <c r="F50" s="68">
        <v>2.2668963900000003</v>
      </c>
      <c r="G50" s="123">
        <f t="shared" si="4"/>
        <v>0.12273280246746752</v>
      </c>
      <c r="H50" s="123">
        <f t="shared" si="2"/>
        <v>793.03384039908917</v>
      </c>
      <c r="I50" s="125">
        <f t="shared" si="3"/>
        <v>2633.9489120146814</v>
      </c>
      <c r="J50" s="106"/>
    </row>
    <row r="51" spans="1:10" x14ac:dyDescent="0.25">
      <c r="A51" s="7" t="s">
        <v>149</v>
      </c>
      <c r="B51" s="68">
        <v>3.29147656</v>
      </c>
      <c r="C51" s="123">
        <f t="shared" si="0"/>
        <v>0.10377617505663332</v>
      </c>
      <c r="D51" s="68">
        <v>2.5414902100000001</v>
      </c>
      <c r="E51" s="123">
        <f t="shared" si="1"/>
        <v>8.7880996850085047E-2</v>
      </c>
      <c r="F51" s="68">
        <v>2.1717511800000002</v>
      </c>
      <c r="G51" s="123">
        <f t="shared" si="4"/>
        <v>0.11758151354391166</v>
      </c>
      <c r="H51" s="123">
        <f t="shared" si="2"/>
        <v>-14.548119388585013</v>
      </c>
      <c r="I51" s="125">
        <f t="shared" si="3"/>
        <v>-34.018938296798915</v>
      </c>
      <c r="J51" s="106"/>
    </row>
    <row r="52" spans="1:10" x14ac:dyDescent="0.25">
      <c r="A52" s="7" t="s">
        <v>194</v>
      </c>
      <c r="B52" s="68">
        <v>3.71527384</v>
      </c>
      <c r="C52" s="123">
        <f t="shared" si="0"/>
        <v>0.11713797785732076</v>
      </c>
      <c r="D52" s="68">
        <v>0.62912734999999997</v>
      </c>
      <c r="E52" s="123">
        <f t="shared" si="1"/>
        <v>2.1754299287130581E-2</v>
      </c>
      <c r="F52" s="68">
        <v>2.1706041800000002</v>
      </c>
      <c r="G52" s="123">
        <f t="shared" si="4"/>
        <v>0.11751941342983006</v>
      </c>
      <c r="H52" s="123">
        <f t="shared" si="2"/>
        <v>245.01825107428573</v>
      </c>
      <c r="I52" s="125">
        <f t="shared" si="3"/>
        <v>-41.576199400688054</v>
      </c>
      <c r="J52" s="106"/>
    </row>
    <row r="53" spans="1:10" x14ac:dyDescent="0.25">
      <c r="A53" s="7" t="s">
        <v>204</v>
      </c>
      <c r="B53" s="68">
        <v>1.41850148</v>
      </c>
      <c r="C53" s="123">
        <f t="shared" si="0"/>
        <v>4.4723592959924785E-2</v>
      </c>
      <c r="D53" s="68">
        <v>0.49262623999999999</v>
      </c>
      <c r="E53" s="123">
        <f t="shared" si="1"/>
        <v>1.7034291485903165E-2</v>
      </c>
      <c r="F53" s="68">
        <v>1.95906907</v>
      </c>
      <c r="G53" s="123">
        <f t="shared" si="4"/>
        <v>0.10606661965191769</v>
      </c>
      <c r="H53" s="123">
        <f t="shared" si="2"/>
        <v>297.67858691408719</v>
      </c>
      <c r="I53" s="125">
        <f t="shared" si="3"/>
        <v>38.108355727623213</v>
      </c>
      <c r="J53" s="106"/>
    </row>
    <row r="54" spans="1:10" x14ac:dyDescent="0.25">
      <c r="A54" s="7" t="s">
        <v>133</v>
      </c>
      <c r="B54" s="68">
        <v>5.1123980800000002</v>
      </c>
      <c r="C54" s="123">
        <f t="shared" si="0"/>
        <v>0.16118757294424607</v>
      </c>
      <c r="D54" s="68">
        <v>1.1781106299999999</v>
      </c>
      <c r="E54" s="123">
        <f t="shared" si="1"/>
        <v>4.0737334401961638E-2</v>
      </c>
      <c r="F54" s="68">
        <v>1.9250814299999999</v>
      </c>
      <c r="G54" s="123">
        <f t="shared" si="4"/>
        <v>0.10422648336476457</v>
      </c>
      <c r="H54" s="123">
        <f t="shared" si="2"/>
        <v>63.404130391387767</v>
      </c>
      <c r="I54" s="125">
        <f t="shared" si="3"/>
        <v>-62.344844828671874</v>
      </c>
      <c r="J54" s="106"/>
    </row>
    <row r="55" spans="1:10" x14ac:dyDescent="0.25">
      <c r="A55" s="7" t="s">
        <v>122</v>
      </c>
      <c r="B55" s="68">
        <v>6.0409150000000002E-2</v>
      </c>
      <c r="C55" s="123">
        <f t="shared" si="0"/>
        <v>1.904625602262354E-3</v>
      </c>
      <c r="D55" s="68">
        <v>1.48074577</v>
      </c>
      <c r="E55" s="123">
        <f t="shared" si="1"/>
        <v>5.1202012833701516E-2</v>
      </c>
      <c r="F55" s="68">
        <v>1.8918844099999998</v>
      </c>
      <c r="G55" s="123">
        <f t="shared" si="4"/>
        <v>0.10242915230184442</v>
      </c>
      <c r="H55" s="123">
        <f t="shared" si="2"/>
        <v>27.765646765953612</v>
      </c>
      <c r="I55" s="125">
        <f t="shared" si="3"/>
        <v>3031.7845227088937</v>
      </c>
      <c r="J55" s="106"/>
    </row>
    <row r="56" spans="1:10" x14ac:dyDescent="0.25">
      <c r="A56" s="7" t="s">
        <v>76</v>
      </c>
      <c r="B56" s="68">
        <v>0.22635732</v>
      </c>
      <c r="C56" s="123">
        <f t="shared" si="0"/>
        <v>7.1367656543999108E-3</v>
      </c>
      <c r="D56" s="68">
        <v>14.447587</v>
      </c>
      <c r="E56" s="123">
        <f t="shared" si="1"/>
        <v>0.49957632834569515</v>
      </c>
      <c r="F56" s="68">
        <v>1.8716269999999999</v>
      </c>
      <c r="G56" s="123">
        <f t="shared" si="4"/>
        <v>0.10133238903070411</v>
      </c>
      <c r="H56" s="123">
        <f t="shared" si="2"/>
        <v>-87.045400730239592</v>
      </c>
      <c r="I56" s="125">
        <f t="shared" si="3"/>
        <v>726.84624468959078</v>
      </c>
      <c r="J56" s="106"/>
    </row>
    <row r="57" spans="1:10" x14ac:dyDescent="0.25">
      <c r="A57" s="7" t="s">
        <v>221</v>
      </c>
      <c r="B57" s="68">
        <v>45.374918630000003</v>
      </c>
      <c r="C57" s="123">
        <f t="shared" si="0"/>
        <v>1.4306149270974522</v>
      </c>
      <c r="D57" s="68">
        <v>0.47459275000000001</v>
      </c>
      <c r="E57" s="123">
        <f t="shared" si="1"/>
        <v>1.6410719901149336E-2</v>
      </c>
      <c r="F57" s="68">
        <v>1.6535568700000001</v>
      </c>
      <c r="G57" s="123">
        <f t="shared" si="4"/>
        <v>8.9525780529578519E-2</v>
      </c>
      <c r="H57" s="123">
        <f t="shared" si="2"/>
        <v>248.41595662807742</v>
      </c>
      <c r="I57" s="125">
        <f t="shared" si="3"/>
        <v>-96.355790996599751</v>
      </c>
      <c r="J57" s="106"/>
    </row>
    <row r="58" spans="1:10" x14ac:dyDescent="0.25">
      <c r="A58" s="7" t="s">
        <v>172</v>
      </c>
      <c r="B58" s="68">
        <v>0.44367486</v>
      </c>
      <c r="C58" s="123">
        <f t="shared" si="0"/>
        <v>1.3988518253214382E-2</v>
      </c>
      <c r="D58" s="68">
        <v>2.61198665</v>
      </c>
      <c r="E58" s="123">
        <f t="shared" si="1"/>
        <v>9.0318660153766328E-2</v>
      </c>
      <c r="F58" s="68">
        <v>1.5993226</v>
      </c>
      <c r="G58" s="123">
        <f t="shared" si="4"/>
        <v>8.6589464614903078E-2</v>
      </c>
      <c r="H58" s="123">
        <f t="shared" si="2"/>
        <v>-38.769878475450859</v>
      </c>
      <c r="I58" s="125">
        <f t="shared" si="3"/>
        <v>260.47176529226829</v>
      </c>
      <c r="J58" s="106"/>
    </row>
    <row r="59" spans="1:10" x14ac:dyDescent="0.25">
      <c r="A59" s="7" t="s">
        <v>216</v>
      </c>
      <c r="B59" s="68">
        <v>37.946491990000006</v>
      </c>
      <c r="C59" s="123">
        <f t="shared" si="0"/>
        <v>1.1964058451442761</v>
      </c>
      <c r="D59" s="68">
        <v>1.2826390600000002</v>
      </c>
      <c r="E59" s="123">
        <f t="shared" si="1"/>
        <v>4.4351773911281783E-2</v>
      </c>
      <c r="F59" s="68">
        <v>1.4631666399999999</v>
      </c>
      <c r="G59" s="123">
        <f t="shared" si="4"/>
        <v>7.9217798835573644E-2</v>
      </c>
      <c r="H59" s="123">
        <f t="shared" si="2"/>
        <v>14.074698458036949</v>
      </c>
      <c r="I59" s="125">
        <f t="shared" si="3"/>
        <v>-96.144132004651212</v>
      </c>
      <c r="J59" s="106"/>
    </row>
    <row r="60" spans="1:10" x14ac:dyDescent="0.25">
      <c r="A60" s="7" t="s">
        <v>168</v>
      </c>
      <c r="B60" s="68">
        <v>9.6004822599999997</v>
      </c>
      <c r="C60" s="123">
        <f t="shared" si="0"/>
        <v>0.30269130266626076</v>
      </c>
      <c r="D60" s="68">
        <v>1.4329226100000001</v>
      </c>
      <c r="E60" s="123">
        <f t="shared" si="1"/>
        <v>4.954835823500011E-2</v>
      </c>
      <c r="F60" s="68">
        <v>1.4540008600000001</v>
      </c>
      <c r="G60" s="123">
        <f t="shared" si="4"/>
        <v>7.8721551247389776E-2</v>
      </c>
      <c r="H60" s="123">
        <f t="shared" si="2"/>
        <v>1.470997097324056</v>
      </c>
      <c r="I60" s="125">
        <f t="shared" si="3"/>
        <v>-84.854918527811535</v>
      </c>
      <c r="J60" s="106"/>
    </row>
    <row r="61" spans="1:10" x14ac:dyDescent="0.25">
      <c r="A61" s="7" t="s">
        <v>103</v>
      </c>
      <c r="B61" s="68">
        <v>0.21266862</v>
      </c>
      <c r="C61" s="123">
        <f t="shared" si="0"/>
        <v>6.7051779150973604E-3</v>
      </c>
      <c r="D61" s="68">
        <v>0.91910733</v>
      </c>
      <c r="E61" s="123">
        <f t="shared" si="1"/>
        <v>3.1781380882289559E-2</v>
      </c>
      <c r="F61" s="68">
        <v>1.2891805300000001</v>
      </c>
      <c r="G61" s="123">
        <f t="shared" si="4"/>
        <v>6.9797958138437491E-2</v>
      </c>
      <c r="H61" s="123">
        <f t="shared" si="2"/>
        <v>40.264416126460453</v>
      </c>
      <c r="I61" s="125">
        <f t="shared" si="3"/>
        <v>506.19217353270079</v>
      </c>
      <c r="J61" s="106"/>
    </row>
    <row r="62" spans="1:10" x14ac:dyDescent="0.25">
      <c r="A62" s="7" t="s">
        <v>190</v>
      </c>
      <c r="B62" s="68">
        <v>1.4406889999999999E-2</v>
      </c>
      <c r="C62" s="123">
        <f t="shared" si="0"/>
        <v>4.5423137956712652E-4</v>
      </c>
      <c r="D62" s="68">
        <v>1.84591398</v>
      </c>
      <c r="E62" s="123">
        <f t="shared" si="1"/>
        <v>6.3828992936356008E-2</v>
      </c>
      <c r="F62" s="68">
        <v>1.2101620200000001</v>
      </c>
      <c r="G62" s="123">
        <f t="shared" si="4"/>
        <v>6.5519790321908564E-2</v>
      </c>
      <c r="H62" s="123">
        <f t="shared" si="2"/>
        <v>-34.441039338138602</v>
      </c>
      <c r="I62" s="125">
        <f t="shared" si="3"/>
        <v>8299.8838055957967</v>
      </c>
      <c r="J62" s="106"/>
    </row>
    <row r="63" spans="1:10" x14ac:dyDescent="0.25">
      <c r="A63" s="7" t="s">
        <v>135</v>
      </c>
      <c r="B63" s="68">
        <v>0.61205480000000001</v>
      </c>
      <c r="C63" s="123">
        <f t="shared" si="0"/>
        <v>1.929732899846405E-2</v>
      </c>
      <c r="D63" s="68">
        <v>0.57806135999999997</v>
      </c>
      <c r="E63" s="123">
        <f t="shared" si="1"/>
        <v>1.9988512392229863E-2</v>
      </c>
      <c r="F63" s="68">
        <v>1.07494234</v>
      </c>
      <c r="G63" s="123">
        <f t="shared" si="4"/>
        <v>5.8198815994028416E-2</v>
      </c>
      <c r="H63" s="123">
        <f t="shared" si="2"/>
        <v>85.956442409504774</v>
      </c>
      <c r="I63" s="125">
        <f t="shared" si="3"/>
        <v>75.628446995269044</v>
      </c>
      <c r="J63" s="106"/>
    </row>
    <row r="64" spans="1:10" x14ac:dyDescent="0.25">
      <c r="A64" s="7" t="s">
        <v>143</v>
      </c>
      <c r="B64" s="68">
        <v>2.2348214500000001</v>
      </c>
      <c r="C64" s="123">
        <f t="shared" si="0"/>
        <v>7.046114951385804E-2</v>
      </c>
      <c r="D64" s="68">
        <v>3.5724016600000001</v>
      </c>
      <c r="E64" s="123">
        <f t="shared" si="1"/>
        <v>0.1235283999105779</v>
      </c>
      <c r="F64" s="68">
        <v>1.0640585900000001</v>
      </c>
      <c r="G64" s="123">
        <f t="shared" si="4"/>
        <v>5.7609555212305937E-2</v>
      </c>
      <c r="H64" s="123">
        <f t="shared" si="2"/>
        <v>-70.214474987115523</v>
      </c>
      <c r="I64" s="125">
        <f t="shared" si="3"/>
        <v>-52.387310852059343</v>
      </c>
      <c r="J64" s="106"/>
    </row>
    <row r="65" spans="1:10" x14ac:dyDescent="0.25">
      <c r="A65" s="7" t="s">
        <v>75</v>
      </c>
      <c r="B65" s="68">
        <v>0.30114443000000002</v>
      </c>
      <c r="C65" s="123">
        <f t="shared" si="0"/>
        <v>9.4947105091977516E-3</v>
      </c>
      <c r="D65" s="68">
        <v>1.9345620700000001</v>
      </c>
      <c r="E65" s="123">
        <f t="shared" si="1"/>
        <v>6.6894313623960033E-2</v>
      </c>
      <c r="F65" s="68">
        <v>1.0365119</v>
      </c>
      <c r="G65" s="123">
        <f t="shared" si="4"/>
        <v>5.6118140572749969E-2</v>
      </c>
      <c r="H65" s="123">
        <f t="shared" si="2"/>
        <v>-46.421367601815952</v>
      </c>
      <c r="I65" s="125">
        <f t="shared" si="3"/>
        <v>244.1909584713222</v>
      </c>
      <c r="J65" s="106"/>
    </row>
    <row r="66" spans="1:10" x14ac:dyDescent="0.25">
      <c r="A66" s="7" t="s">
        <v>107</v>
      </c>
      <c r="B66" s="68">
        <v>1.9619038600000001</v>
      </c>
      <c r="C66" s="123">
        <f t="shared" si="0"/>
        <v>6.1856396273301924E-2</v>
      </c>
      <c r="D66" s="68">
        <v>0.30709693999999998</v>
      </c>
      <c r="E66" s="123">
        <f t="shared" si="1"/>
        <v>1.0618960919314639E-2</v>
      </c>
      <c r="F66" s="68">
        <v>0.87322310000000003</v>
      </c>
      <c r="G66" s="123">
        <f t="shared" si="4"/>
        <v>4.7277466546377808E-2</v>
      </c>
      <c r="H66" s="123">
        <f t="shared" si="2"/>
        <v>184.34770466941157</v>
      </c>
      <c r="I66" s="125">
        <f t="shared" si="3"/>
        <v>-55.491035121364199</v>
      </c>
      <c r="J66" s="106"/>
    </row>
    <row r="67" spans="1:10" x14ac:dyDescent="0.25">
      <c r="A67" s="7" t="s">
        <v>23</v>
      </c>
      <c r="B67" s="68">
        <v>0.71318674000000004</v>
      </c>
      <c r="C67" s="123">
        <f t="shared" si="0"/>
        <v>2.2485893679981012E-2</v>
      </c>
      <c r="D67" s="68">
        <v>0.47362500000000002</v>
      </c>
      <c r="E67" s="123">
        <f t="shared" si="1"/>
        <v>1.6377256528216779E-2</v>
      </c>
      <c r="F67" s="68">
        <v>0.82992143000000007</v>
      </c>
      <c r="G67" s="123">
        <f t="shared" si="4"/>
        <v>4.4933056217760427E-2</v>
      </c>
      <c r="H67" s="123">
        <f t="shared" si="2"/>
        <v>75.227538664555297</v>
      </c>
      <c r="I67" s="125">
        <f t="shared" si="3"/>
        <v>16.368039876905183</v>
      </c>
      <c r="J67" s="106"/>
    </row>
    <row r="68" spans="1:10" x14ac:dyDescent="0.25">
      <c r="A68" s="7" t="s">
        <v>57</v>
      </c>
      <c r="B68" s="68">
        <v>0</v>
      </c>
      <c r="C68" s="123">
        <f t="shared" si="0"/>
        <v>0</v>
      </c>
      <c r="D68" s="68">
        <v>0</v>
      </c>
      <c r="E68" s="123">
        <f t="shared" si="1"/>
        <v>0</v>
      </c>
      <c r="F68" s="68">
        <v>0.82046518000000002</v>
      </c>
      <c r="G68" s="123">
        <f t="shared" ref="G68:G131" si="5">(F68/$F$227)*100</f>
        <v>4.442108219528073E-2</v>
      </c>
      <c r="H68" s="123" t="s">
        <v>314</v>
      </c>
      <c r="I68" s="125" t="s">
        <v>314</v>
      </c>
      <c r="J68" s="106"/>
    </row>
    <row r="69" spans="1:10" x14ac:dyDescent="0.25">
      <c r="A69" s="7" t="s">
        <v>214</v>
      </c>
      <c r="B69" s="68">
        <v>2.8916805000000001</v>
      </c>
      <c r="C69" s="123">
        <f t="shared" ref="C69:C132" si="6">(B69/$B$227)*100</f>
        <v>9.1171100965049254E-2</v>
      </c>
      <c r="D69" s="68">
        <v>2.1263779900000004</v>
      </c>
      <c r="E69" s="123">
        <f t="shared" ref="E69:E132" si="7">(D69/$D$227)*100</f>
        <v>7.3527026272227985E-2</v>
      </c>
      <c r="F69" s="68">
        <v>0.80919861999999998</v>
      </c>
      <c r="G69" s="123">
        <f t="shared" si="5"/>
        <v>4.3811095568160173E-2</v>
      </c>
      <c r="H69" s="123">
        <f t="shared" ref="H69:H132" si="8">((F69/D69)-1)*100</f>
        <v>-61.944742477324091</v>
      </c>
      <c r="I69" s="125">
        <f t="shared" ref="I69:I131" si="9">((F69/B69)-1)*100</f>
        <v>-72.016319921927746</v>
      </c>
      <c r="J69" s="106"/>
    </row>
    <row r="70" spans="1:10" x14ac:dyDescent="0.25">
      <c r="A70" s="7" t="s">
        <v>212</v>
      </c>
      <c r="B70" s="68">
        <v>8.1328101400000001</v>
      </c>
      <c r="C70" s="123">
        <f t="shared" si="6"/>
        <v>0.25641742039050175</v>
      </c>
      <c r="D70" s="68">
        <v>0.38903599</v>
      </c>
      <c r="E70" s="123">
        <f t="shared" si="7"/>
        <v>1.3452292862367439E-2</v>
      </c>
      <c r="F70" s="68">
        <v>0.79684968999999994</v>
      </c>
      <c r="G70" s="123">
        <f t="shared" si="5"/>
        <v>4.3142507981598889E-2</v>
      </c>
      <c r="H70" s="123">
        <f t="shared" si="8"/>
        <v>104.82672824177524</v>
      </c>
      <c r="I70" s="125">
        <f t="shared" si="9"/>
        <v>-90.202037471884225</v>
      </c>
      <c r="J70" s="106"/>
    </row>
    <row r="71" spans="1:10" x14ac:dyDescent="0.25">
      <c r="A71" s="7" t="s">
        <v>258</v>
      </c>
      <c r="B71" s="68">
        <v>2.0994764199999998</v>
      </c>
      <c r="C71" s="123">
        <f t="shared" si="6"/>
        <v>6.619388852314774E-2</v>
      </c>
      <c r="D71" s="68">
        <v>0.44102571000000002</v>
      </c>
      <c r="E71" s="123">
        <f t="shared" si="7"/>
        <v>1.5250020983286228E-2</v>
      </c>
      <c r="F71" s="68">
        <v>0.74558480000000005</v>
      </c>
      <c r="G71" s="123">
        <f t="shared" si="5"/>
        <v>4.0366958271589232E-2</v>
      </c>
      <c r="H71" s="123">
        <f t="shared" si="8"/>
        <v>69.056992164923912</v>
      </c>
      <c r="I71" s="125">
        <f t="shared" si="9"/>
        <v>-64.48710769516525</v>
      </c>
      <c r="J71" s="106"/>
    </row>
    <row r="72" spans="1:10" x14ac:dyDescent="0.25">
      <c r="A72" s="7" t="s">
        <v>224</v>
      </c>
      <c r="B72" s="68">
        <v>1.5520160000000001</v>
      </c>
      <c r="C72" s="123">
        <f t="shared" si="6"/>
        <v>4.8933140239861166E-2</v>
      </c>
      <c r="D72" s="68">
        <v>2.4106028900000003</v>
      </c>
      <c r="E72" s="123">
        <f t="shared" si="7"/>
        <v>8.3355105657832121E-2</v>
      </c>
      <c r="F72" s="68">
        <v>0.71390114000000005</v>
      </c>
      <c r="G72" s="123">
        <f t="shared" si="5"/>
        <v>3.8651562543147312E-2</v>
      </c>
      <c r="H72" s="123">
        <f t="shared" si="8"/>
        <v>-70.384954611914537</v>
      </c>
      <c r="I72" s="125">
        <f t="shared" si="9"/>
        <v>-54.00168941557304</v>
      </c>
      <c r="J72" s="106"/>
    </row>
    <row r="73" spans="1:10" x14ac:dyDescent="0.25">
      <c r="A73" s="7" t="s">
        <v>202</v>
      </c>
      <c r="B73" s="68">
        <v>7.0913807200000001</v>
      </c>
      <c r="C73" s="123">
        <f t="shared" si="6"/>
        <v>0.2235824419761186</v>
      </c>
      <c r="D73" s="68">
        <v>0.35704234999999995</v>
      </c>
      <c r="E73" s="123">
        <f t="shared" si="7"/>
        <v>1.2345999804459981E-2</v>
      </c>
      <c r="F73" s="68">
        <v>0.68238884999999994</v>
      </c>
      <c r="G73" s="123">
        <f t="shared" si="5"/>
        <v>3.694544501570815E-2</v>
      </c>
      <c r="H73" s="123">
        <f t="shared" si="8"/>
        <v>91.122663740029736</v>
      </c>
      <c r="I73" s="125">
        <f t="shared" si="9"/>
        <v>-90.377207529198913</v>
      </c>
      <c r="J73" s="106"/>
    </row>
    <row r="74" spans="1:10" x14ac:dyDescent="0.25">
      <c r="A74" s="7" t="s">
        <v>180</v>
      </c>
      <c r="B74" s="68">
        <v>0.13648439000000001</v>
      </c>
      <c r="C74" s="123">
        <f t="shared" si="6"/>
        <v>4.3031835988945385E-3</v>
      </c>
      <c r="D74" s="68">
        <v>1.21541476</v>
      </c>
      <c r="E74" s="123">
        <f t="shared" si="7"/>
        <v>4.2027256400530025E-2</v>
      </c>
      <c r="F74" s="68">
        <v>0.68066320999999996</v>
      </c>
      <c r="G74" s="123">
        <f t="shared" si="5"/>
        <v>3.6852016558111135E-2</v>
      </c>
      <c r="H74" s="123">
        <f t="shared" si="8"/>
        <v>-43.997454004919277</v>
      </c>
      <c r="I74" s="125">
        <f t="shared" si="9"/>
        <v>398.71139842439118</v>
      </c>
      <c r="J74" s="106"/>
    </row>
    <row r="75" spans="1:10" x14ac:dyDescent="0.25">
      <c r="A75" s="7" t="s">
        <v>142</v>
      </c>
      <c r="B75" s="68">
        <v>0.27271146000000002</v>
      </c>
      <c r="C75" s="123">
        <f t="shared" si="6"/>
        <v>8.5982542172228192E-3</v>
      </c>
      <c r="D75" s="68">
        <v>0.52491954000000007</v>
      </c>
      <c r="E75" s="123">
        <f t="shared" si="7"/>
        <v>1.8150946346273001E-2</v>
      </c>
      <c r="F75" s="68">
        <v>0.65828759999999997</v>
      </c>
      <c r="G75" s="123">
        <f t="shared" si="5"/>
        <v>3.5640571105935395E-2</v>
      </c>
      <c r="H75" s="123">
        <f t="shared" si="8"/>
        <v>25.407333855394263</v>
      </c>
      <c r="I75" s="125">
        <f t="shared" si="9"/>
        <v>141.38611556698052</v>
      </c>
      <c r="J75" s="106"/>
    </row>
    <row r="76" spans="1:10" x14ac:dyDescent="0.25">
      <c r="A76" s="7" t="s">
        <v>160</v>
      </c>
      <c r="B76" s="68">
        <v>5.2293541399999999</v>
      </c>
      <c r="C76" s="123">
        <f t="shared" si="6"/>
        <v>0.16487505251010209</v>
      </c>
      <c r="D76" s="68">
        <v>3.4576212499999999</v>
      </c>
      <c r="E76" s="123">
        <f t="shared" si="7"/>
        <v>0.11955946199770612</v>
      </c>
      <c r="F76" s="68">
        <v>0.59658723999999996</v>
      </c>
      <c r="G76" s="123">
        <f t="shared" si="5"/>
        <v>3.2300031092965663E-2</v>
      </c>
      <c r="H76" s="123">
        <f t="shared" si="8"/>
        <v>-82.745731910341533</v>
      </c>
      <c r="I76" s="125">
        <f t="shared" si="9"/>
        <v>-88.591569359653278</v>
      </c>
      <c r="J76" s="106"/>
    </row>
    <row r="77" spans="1:10" x14ac:dyDescent="0.25">
      <c r="A77" s="7" t="s">
        <v>206</v>
      </c>
      <c r="B77" s="68">
        <v>0.70972621999999996</v>
      </c>
      <c r="C77" s="123">
        <f t="shared" si="6"/>
        <v>2.2376787774846755E-2</v>
      </c>
      <c r="D77" s="68">
        <v>0.43418298</v>
      </c>
      <c r="E77" s="123">
        <f t="shared" si="7"/>
        <v>1.5013409434986783E-2</v>
      </c>
      <c r="F77" s="68">
        <v>0.57648323999999995</v>
      </c>
      <c r="G77" s="123">
        <f t="shared" si="5"/>
        <v>3.1211573644407128E-2</v>
      </c>
      <c r="H77" s="123">
        <f t="shared" si="8"/>
        <v>32.774260289981868</v>
      </c>
      <c r="I77" s="125">
        <f t="shared" si="9"/>
        <v>-18.773856206129736</v>
      </c>
      <c r="J77" s="106"/>
    </row>
    <row r="78" spans="1:10" x14ac:dyDescent="0.25">
      <c r="A78" s="7" t="s">
        <v>200</v>
      </c>
      <c r="B78" s="68">
        <v>1.2199316299999998</v>
      </c>
      <c r="C78" s="123">
        <f t="shared" si="6"/>
        <v>3.8462931782811786E-2</v>
      </c>
      <c r="D78" s="68">
        <v>10.806973839999999</v>
      </c>
      <c r="E78" s="123">
        <f t="shared" si="7"/>
        <v>0.37368927499901389</v>
      </c>
      <c r="F78" s="68">
        <v>0.54809426999999999</v>
      </c>
      <c r="G78" s="123">
        <f t="shared" si="5"/>
        <v>2.9674556839124348E-2</v>
      </c>
      <c r="H78" s="123">
        <f t="shared" si="8"/>
        <v>-94.928327965675905</v>
      </c>
      <c r="I78" s="125">
        <f t="shared" si="9"/>
        <v>-55.071722339062546</v>
      </c>
      <c r="J78" s="106"/>
    </row>
    <row r="79" spans="1:10" x14ac:dyDescent="0.25">
      <c r="A79" s="7" t="s">
        <v>225</v>
      </c>
      <c r="B79" s="68">
        <v>1.0002439999999999</v>
      </c>
      <c r="C79" s="123">
        <f t="shared" si="6"/>
        <v>3.1536453184812331E-2</v>
      </c>
      <c r="D79" s="68">
        <v>8.9820479999999994E-2</v>
      </c>
      <c r="E79" s="123">
        <f t="shared" si="7"/>
        <v>3.1058602110267922E-3</v>
      </c>
      <c r="F79" s="68">
        <v>0.51173831000000003</v>
      </c>
      <c r="G79" s="123">
        <f t="shared" si="5"/>
        <v>2.7706196539607021E-2</v>
      </c>
      <c r="H79" s="123">
        <f t="shared" si="8"/>
        <v>469.73455274342786</v>
      </c>
      <c r="I79" s="125">
        <f t="shared" si="9"/>
        <v>-48.838652368821997</v>
      </c>
      <c r="J79" s="106"/>
    </row>
    <row r="80" spans="1:10" x14ac:dyDescent="0.25">
      <c r="A80" s="7" t="s">
        <v>113</v>
      </c>
      <c r="B80" s="68">
        <v>0.26172706000000001</v>
      </c>
      <c r="C80" s="123">
        <f t="shared" si="6"/>
        <v>8.2519297040407821E-3</v>
      </c>
      <c r="D80" s="68">
        <v>9.6508059999999993E-2</v>
      </c>
      <c r="E80" s="123">
        <f t="shared" si="7"/>
        <v>3.3371069003125605E-3</v>
      </c>
      <c r="F80" s="68">
        <v>0.50218724999999997</v>
      </c>
      <c r="G80" s="123">
        <f t="shared" si="5"/>
        <v>2.7189089376921511E-2</v>
      </c>
      <c r="H80" s="123">
        <f t="shared" si="8"/>
        <v>420.35783332500938</v>
      </c>
      <c r="I80" s="125">
        <f t="shared" si="9"/>
        <v>91.874409165028624</v>
      </c>
      <c r="J80" s="106"/>
    </row>
    <row r="81" spans="1:10" x14ac:dyDescent="0.25">
      <c r="A81" s="7" t="s">
        <v>174</v>
      </c>
      <c r="B81" s="68">
        <v>0.79675268999999993</v>
      </c>
      <c r="C81" s="123">
        <f t="shared" si="6"/>
        <v>2.5120624475686228E-2</v>
      </c>
      <c r="D81" s="68">
        <v>0.51189790000000002</v>
      </c>
      <c r="E81" s="123">
        <f t="shared" si="7"/>
        <v>1.7700677169818865E-2</v>
      </c>
      <c r="F81" s="68">
        <v>0.48758596999999998</v>
      </c>
      <c r="G81" s="123">
        <f t="shared" si="5"/>
        <v>2.6398556548902764E-2</v>
      </c>
      <c r="H81" s="123">
        <f t="shared" si="8"/>
        <v>-4.7493709194743827</v>
      </c>
      <c r="I81" s="125">
        <f t="shared" si="9"/>
        <v>-38.803348125501778</v>
      </c>
      <c r="J81" s="106"/>
    </row>
    <row r="82" spans="1:10" x14ac:dyDescent="0.25">
      <c r="A82" s="7" t="s">
        <v>97</v>
      </c>
      <c r="B82" s="68">
        <v>440.46231138999997</v>
      </c>
      <c r="C82" s="123">
        <f t="shared" si="6"/>
        <v>13.887230578563797</v>
      </c>
      <c r="D82" s="68">
        <v>1E-4</v>
      </c>
      <c r="E82" s="123">
        <f t="shared" si="7"/>
        <v>3.4578530542553242E-6</v>
      </c>
      <c r="F82" s="68">
        <v>0.47196009</v>
      </c>
      <c r="G82" s="123">
        <f t="shared" si="5"/>
        <v>2.5552550506509113E-2</v>
      </c>
      <c r="H82" s="123">
        <f t="shared" si="8"/>
        <v>471860.08999999997</v>
      </c>
      <c r="I82" s="125">
        <f t="shared" si="9"/>
        <v>-99.892848927639093</v>
      </c>
      <c r="J82" s="106"/>
    </row>
    <row r="83" spans="1:10" x14ac:dyDescent="0.25">
      <c r="A83" s="7" t="s">
        <v>223</v>
      </c>
      <c r="B83" s="68">
        <v>0.15</v>
      </c>
      <c r="C83" s="123">
        <f t="shared" si="6"/>
        <v>4.7293140250997253E-3</v>
      </c>
      <c r="D83" s="68">
        <v>3.0166416699999998</v>
      </c>
      <c r="E83" s="123">
        <f t="shared" si="7"/>
        <v>0.1043110361220338</v>
      </c>
      <c r="F83" s="68">
        <v>0.46179999999999999</v>
      </c>
      <c r="G83" s="123">
        <f t="shared" si="5"/>
        <v>2.5002469645062378E-2</v>
      </c>
      <c r="H83" s="123">
        <f t="shared" si="8"/>
        <v>-84.691585858787136</v>
      </c>
      <c r="I83" s="125">
        <f t="shared" si="9"/>
        <v>207.86666666666667</v>
      </c>
      <c r="J83" s="106"/>
    </row>
    <row r="84" spans="1:10" x14ac:dyDescent="0.25">
      <c r="A84" s="7" t="s">
        <v>211</v>
      </c>
      <c r="B84" s="68">
        <v>7.4517242900000005</v>
      </c>
      <c r="C84" s="123">
        <f t="shared" si="6"/>
        <v>0.23494362797248863</v>
      </c>
      <c r="D84" s="68">
        <v>1.9111650200000001</v>
      </c>
      <c r="E84" s="123">
        <f t="shared" si="7"/>
        <v>6.608527801592938E-2</v>
      </c>
      <c r="F84" s="68">
        <v>0.43801577000000003</v>
      </c>
      <c r="G84" s="123">
        <f t="shared" si="5"/>
        <v>2.3714759622095336E-2</v>
      </c>
      <c r="H84" s="123">
        <f t="shared" si="8"/>
        <v>-77.08121667065673</v>
      </c>
      <c r="I84" s="125">
        <f t="shared" si="9"/>
        <v>-94.121954155123476</v>
      </c>
      <c r="J84" s="106"/>
    </row>
    <row r="85" spans="1:10" x14ac:dyDescent="0.25">
      <c r="A85" s="7" t="s">
        <v>205</v>
      </c>
      <c r="B85" s="68">
        <v>0.90971108000000001</v>
      </c>
      <c r="C85" s="123">
        <f t="shared" si="6"/>
        <v>2.8682062462884125E-2</v>
      </c>
      <c r="D85" s="68">
        <v>0.41857985999999997</v>
      </c>
      <c r="E85" s="123">
        <f t="shared" si="7"/>
        <v>1.4473876473507659E-2</v>
      </c>
      <c r="F85" s="68">
        <v>0.38127100000000003</v>
      </c>
      <c r="G85" s="123">
        <f t="shared" si="5"/>
        <v>2.0642521879693763E-2</v>
      </c>
      <c r="H85" s="123">
        <f t="shared" si="8"/>
        <v>-8.9131999805246114</v>
      </c>
      <c r="I85" s="125">
        <f t="shared" si="9"/>
        <v>-58.088781330441755</v>
      </c>
      <c r="J85" s="106"/>
    </row>
    <row r="86" spans="1:10" x14ac:dyDescent="0.25">
      <c r="A86" s="7" t="s">
        <v>50</v>
      </c>
      <c r="B86" s="68">
        <v>2.44764801</v>
      </c>
      <c r="C86" s="123">
        <f t="shared" si="6"/>
        <v>7.7171307081336224E-2</v>
      </c>
      <c r="D86" s="68">
        <v>2.9360364400000001</v>
      </c>
      <c r="E86" s="123">
        <f t="shared" si="7"/>
        <v>0.10152382571458927</v>
      </c>
      <c r="F86" s="68">
        <v>0.3207759</v>
      </c>
      <c r="G86" s="123">
        <f t="shared" si="5"/>
        <v>1.736723625512682E-2</v>
      </c>
      <c r="H86" s="123">
        <f t="shared" si="8"/>
        <v>-89.074525927886654</v>
      </c>
      <c r="I86" s="125">
        <f t="shared" si="9"/>
        <v>-86.894524919863784</v>
      </c>
      <c r="J86" s="106"/>
    </row>
    <row r="87" spans="1:10" x14ac:dyDescent="0.25">
      <c r="A87" s="7" t="s">
        <v>39</v>
      </c>
      <c r="B87" s="68">
        <v>0.55936493000000009</v>
      </c>
      <c r="C87" s="123">
        <f t="shared" si="6"/>
        <v>1.7636082723986177E-2</v>
      </c>
      <c r="D87" s="68">
        <v>1.59411484</v>
      </c>
      <c r="E87" s="123">
        <f t="shared" si="7"/>
        <v>5.5122148683277368E-2</v>
      </c>
      <c r="F87" s="68">
        <v>0.29937584</v>
      </c>
      <c r="G87" s="123">
        <f t="shared" si="5"/>
        <v>1.6208608384722937E-2</v>
      </c>
      <c r="H87" s="123">
        <f t="shared" si="8"/>
        <v>-81.219932686907299</v>
      </c>
      <c r="I87" s="125">
        <f t="shared" si="9"/>
        <v>-46.479333268176113</v>
      </c>
      <c r="J87" s="106"/>
    </row>
    <row r="88" spans="1:10" x14ac:dyDescent="0.25">
      <c r="A88" s="7" t="s">
        <v>104</v>
      </c>
      <c r="B88" s="68">
        <v>7.0674559999999997E-2</v>
      </c>
      <c r="C88" s="123">
        <f t="shared" si="6"/>
        <v>2.2282812521716802E-3</v>
      </c>
      <c r="D88" s="68">
        <v>0.85204785999999999</v>
      </c>
      <c r="E88" s="123">
        <f t="shared" si="7"/>
        <v>2.9462562950727127E-2</v>
      </c>
      <c r="F88" s="68">
        <v>0.28155566999999998</v>
      </c>
      <c r="G88" s="123">
        <f t="shared" si="5"/>
        <v>1.5243800546925508E-2</v>
      </c>
      <c r="H88" s="123">
        <f t="shared" si="8"/>
        <v>-66.955416095992533</v>
      </c>
      <c r="I88" s="125">
        <f t="shared" si="9"/>
        <v>298.38333623866919</v>
      </c>
      <c r="J88" s="106"/>
    </row>
    <row r="89" spans="1:10" x14ac:dyDescent="0.25">
      <c r="A89" s="7" t="s">
        <v>169</v>
      </c>
      <c r="B89" s="68">
        <v>0.26997186000000001</v>
      </c>
      <c r="C89" s="123">
        <f t="shared" si="6"/>
        <v>8.5118780258683982E-3</v>
      </c>
      <c r="D89" s="68">
        <v>0.30522840999999995</v>
      </c>
      <c r="E89" s="123">
        <f t="shared" si="7"/>
        <v>1.0554349897639962E-2</v>
      </c>
      <c r="F89" s="68">
        <v>0.25698554000000001</v>
      </c>
      <c r="G89" s="123">
        <f t="shared" si="5"/>
        <v>1.3913540846838383E-2</v>
      </c>
      <c r="H89" s="123">
        <f t="shared" si="8"/>
        <v>-15.805497922031552</v>
      </c>
      <c r="I89" s="125">
        <f t="shared" si="9"/>
        <v>-4.8102494830387084</v>
      </c>
      <c r="J89" s="106"/>
    </row>
    <row r="90" spans="1:10" x14ac:dyDescent="0.25">
      <c r="A90" s="7" t="s">
        <v>132</v>
      </c>
      <c r="B90" s="68">
        <v>6.1533830000000005E-2</v>
      </c>
      <c r="C90" s="123">
        <f t="shared" si="6"/>
        <v>1.9400853682473484E-3</v>
      </c>
      <c r="D90" s="68">
        <v>0.11646249</v>
      </c>
      <c r="E90" s="123">
        <f t="shared" si="7"/>
        <v>4.0271017675268016E-3</v>
      </c>
      <c r="F90" s="68">
        <v>0.24684084000000001</v>
      </c>
      <c r="G90" s="123">
        <f t="shared" si="5"/>
        <v>1.3364293220575356E-2</v>
      </c>
      <c r="H90" s="123">
        <f t="shared" si="8"/>
        <v>111.94879140914816</v>
      </c>
      <c r="I90" s="125">
        <f t="shared" si="9"/>
        <v>301.14655629269294</v>
      </c>
      <c r="J90" s="106"/>
    </row>
    <row r="91" spans="1:10" x14ac:dyDescent="0.25">
      <c r="A91" s="7" t="s">
        <v>199</v>
      </c>
      <c r="B91" s="68">
        <v>0.35001849000000002</v>
      </c>
      <c r="C91" s="123">
        <f t="shared" si="6"/>
        <v>1.1035649025341522E-2</v>
      </c>
      <c r="D91" s="68">
        <v>2.8517520000000001E-2</v>
      </c>
      <c r="E91" s="123">
        <f t="shared" si="7"/>
        <v>9.8609393631787301E-4</v>
      </c>
      <c r="F91" s="68">
        <v>0.24266688</v>
      </c>
      <c r="G91" s="123">
        <f t="shared" si="5"/>
        <v>1.3138309443616275E-2</v>
      </c>
      <c r="H91" s="123">
        <f t="shared" si="8"/>
        <v>750.93963289935436</v>
      </c>
      <c r="I91" s="125">
        <f t="shared" si="9"/>
        <v>-30.670268304968694</v>
      </c>
      <c r="J91" s="106"/>
    </row>
    <row r="92" spans="1:10" x14ac:dyDescent="0.25">
      <c r="A92" s="7" t="s">
        <v>210</v>
      </c>
      <c r="B92" s="68">
        <v>6.3944674599999995</v>
      </c>
      <c r="C92" s="123">
        <f t="shared" si="6"/>
        <v>0.20160963094414544</v>
      </c>
      <c r="D92" s="68">
        <v>3.8753850099999996</v>
      </c>
      <c r="E92" s="123">
        <f t="shared" si="7"/>
        <v>0.13400511893243799</v>
      </c>
      <c r="F92" s="68">
        <v>0.23886048999999998</v>
      </c>
      <c r="G92" s="123">
        <f t="shared" si="5"/>
        <v>1.2932226398072165E-2</v>
      </c>
      <c r="H92" s="123">
        <f t="shared" si="8"/>
        <v>-93.836470714944525</v>
      </c>
      <c r="I92" s="125">
        <f t="shared" si="9"/>
        <v>-96.264575721212594</v>
      </c>
      <c r="J92" s="106"/>
    </row>
    <row r="93" spans="1:10" x14ac:dyDescent="0.25">
      <c r="A93" s="7" t="s">
        <v>35</v>
      </c>
      <c r="B93" s="68">
        <v>6.6110729800000003</v>
      </c>
      <c r="C93" s="123">
        <f t="shared" si="6"/>
        <v>0.20843893443514561</v>
      </c>
      <c r="D93" s="68">
        <v>7.1920380000000006E-2</v>
      </c>
      <c r="E93" s="123">
        <f t="shared" si="7"/>
        <v>2.4869010564620353E-3</v>
      </c>
      <c r="F93" s="68">
        <v>0.23360029999999998</v>
      </c>
      <c r="G93" s="123">
        <f t="shared" si="5"/>
        <v>1.2647432676109712E-2</v>
      </c>
      <c r="H93" s="123">
        <f t="shared" si="8"/>
        <v>224.80404024561599</v>
      </c>
      <c r="I93" s="125">
        <f t="shared" si="9"/>
        <v>-96.466529703927122</v>
      </c>
      <c r="J93" s="106"/>
    </row>
    <row r="94" spans="1:10" x14ac:dyDescent="0.25">
      <c r="A94" s="7" t="s">
        <v>170</v>
      </c>
      <c r="B94" s="68">
        <v>8.8848929999999993E-2</v>
      </c>
      <c r="C94" s="123">
        <f t="shared" si="6"/>
        <v>2.8012966050940248E-3</v>
      </c>
      <c r="D94" s="68">
        <v>0.76092402999999997</v>
      </c>
      <c r="E94" s="123">
        <f t="shared" si="7"/>
        <v>2.6311634811917697E-2</v>
      </c>
      <c r="F94" s="68">
        <v>0.21964864000000001</v>
      </c>
      <c r="G94" s="123">
        <f t="shared" si="5"/>
        <v>1.1892071143740223E-2</v>
      </c>
      <c r="H94" s="123">
        <f t="shared" si="8"/>
        <v>-71.13395932574241</v>
      </c>
      <c r="I94" s="125">
        <f t="shared" si="9"/>
        <v>147.2158527964265</v>
      </c>
      <c r="J94" s="106"/>
    </row>
    <row r="95" spans="1:10" x14ac:dyDescent="0.25">
      <c r="A95" s="7" t="s">
        <v>188</v>
      </c>
      <c r="B95" s="68">
        <v>19.2966677</v>
      </c>
      <c r="C95" s="123">
        <f t="shared" si="6"/>
        <v>0.60840000794199245</v>
      </c>
      <c r="D95" s="68">
        <v>0.23552866</v>
      </c>
      <c r="E95" s="123">
        <f t="shared" si="7"/>
        <v>8.1442349634566393E-3</v>
      </c>
      <c r="F95" s="68">
        <v>0.21103949999999999</v>
      </c>
      <c r="G95" s="123">
        <f t="shared" si="5"/>
        <v>1.1425960789647341E-2</v>
      </c>
      <c r="H95" s="123">
        <f t="shared" si="8"/>
        <v>-10.397528691412761</v>
      </c>
      <c r="I95" s="125">
        <f t="shared" si="9"/>
        <v>-98.906342259290696</v>
      </c>
      <c r="J95" s="106"/>
    </row>
    <row r="96" spans="1:10" x14ac:dyDescent="0.25">
      <c r="A96" s="7" t="s">
        <v>198</v>
      </c>
      <c r="B96" s="68">
        <v>0.91974591000000006</v>
      </c>
      <c r="C96" s="123">
        <f t="shared" si="6"/>
        <v>2.8998448211274071E-2</v>
      </c>
      <c r="D96" s="68">
        <v>0.81221737999999999</v>
      </c>
      <c r="E96" s="123">
        <f t="shared" si="7"/>
        <v>2.8085283481522574E-2</v>
      </c>
      <c r="F96" s="68">
        <v>0.20040573</v>
      </c>
      <c r="G96" s="123">
        <f t="shared" si="5"/>
        <v>1.0850234259466365E-2</v>
      </c>
      <c r="H96" s="123">
        <f t="shared" si="8"/>
        <v>-75.326096814131205</v>
      </c>
      <c r="I96" s="125">
        <f t="shared" si="9"/>
        <v>-78.210750619157409</v>
      </c>
      <c r="J96" s="106"/>
    </row>
    <row r="97" spans="1:10" x14ac:dyDescent="0.25">
      <c r="A97" s="7" t="s">
        <v>99</v>
      </c>
      <c r="B97" s="68">
        <v>0.74924546999999997</v>
      </c>
      <c r="C97" s="123">
        <f t="shared" si="6"/>
        <v>2.3622780730089572E-2</v>
      </c>
      <c r="D97" s="68">
        <v>1.0123776200000001</v>
      </c>
      <c r="E97" s="123">
        <f t="shared" si="7"/>
        <v>3.5006530453767358E-2</v>
      </c>
      <c r="F97" s="68">
        <v>0.19998637999999999</v>
      </c>
      <c r="G97" s="123">
        <f t="shared" si="5"/>
        <v>1.0827530089597033E-2</v>
      </c>
      <c r="H97" s="123">
        <f t="shared" si="8"/>
        <v>-80.245871100943546</v>
      </c>
      <c r="I97" s="125">
        <f t="shared" si="9"/>
        <v>-73.308296411855522</v>
      </c>
      <c r="J97" s="106"/>
    </row>
    <row r="98" spans="1:10" x14ac:dyDescent="0.25">
      <c r="A98" s="7" t="s">
        <v>66</v>
      </c>
      <c r="B98" s="68">
        <v>0.277536</v>
      </c>
      <c r="C98" s="123">
        <f t="shared" si="6"/>
        <v>8.7503659818005172E-3</v>
      </c>
      <c r="D98" s="68">
        <v>9.4700000000000006E-2</v>
      </c>
      <c r="E98" s="123">
        <f t="shared" si="7"/>
        <v>3.2745868423797921E-3</v>
      </c>
      <c r="F98" s="68">
        <v>0.199714</v>
      </c>
      <c r="G98" s="123">
        <f t="shared" si="5"/>
        <v>1.081278307209612E-2</v>
      </c>
      <c r="H98" s="123">
        <f t="shared" si="8"/>
        <v>110.89123548046462</v>
      </c>
      <c r="I98" s="125">
        <f t="shared" si="9"/>
        <v>-28.040326300011532</v>
      </c>
      <c r="J98" s="106"/>
    </row>
    <row r="99" spans="1:10" x14ac:dyDescent="0.25">
      <c r="A99" s="7" t="s">
        <v>64</v>
      </c>
      <c r="B99" s="68">
        <v>25.620259559999997</v>
      </c>
      <c r="C99" s="123">
        <f t="shared" si="6"/>
        <v>0.8077750190920221</v>
      </c>
      <c r="D99" s="68">
        <v>29.481149379999998</v>
      </c>
      <c r="E99" s="123">
        <f t="shared" si="7"/>
        <v>1.0194148242659047</v>
      </c>
      <c r="F99" s="68">
        <v>0.19875579999999998</v>
      </c>
      <c r="G99" s="123">
        <f t="shared" si="5"/>
        <v>1.0760904842529426E-2</v>
      </c>
      <c r="H99" s="123">
        <f t="shared" si="8"/>
        <v>-99.325820722122742</v>
      </c>
      <c r="I99" s="125">
        <f t="shared" si="9"/>
        <v>-99.224224096814723</v>
      </c>
      <c r="J99" s="106"/>
    </row>
    <row r="100" spans="1:10" x14ac:dyDescent="0.25">
      <c r="A100" s="7" t="s">
        <v>203</v>
      </c>
      <c r="B100" s="68">
        <v>0.50919071999999999</v>
      </c>
      <c r="C100" s="123">
        <f t="shared" si="6"/>
        <v>1.6054152090310848E-2</v>
      </c>
      <c r="D100" s="68">
        <v>0.43447471000000004</v>
      </c>
      <c r="E100" s="123">
        <f t="shared" si="7"/>
        <v>1.5023497029701963E-2</v>
      </c>
      <c r="F100" s="68">
        <v>0.18926169000000001</v>
      </c>
      <c r="G100" s="123">
        <f t="shared" si="5"/>
        <v>1.0246881029013007E-2</v>
      </c>
      <c r="H100" s="123">
        <f t="shared" si="8"/>
        <v>-56.438962810976953</v>
      </c>
      <c r="I100" s="125">
        <f t="shared" si="9"/>
        <v>-62.830883877852294</v>
      </c>
      <c r="J100" s="106"/>
    </row>
    <row r="101" spans="1:10" x14ac:dyDescent="0.25">
      <c r="A101" s="7" t="s">
        <v>243</v>
      </c>
      <c r="B101" s="68">
        <v>5.2969999999999996E-3</v>
      </c>
      <c r="C101" s="123">
        <f t="shared" si="6"/>
        <v>1.6700784260635496E-4</v>
      </c>
      <c r="D101" s="68">
        <v>4.8702000000000002E-2</v>
      </c>
      <c r="E101" s="123">
        <f t="shared" si="7"/>
        <v>1.6840435944834281E-3</v>
      </c>
      <c r="F101" s="68">
        <v>0.18891068</v>
      </c>
      <c r="G101" s="123">
        <f t="shared" si="5"/>
        <v>1.0227876878146585E-2</v>
      </c>
      <c r="H101" s="123">
        <f t="shared" si="8"/>
        <v>287.89101063611349</v>
      </c>
      <c r="I101" s="125">
        <f t="shared" si="9"/>
        <v>3466.3711534831036</v>
      </c>
      <c r="J101" s="106"/>
    </row>
    <row r="102" spans="1:10" x14ac:dyDescent="0.25">
      <c r="A102" s="7" t="s">
        <v>32</v>
      </c>
      <c r="B102" s="68">
        <v>1.969216E-2</v>
      </c>
      <c r="C102" s="123">
        <f t="shared" si="6"/>
        <v>6.2086938981671875E-4</v>
      </c>
      <c r="D102" s="68">
        <v>1.1334219999999999E-2</v>
      </c>
      <c r="E102" s="123">
        <f t="shared" si="7"/>
        <v>3.9192067244601779E-4</v>
      </c>
      <c r="F102" s="68">
        <v>0.18335757999999999</v>
      </c>
      <c r="G102" s="123">
        <f t="shared" si="5"/>
        <v>9.9272246170248966E-3</v>
      </c>
      <c r="H102" s="123">
        <f t="shared" si="8"/>
        <v>1517.7344360705899</v>
      </c>
      <c r="I102" s="125">
        <f t="shared" si="9"/>
        <v>831.11969433520744</v>
      </c>
      <c r="J102" s="106"/>
    </row>
    <row r="103" spans="1:10" x14ac:dyDescent="0.25">
      <c r="A103" s="7" t="s">
        <v>185</v>
      </c>
      <c r="B103" s="68">
        <v>0.1529925</v>
      </c>
      <c r="C103" s="123">
        <f t="shared" si="6"/>
        <v>4.8236638399004649E-3</v>
      </c>
      <c r="D103" s="68">
        <v>0.13101551</v>
      </c>
      <c r="E103" s="123">
        <f t="shared" si="7"/>
        <v>4.5303238140831899E-3</v>
      </c>
      <c r="F103" s="68">
        <v>0.17789488000000001</v>
      </c>
      <c r="G103" s="123">
        <f t="shared" si="5"/>
        <v>9.6314667328107739E-3</v>
      </c>
      <c r="H103" s="123">
        <f t="shared" si="8"/>
        <v>35.781542200614268</v>
      </c>
      <c r="I103" s="125">
        <f t="shared" si="9"/>
        <v>16.276863244930318</v>
      </c>
      <c r="J103" s="106"/>
    </row>
    <row r="104" spans="1:10" x14ac:dyDescent="0.25">
      <c r="A104" s="7" t="s">
        <v>7</v>
      </c>
      <c r="B104" s="68">
        <v>1.9943779999999998E-2</v>
      </c>
      <c r="C104" s="123">
        <f t="shared" si="6"/>
        <v>6.2880265645002262E-4</v>
      </c>
      <c r="D104" s="68">
        <v>0</v>
      </c>
      <c r="E104" s="123">
        <f t="shared" si="7"/>
        <v>0</v>
      </c>
      <c r="F104" s="68">
        <v>0.16269784000000001</v>
      </c>
      <c r="G104" s="123">
        <f t="shared" si="5"/>
        <v>8.8086786615790749E-3</v>
      </c>
      <c r="H104" s="123" t="s">
        <v>314</v>
      </c>
      <c r="I104" s="125">
        <f t="shared" si="9"/>
        <v>715.78236422583893</v>
      </c>
      <c r="J104" s="106"/>
    </row>
    <row r="105" spans="1:10" x14ac:dyDescent="0.25">
      <c r="A105" s="7" t="s">
        <v>6</v>
      </c>
      <c r="B105" s="68">
        <v>0.27148153999999997</v>
      </c>
      <c r="C105" s="123">
        <f t="shared" si="6"/>
        <v>8.5594763645178134E-3</v>
      </c>
      <c r="D105" s="68">
        <v>6.0257890000000001E-2</v>
      </c>
      <c r="E105" s="123">
        <f t="shared" si="7"/>
        <v>2.0836292897948136E-3</v>
      </c>
      <c r="F105" s="68">
        <v>0.15511920999999998</v>
      </c>
      <c r="G105" s="123">
        <f t="shared" si="5"/>
        <v>8.3983614971655622E-3</v>
      </c>
      <c r="H105" s="123">
        <f t="shared" si="8"/>
        <v>157.42555871106669</v>
      </c>
      <c r="I105" s="125">
        <f t="shared" si="9"/>
        <v>-42.861967705060167</v>
      </c>
      <c r="J105" s="106"/>
    </row>
    <row r="106" spans="1:10" x14ac:dyDescent="0.25">
      <c r="A106" s="7" t="s">
        <v>128</v>
      </c>
      <c r="B106" s="68">
        <v>0.25621667999999997</v>
      </c>
      <c r="C106" s="123">
        <f t="shared" si="6"/>
        <v>8.0781942545899207E-3</v>
      </c>
      <c r="D106" s="68">
        <v>5.0473469999999999E-2</v>
      </c>
      <c r="E106" s="123">
        <f t="shared" si="7"/>
        <v>1.7452984239836448E-3</v>
      </c>
      <c r="F106" s="68">
        <v>0.14256807999999999</v>
      </c>
      <c r="G106" s="123">
        <f t="shared" si="5"/>
        <v>7.7188265321672259E-3</v>
      </c>
      <c r="H106" s="123">
        <f t="shared" si="8"/>
        <v>182.46141983105181</v>
      </c>
      <c r="I106" s="125">
        <f t="shared" si="9"/>
        <v>-44.35644080627381</v>
      </c>
      <c r="J106" s="106"/>
    </row>
    <row r="107" spans="1:10" x14ac:dyDescent="0.25">
      <c r="A107" s="7" t="s">
        <v>603</v>
      </c>
      <c r="B107" s="68">
        <v>1.100516E-2</v>
      </c>
      <c r="C107" s="123">
        <f t="shared" si="6"/>
        <v>3.4697905024310999E-4</v>
      </c>
      <c r="D107" s="68">
        <v>470.65602118999999</v>
      </c>
      <c r="E107" s="123">
        <f t="shared" si="7"/>
        <v>16.274593603755001</v>
      </c>
      <c r="F107" s="68">
        <v>0.13722214000000002</v>
      </c>
      <c r="G107" s="123">
        <f t="shared" si="5"/>
        <v>7.4293901905164595E-3</v>
      </c>
      <c r="H107" s="123">
        <f t="shared" si="8"/>
        <v>-99.970844494955557</v>
      </c>
      <c r="I107" s="125">
        <f t="shared" si="9"/>
        <v>1146.8890956605812</v>
      </c>
      <c r="J107" s="106"/>
    </row>
    <row r="108" spans="1:10" x14ac:dyDescent="0.25">
      <c r="A108" s="7" t="s">
        <v>231</v>
      </c>
      <c r="B108" s="68">
        <v>0.20199369</v>
      </c>
      <c r="C108" s="123">
        <f t="shared" si="6"/>
        <v>6.3686106073243083E-3</v>
      </c>
      <c r="D108" s="68">
        <v>5.7289160000000006E-2</v>
      </c>
      <c r="E108" s="123">
        <f t="shared" si="7"/>
        <v>1.98097496881722E-3</v>
      </c>
      <c r="F108" s="68">
        <v>0.130076</v>
      </c>
      <c r="G108" s="123">
        <f t="shared" si="5"/>
        <v>7.0424886131466736E-3</v>
      </c>
      <c r="H108" s="123">
        <f t="shared" si="8"/>
        <v>127.05167958475911</v>
      </c>
      <c r="I108" s="125">
        <f t="shared" si="9"/>
        <v>-35.603929013822167</v>
      </c>
      <c r="J108" s="106"/>
    </row>
    <row r="109" spans="1:10" x14ac:dyDescent="0.25">
      <c r="A109" s="7" t="s">
        <v>100</v>
      </c>
      <c r="B109" s="68">
        <v>0</v>
      </c>
      <c r="C109" s="123">
        <f t="shared" si="6"/>
        <v>0</v>
      </c>
      <c r="D109" s="68">
        <v>0</v>
      </c>
      <c r="E109" s="123">
        <f t="shared" si="7"/>
        <v>0</v>
      </c>
      <c r="F109" s="68">
        <v>0.12893199999999999</v>
      </c>
      <c r="G109" s="123">
        <f t="shared" si="5"/>
        <v>6.9805509230774854E-3</v>
      </c>
      <c r="H109" s="123" t="s">
        <v>314</v>
      </c>
      <c r="I109" s="125" t="s">
        <v>314</v>
      </c>
      <c r="J109" s="106"/>
    </row>
    <row r="110" spans="1:10" x14ac:dyDescent="0.25">
      <c r="A110" s="7" t="s">
        <v>238</v>
      </c>
      <c r="B110" s="68">
        <v>0.39248856999999998</v>
      </c>
      <c r="C110" s="123">
        <f t="shared" si="6"/>
        <v>1.2374677991948904E-2</v>
      </c>
      <c r="D110" s="68">
        <v>0.36724949000000001</v>
      </c>
      <c r="E110" s="123">
        <f t="shared" si="7"/>
        <v>1.2698947706702102E-2</v>
      </c>
      <c r="F110" s="68">
        <v>0.12821482000000001</v>
      </c>
      <c r="G110" s="123">
        <f t="shared" si="5"/>
        <v>6.9417218386685518E-3</v>
      </c>
      <c r="H110" s="123">
        <f t="shared" si="8"/>
        <v>-65.08781537041753</v>
      </c>
      <c r="I110" s="125">
        <f t="shared" si="9"/>
        <v>-67.332852521030091</v>
      </c>
      <c r="J110" s="106"/>
    </row>
    <row r="111" spans="1:10" x14ac:dyDescent="0.25">
      <c r="A111" s="7" t="s">
        <v>248</v>
      </c>
      <c r="B111" s="68">
        <v>2.3242904100000001</v>
      </c>
      <c r="C111" s="123">
        <f t="shared" si="6"/>
        <v>7.3281994896118613E-2</v>
      </c>
      <c r="D111" s="68">
        <v>8.0000000000000007E-5</v>
      </c>
      <c r="E111" s="123">
        <f t="shared" si="7"/>
        <v>2.7662824434042596E-6</v>
      </c>
      <c r="F111" s="68">
        <v>0.12573500000000001</v>
      </c>
      <c r="G111" s="123">
        <f t="shared" si="5"/>
        <v>6.807461067176091E-3</v>
      </c>
      <c r="H111" s="123">
        <f t="shared" si="8"/>
        <v>157068.75</v>
      </c>
      <c r="I111" s="125">
        <f t="shared" si="9"/>
        <v>-94.590391998390601</v>
      </c>
      <c r="J111" s="106"/>
    </row>
    <row r="112" spans="1:10" x14ac:dyDescent="0.25">
      <c r="A112" s="7" t="s">
        <v>256</v>
      </c>
      <c r="B112" s="68">
        <v>1.57030965</v>
      </c>
      <c r="C112" s="123">
        <f t="shared" si="6"/>
        <v>4.9509916343296274E-2</v>
      </c>
      <c r="D112" s="68">
        <v>1.6896443799999998</v>
      </c>
      <c r="E112" s="123">
        <f t="shared" si="7"/>
        <v>5.842541979988343E-2</v>
      </c>
      <c r="F112" s="68">
        <v>0.12250099</v>
      </c>
      <c r="G112" s="123">
        <f t="shared" si="5"/>
        <v>6.6323674403748175E-3</v>
      </c>
      <c r="H112" s="123">
        <f t="shared" si="8"/>
        <v>-92.749895099227913</v>
      </c>
      <c r="I112" s="125">
        <f t="shared" si="9"/>
        <v>-92.19892777198433</v>
      </c>
      <c r="J112" s="106"/>
    </row>
    <row r="113" spans="1:10" x14ac:dyDescent="0.25">
      <c r="A113" s="7" t="s">
        <v>51</v>
      </c>
      <c r="B113" s="68">
        <v>1.125E-2</v>
      </c>
      <c r="C113" s="123">
        <f t="shared" si="6"/>
        <v>3.5469855188247941E-4</v>
      </c>
      <c r="D113" s="68">
        <v>0</v>
      </c>
      <c r="E113" s="123">
        <f t="shared" si="7"/>
        <v>0</v>
      </c>
      <c r="F113" s="68">
        <v>0.12188400000000001</v>
      </c>
      <c r="G113" s="123">
        <f t="shared" si="5"/>
        <v>6.5989627765673095E-3</v>
      </c>
      <c r="H113" s="123" t="s">
        <v>314</v>
      </c>
      <c r="I113" s="125">
        <f t="shared" si="9"/>
        <v>983.41333333333341</v>
      </c>
      <c r="J113" s="106"/>
    </row>
    <row r="114" spans="1:10" x14ac:dyDescent="0.25">
      <c r="A114" s="7" t="s">
        <v>30</v>
      </c>
      <c r="B114" s="68">
        <v>0.22177729000000002</v>
      </c>
      <c r="C114" s="123">
        <f t="shared" si="6"/>
        <v>6.9923629869707285E-3</v>
      </c>
      <c r="D114" s="68">
        <v>1.2629E-2</v>
      </c>
      <c r="E114" s="123">
        <f t="shared" si="7"/>
        <v>4.3669226222190486E-4</v>
      </c>
      <c r="F114" s="68">
        <v>0.11929837</v>
      </c>
      <c r="G114" s="123">
        <f t="shared" si="5"/>
        <v>6.4589733101568219E-3</v>
      </c>
      <c r="H114" s="123">
        <f t="shared" si="8"/>
        <v>844.63829281811707</v>
      </c>
      <c r="I114" s="125">
        <f t="shared" si="9"/>
        <v>-46.208031489608338</v>
      </c>
      <c r="J114" s="106"/>
    </row>
    <row r="115" spans="1:10" x14ac:dyDescent="0.25">
      <c r="A115" s="7" t="s">
        <v>119</v>
      </c>
      <c r="B115" s="68">
        <v>0.39827679999999999</v>
      </c>
      <c r="C115" s="123">
        <f t="shared" si="6"/>
        <v>1.2557173707412255E-2</v>
      </c>
      <c r="D115" s="68">
        <v>0.24537074</v>
      </c>
      <c r="E115" s="123">
        <f t="shared" si="7"/>
        <v>8.4845596273388901E-3</v>
      </c>
      <c r="F115" s="68">
        <v>0.11321366000000001</v>
      </c>
      <c r="G115" s="123">
        <f t="shared" si="5"/>
        <v>6.129538972621076E-3</v>
      </c>
      <c r="H115" s="123">
        <f t="shared" si="8"/>
        <v>-53.86016278876609</v>
      </c>
      <c r="I115" s="125">
        <f t="shared" si="9"/>
        <v>-71.574126336256597</v>
      </c>
      <c r="J115" s="106"/>
    </row>
    <row r="116" spans="1:10" x14ac:dyDescent="0.25">
      <c r="A116" s="7" t="s">
        <v>47</v>
      </c>
      <c r="B116" s="68">
        <v>0.130102</v>
      </c>
      <c r="C116" s="123">
        <f t="shared" si="6"/>
        <v>4.1019547552901634E-3</v>
      </c>
      <c r="D116" s="68">
        <v>9.2000000000000003E-4</v>
      </c>
      <c r="E116" s="123">
        <f t="shared" si="7"/>
        <v>3.1812248099148986E-5</v>
      </c>
      <c r="F116" s="68">
        <v>0.10979999999999999</v>
      </c>
      <c r="G116" s="123">
        <f t="shared" si="5"/>
        <v>5.9447188545427663E-3</v>
      </c>
      <c r="H116" s="123">
        <f t="shared" si="8"/>
        <v>11834.782608695652</v>
      </c>
      <c r="I116" s="125">
        <f t="shared" si="9"/>
        <v>-15.604679405389621</v>
      </c>
      <c r="J116" s="106"/>
    </row>
    <row r="117" spans="1:10" x14ac:dyDescent="0.25">
      <c r="A117" s="7" t="s">
        <v>145</v>
      </c>
      <c r="B117" s="68">
        <v>9.1262460000000004E-2</v>
      </c>
      <c r="C117" s="123">
        <f t="shared" si="6"/>
        <v>2.8773922136206848E-3</v>
      </c>
      <c r="D117" s="68">
        <v>2.2984020000000001E-2</v>
      </c>
      <c r="E117" s="123">
        <f t="shared" si="7"/>
        <v>7.9475363756065448E-4</v>
      </c>
      <c r="F117" s="68">
        <v>0.10436661999999999</v>
      </c>
      <c r="G117" s="123">
        <f t="shared" si="5"/>
        <v>5.6505483943433523E-3</v>
      </c>
      <c r="H117" s="123">
        <f t="shared" si="8"/>
        <v>354.08340229428967</v>
      </c>
      <c r="I117" s="125">
        <f t="shared" si="9"/>
        <v>14.358762628138667</v>
      </c>
      <c r="J117" s="106"/>
    </row>
    <row r="118" spans="1:10" x14ac:dyDescent="0.25">
      <c r="A118" s="7" t="s">
        <v>148</v>
      </c>
      <c r="B118" s="68">
        <v>0.11940767999999999</v>
      </c>
      <c r="C118" s="123">
        <f t="shared" si="6"/>
        <v>3.7647761048574665E-3</v>
      </c>
      <c r="D118" s="68">
        <v>7.8142359999999994E-2</v>
      </c>
      <c r="E118" s="123">
        <f t="shared" si="7"/>
        <v>2.7020479819271906E-3</v>
      </c>
      <c r="F118" s="68">
        <v>9.9685979999999993E-2</v>
      </c>
      <c r="G118" s="123">
        <f t="shared" si="5"/>
        <v>5.3971322845134161E-3</v>
      </c>
      <c r="H118" s="123">
        <f t="shared" si="8"/>
        <v>27.569707390460184</v>
      </c>
      <c r="I118" s="125">
        <f t="shared" si="9"/>
        <v>-16.516274330093339</v>
      </c>
      <c r="J118" s="106"/>
    </row>
    <row r="119" spans="1:10" x14ac:dyDescent="0.25">
      <c r="A119" s="7" t="s">
        <v>235</v>
      </c>
      <c r="B119" s="68">
        <v>5.2029699999999998E-2</v>
      </c>
      <c r="C119" s="123">
        <f t="shared" si="6"/>
        <v>1.640431932878208E-3</v>
      </c>
      <c r="D119" s="68">
        <v>0.27035138000000003</v>
      </c>
      <c r="E119" s="123">
        <f t="shared" si="7"/>
        <v>9.3483534505514193E-3</v>
      </c>
      <c r="F119" s="68">
        <v>9.9255720000000006E-2</v>
      </c>
      <c r="G119" s="123">
        <f t="shared" si="5"/>
        <v>5.3738374326522545E-3</v>
      </c>
      <c r="H119" s="123">
        <f t="shared" si="8"/>
        <v>-63.286401571170089</v>
      </c>
      <c r="I119" s="125">
        <f t="shared" si="9"/>
        <v>90.767427065695188</v>
      </c>
      <c r="J119" s="106"/>
    </row>
    <row r="120" spans="1:10" x14ac:dyDescent="0.25">
      <c r="A120" s="7" t="s">
        <v>228</v>
      </c>
      <c r="B120" s="68">
        <v>0.16730855</v>
      </c>
      <c r="C120" s="123">
        <f t="shared" si="6"/>
        <v>5.2750311468939912E-3</v>
      </c>
      <c r="D120" s="68">
        <v>7.589427E-2</v>
      </c>
      <c r="E120" s="123">
        <f t="shared" si="7"/>
        <v>2.6243123331997822E-3</v>
      </c>
      <c r="F120" s="68">
        <v>9.1326229999999994E-2</v>
      </c>
      <c r="G120" s="123">
        <f t="shared" si="5"/>
        <v>4.9445242385729431E-3</v>
      </c>
      <c r="H120" s="123">
        <f t="shared" si="8"/>
        <v>20.333498167911745</v>
      </c>
      <c r="I120" s="125">
        <f t="shared" si="9"/>
        <v>-45.414487185502473</v>
      </c>
      <c r="J120" s="106"/>
    </row>
    <row r="121" spans="1:10" x14ac:dyDescent="0.25">
      <c r="A121" s="7" t="s">
        <v>112</v>
      </c>
      <c r="B121" s="68">
        <v>0.47635495999999999</v>
      </c>
      <c r="C121" s="123">
        <f t="shared" si="6"/>
        <v>1.5018881288358791E-2</v>
      </c>
      <c r="D121" s="68">
        <v>0</v>
      </c>
      <c r="E121" s="123">
        <f t="shared" si="7"/>
        <v>0</v>
      </c>
      <c r="F121" s="68">
        <v>9.1160939999999996E-2</v>
      </c>
      <c r="G121" s="123">
        <f t="shared" si="5"/>
        <v>4.93557521690202E-3</v>
      </c>
      <c r="H121" s="123" t="s">
        <v>314</v>
      </c>
      <c r="I121" s="125">
        <f t="shared" si="9"/>
        <v>-80.862812890622564</v>
      </c>
      <c r="J121" s="106"/>
    </row>
    <row r="122" spans="1:10" x14ac:dyDescent="0.25">
      <c r="A122" s="7" t="s">
        <v>150</v>
      </c>
      <c r="B122" s="68">
        <v>5.1584870000000005E-2</v>
      </c>
      <c r="C122" s="123">
        <f t="shared" si="6"/>
        <v>1.626406994492974E-3</v>
      </c>
      <c r="D122" s="68">
        <v>0.13376860999999998</v>
      </c>
      <c r="E122" s="123">
        <f t="shared" si="7"/>
        <v>4.6255219665198924E-3</v>
      </c>
      <c r="F122" s="68">
        <v>9.0437219999999999E-2</v>
      </c>
      <c r="G122" s="123">
        <f t="shared" si="5"/>
        <v>4.8963920481460126E-3</v>
      </c>
      <c r="H122" s="123">
        <f t="shared" si="8"/>
        <v>-32.392793795196042</v>
      </c>
      <c r="I122" s="125">
        <f t="shared" si="9"/>
        <v>75.317336265459218</v>
      </c>
      <c r="J122" s="106"/>
    </row>
    <row r="123" spans="1:10" x14ac:dyDescent="0.25">
      <c r="A123" s="7" t="s">
        <v>90</v>
      </c>
      <c r="B123" s="68">
        <v>0</v>
      </c>
      <c r="C123" s="123">
        <f t="shared" si="6"/>
        <v>0</v>
      </c>
      <c r="D123" s="68">
        <v>3.2399999999999998E-3</v>
      </c>
      <c r="E123" s="123">
        <f t="shared" si="7"/>
        <v>1.120344389578725E-4</v>
      </c>
      <c r="F123" s="68">
        <v>8.8461780000000004E-2</v>
      </c>
      <c r="G123" s="123">
        <f t="shared" si="5"/>
        <v>4.7894390844482162E-3</v>
      </c>
      <c r="H123" s="123">
        <f t="shared" si="8"/>
        <v>2630.301851851852</v>
      </c>
      <c r="I123" s="125" t="s">
        <v>314</v>
      </c>
      <c r="J123" s="106"/>
    </row>
    <row r="124" spans="1:10" x14ac:dyDescent="0.25">
      <c r="A124" s="7" t="s">
        <v>117</v>
      </c>
      <c r="B124" s="68">
        <v>0.13783013</v>
      </c>
      <c r="C124" s="123">
        <f t="shared" si="6"/>
        <v>4.3456131126021228E-3</v>
      </c>
      <c r="D124" s="68">
        <v>2.853116E-2</v>
      </c>
      <c r="E124" s="123">
        <f t="shared" si="7"/>
        <v>9.8656558747447316E-4</v>
      </c>
      <c r="F124" s="68">
        <v>8.8333039999999988E-2</v>
      </c>
      <c r="G124" s="123">
        <f t="shared" si="5"/>
        <v>4.7824689286619336E-3</v>
      </c>
      <c r="H124" s="123">
        <f t="shared" si="8"/>
        <v>209.60199304900323</v>
      </c>
      <c r="I124" s="125">
        <f t="shared" si="9"/>
        <v>-35.911661695450782</v>
      </c>
      <c r="J124" s="106"/>
    </row>
    <row r="125" spans="1:10" x14ac:dyDescent="0.25">
      <c r="A125" s="7" t="s">
        <v>147</v>
      </c>
      <c r="B125" s="68">
        <v>0.19522779999999998</v>
      </c>
      <c r="C125" s="123">
        <f t="shared" si="6"/>
        <v>6.1552904841957606E-3</v>
      </c>
      <c r="D125" s="68">
        <v>4.5106879999999995E-2</v>
      </c>
      <c r="E125" s="123">
        <f t="shared" si="7"/>
        <v>1.5597296277592839E-3</v>
      </c>
      <c r="F125" s="68">
        <v>8.8304289999999994E-2</v>
      </c>
      <c r="G125" s="123">
        <f t="shared" si="5"/>
        <v>4.7809123652095831E-3</v>
      </c>
      <c r="H125" s="123">
        <f t="shared" si="8"/>
        <v>95.76678768294326</v>
      </c>
      <c r="I125" s="125">
        <f t="shared" si="9"/>
        <v>-54.768588285070052</v>
      </c>
      <c r="J125" s="106"/>
    </row>
    <row r="126" spans="1:10" x14ac:dyDescent="0.25">
      <c r="A126" s="7" t="s">
        <v>19</v>
      </c>
      <c r="B126" s="68">
        <v>1.8480220000000002E-2</v>
      </c>
      <c r="C126" s="123">
        <f t="shared" si="6"/>
        <v>5.8265842421952301E-4</v>
      </c>
      <c r="D126" s="68">
        <v>0</v>
      </c>
      <c r="E126" s="123">
        <f t="shared" si="7"/>
        <v>0</v>
      </c>
      <c r="F126" s="68">
        <v>8.6150210000000005E-2</v>
      </c>
      <c r="G126" s="123">
        <f t="shared" si="5"/>
        <v>4.6642875929855986E-3</v>
      </c>
      <c r="H126" s="123" t="s">
        <v>314</v>
      </c>
      <c r="I126" s="125">
        <f t="shared" si="9"/>
        <v>366.1752403380479</v>
      </c>
      <c r="J126" s="106"/>
    </row>
    <row r="127" spans="1:10" x14ac:dyDescent="0.25">
      <c r="A127" s="7" t="s">
        <v>182</v>
      </c>
      <c r="B127" s="68">
        <v>0.57558315999999998</v>
      </c>
      <c r="C127" s="123">
        <f t="shared" si="6"/>
        <v>1.8147423407994797E-2</v>
      </c>
      <c r="D127" s="68">
        <v>0.50592621999999998</v>
      </c>
      <c r="E127" s="123">
        <f t="shared" si="7"/>
        <v>1.7494185250548508E-2</v>
      </c>
      <c r="F127" s="68">
        <v>8.1422250000000002E-2</v>
      </c>
      <c r="G127" s="123">
        <f t="shared" si="5"/>
        <v>4.4083095150664366E-3</v>
      </c>
      <c r="H127" s="123">
        <f t="shared" si="8"/>
        <v>-83.90629961815381</v>
      </c>
      <c r="I127" s="125">
        <f t="shared" si="9"/>
        <v>-85.853955490984134</v>
      </c>
      <c r="J127" s="106"/>
    </row>
    <row r="128" spans="1:10" x14ac:dyDescent="0.25">
      <c r="A128" s="7" t="s">
        <v>230</v>
      </c>
      <c r="B128" s="68">
        <v>5.1436219999999998E-2</v>
      </c>
      <c r="C128" s="123">
        <f t="shared" si="6"/>
        <v>1.6217202442940998E-3</v>
      </c>
      <c r="D128" s="68">
        <v>8.71059E-2</v>
      </c>
      <c r="E128" s="123">
        <f t="shared" si="7"/>
        <v>3.0119940235865885E-3</v>
      </c>
      <c r="F128" s="68">
        <v>7.9781080000000004E-2</v>
      </c>
      <c r="G128" s="123">
        <f t="shared" si="5"/>
        <v>4.3194543762457632E-3</v>
      </c>
      <c r="H128" s="123">
        <f t="shared" si="8"/>
        <v>-8.4090974319764751</v>
      </c>
      <c r="I128" s="125">
        <f t="shared" si="9"/>
        <v>55.106809948320468</v>
      </c>
      <c r="J128" s="106"/>
    </row>
    <row r="129" spans="1:10" x14ac:dyDescent="0.25">
      <c r="A129" s="7" t="s">
        <v>134</v>
      </c>
      <c r="B129" s="68">
        <v>0.23675879999999999</v>
      </c>
      <c r="C129" s="123">
        <f t="shared" si="6"/>
        <v>7.4647114227052056E-3</v>
      </c>
      <c r="D129" s="68">
        <v>0.41793397999999998</v>
      </c>
      <c r="E129" s="123">
        <f t="shared" si="7"/>
        <v>1.4451542892200835E-2</v>
      </c>
      <c r="F129" s="68">
        <v>7.879847999999999E-2</v>
      </c>
      <c r="G129" s="123">
        <f t="shared" si="5"/>
        <v>4.2662550980447269E-3</v>
      </c>
      <c r="H129" s="123">
        <f t="shared" si="8"/>
        <v>-81.145711100112038</v>
      </c>
      <c r="I129" s="125">
        <f t="shared" si="9"/>
        <v>-66.717824216037585</v>
      </c>
      <c r="J129" s="106"/>
    </row>
    <row r="130" spans="1:10" x14ac:dyDescent="0.25">
      <c r="A130" s="7" t="s">
        <v>237</v>
      </c>
      <c r="B130" s="68">
        <v>2.4301575799999999</v>
      </c>
      <c r="C130" s="123">
        <f t="shared" si="6"/>
        <v>7.6619855508642712E-2</v>
      </c>
      <c r="D130" s="68">
        <v>0.13462945999999998</v>
      </c>
      <c r="E130" s="123">
        <f t="shared" si="7"/>
        <v>4.6552888945374489E-3</v>
      </c>
      <c r="F130" s="68">
        <v>7.7939729999999999E-2</v>
      </c>
      <c r="G130" s="123">
        <f t="shared" si="5"/>
        <v>4.2197612244897304E-3</v>
      </c>
      <c r="H130" s="123">
        <f t="shared" si="8"/>
        <v>-42.107968048003755</v>
      </c>
      <c r="I130" s="125">
        <f t="shared" si="9"/>
        <v>-96.79281168260701</v>
      </c>
      <c r="J130" s="106"/>
    </row>
    <row r="131" spans="1:10" x14ac:dyDescent="0.25">
      <c r="A131" s="7" t="s">
        <v>144</v>
      </c>
      <c r="B131" s="68">
        <v>3.1658209999999999E-2</v>
      </c>
      <c r="C131" s="123">
        <f t="shared" si="6"/>
        <v>9.9814411041701588E-4</v>
      </c>
      <c r="D131" s="68">
        <v>6.3439029999999993E-2</v>
      </c>
      <c r="E131" s="123">
        <f t="shared" si="7"/>
        <v>2.1936284364449509E-3</v>
      </c>
      <c r="F131" s="68">
        <v>7.6703750000000001E-2</v>
      </c>
      <c r="G131" s="123">
        <f t="shared" si="5"/>
        <v>4.152843614199769E-3</v>
      </c>
      <c r="H131" s="123">
        <f t="shared" si="8"/>
        <v>20.909399150649065</v>
      </c>
      <c r="I131" s="125">
        <f t="shared" si="9"/>
        <v>142.28707182118004</v>
      </c>
      <c r="J131" s="106"/>
    </row>
    <row r="132" spans="1:10" x14ac:dyDescent="0.25">
      <c r="A132" s="7" t="s">
        <v>136</v>
      </c>
      <c r="B132" s="68">
        <v>4.1884860000000003E-2</v>
      </c>
      <c r="C132" s="123">
        <f t="shared" si="6"/>
        <v>1.3205777055822565E-3</v>
      </c>
      <c r="D132" s="68">
        <v>0.25454176000000001</v>
      </c>
      <c r="E132" s="123">
        <f t="shared" si="7"/>
        <v>8.801680022515258E-3</v>
      </c>
      <c r="F132" s="68">
        <v>7.6484399999999994E-2</v>
      </c>
      <c r="G132" s="123">
        <f t="shared" ref="G132:G195" si="10">(F132/$F$227)*100</f>
        <v>4.1409677118250518E-3</v>
      </c>
      <c r="H132" s="123">
        <f t="shared" si="8"/>
        <v>-69.952121019356511</v>
      </c>
      <c r="I132" s="125">
        <f t="shared" ref="I132:I194" si="11">((F132/B132)-1)*100</f>
        <v>82.606316458978228</v>
      </c>
      <c r="J132" s="106"/>
    </row>
    <row r="133" spans="1:10" x14ac:dyDescent="0.25">
      <c r="A133" s="7" t="s">
        <v>116</v>
      </c>
      <c r="B133" s="68">
        <v>0.23905229</v>
      </c>
      <c r="C133" s="123">
        <f t="shared" ref="C133:C196" si="12">(B133/$B$227)*100</f>
        <v>7.5370223188613791E-3</v>
      </c>
      <c r="D133" s="68">
        <v>0.11433565</v>
      </c>
      <c r="E133" s="123">
        <f t="shared" ref="E133:E196" si="13">(D133/$D$227)*100</f>
        <v>3.9535587656276778E-3</v>
      </c>
      <c r="F133" s="68">
        <v>7.3453249999999998E-2</v>
      </c>
      <c r="G133" s="123">
        <f t="shared" si="10"/>
        <v>3.9768571967435653E-3</v>
      </c>
      <c r="H133" s="123">
        <f t="shared" ref="H133:H194" si="14">((F133/D133)-1)*100</f>
        <v>-35.756476654481787</v>
      </c>
      <c r="I133" s="125">
        <f t="shared" si="11"/>
        <v>-69.273145218562846</v>
      </c>
      <c r="J133" s="106"/>
    </row>
    <row r="134" spans="1:10" x14ac:dyDescent="0.25">
      <c r="A134" s="7" t="s">
        <v>219</v>
      </c>
      <c r="B134" s="68">
        <v>0.98766858999999996</v>
      </c>
      <c r="C134" s="123">
        <f t="shared" si="12"/>
        <v>3.1139966098916467E-2</v>
      </c>
      <c r="D134" s="68">
        <v>0.30769841999999997</v>
      </c>
      <c r="E134" s="123">
        <f t="shared" si="13"/>
        <v>1.0639759213865375E-2</v>
      </c>
      <c r="F134" s="68">
        <v>7.0196460000000002E-2</v>
      </c>
      <c r="G134" s="123">
        <f t="shared" si="10"/>
        <v>3.8005302302746547E-3</v>
      </c>
      <c r="H134" s="123">
        <f t="shared" si="14"/>
        <v>-77.186603688117742</v>
      </c>
      <c r="I134" s="125">
        <f t="shared" si="11"/>
        <v>-92.892711106667875</v>
      </c>
      <c r="J134" s="106"/>
    </row>
    <row r="135" spans="1:10" x14ac:dyDescent="0.25">
      <c r="A135" s="7" t="s">
        <v>120</v>
      </c>
      <c r="B135" s="68">
        <v>7.2689799999999999E-2</v>
      </c>
      <c r="C135" s="123">
        <f t="shared" si="12"/>
        <v>2.2918192708112936E-3</v>
      </c>
      <c r="D135" s="68">
        <v>0.11161463000000001</v>
      </c>
      <c r="E135" s="123">
        <f t="shared" si="13"/>
        <v>3.8594698924507799E-3</v>
      </c>
      <c r="F135" s="68">
        <v>7.0098399999999991E-2</v>
      </c>
      <c r="G135" s="123">
        <f t="shared" si="10"/>
        <v>3.7952211307220453E-3</v>
      </c>
      <c r="H135" s="123">
        <f t="shared" si="14"/>
        <v>-37.196046790640267</v>
      </c>
      <c r="I135" s="125">
        <f t="shared" si="11"/>
        <v>-3.5650118723672519</v>
      </c>
      <c r="J135" s="106"/>
    </row>
    <row r="136" spans="1:10" x14ac:dyDescent="0.25">
      <c r="A136" s="7" t="s">
        <v>49</v>
      </c>
      <c r="B136" s="68">
        <v>2.0139478</v>
      </c>
      <c r="C136" s="123">
        <f t="shared" si="12"/>
        <v>6.3497277175724912E-2</v>
      </c>
      <c r="D136" s="68">
        <v>0.48989165000000001</v>
      </c>
      <c r="E136" s="123">
        <f t="shared" si="13"/>
        <v>1.6939733382066804E-2</v>
      </c>
      <c r="F136" s="68">
        <v>6.8000000000000005E-2</v>
      </c>
      <c r="G136" s="123">
        <f t="shared" si="10"/>
        <v>3.681610948168562E-3</v>
      </c>
      <c r="H136" s="123">
        <f t="shared" si="14"/>
        <v>-86.119379662829516</v>
      </c>
      <c r="I136" s="125">
        <f t="shared" si="11"/>
        <v>-96.623547045261049</v>
      </c>
      <c r="J136" s="106"/>
    </row>
    <row r="137" spans="1:10" x14ac:dyDescent="0.25">
      <c r="A137" s="7" t="s">
        <v>105</v>
      </c>
      <c r="B137" s="68">
        <v>0.13111255999999999</v>
      </c>
      <c r="C137" s="123">
        <f t="shared" si="12"/>
        <v>4.1338164591648617E-3</v>
      </c>
      <c r="D137" s="68">
        <v>0.7446529300000001</v>
      </c>
      <c r="E137" s="123">
        <f t="shared" si="13"/>
        <v>2.5749004083606763E-2</v>
      </c>
      <c r="F137" s="68">
        <v>6.7072999999999994E-2</v>
      </c>
      <c r="G137" s="123">
        <f t="shared" si="10"/>
        <v>3.6314219283310285E-3</v>
      </c>
      <c r="H137" s="123">
        <f t="shared" si="14"/>
        <v>-90.992716566629241</v>
      </c>
      <c r="I137" s="125">
        <f t="shared" si="11"/>
        <v>-48.843192444720785</v>
      </c>
      <c r="J137" s="106"/>
    </row>
    <row r="138" spans="1:10" x14ac:dyDescent="0.25">
      <c r="A138" s="7" t="s">
        <v>109</v>
      </c>
      <c r="B138" s="68">
        <v>3.7087028799999997</v>
      </c>
      <c r="C138" s="123">
        <f t="shared" si="12"/>
        <v>0.11693080363541163</v>
      </c>
      <c r="D138" s="68">
        <v>44.026101959999998</v>
      </c>
      <c r="E138" s="123">
        <f t="shared" si="13"/>
        <v>1.5223579112934231</v>
      </c>
      <c r="F138" s="68">
        <v>6.6600449999999992E-2</v>
      </c>
      <c r="G138" s="123">
        <f t="shared" si="10"/>
        <v>3.60583743930813E-3</v>
      </c>
      <c r="H138" s="123">
        <f t="shared" si="14"/>
        <v>-99.848725081179097</v>
      </c>
      <c r="I138" s="125">
        <f t="shared" si="11"/>
        <v>-98.20421176473431</v>
      </c>
      <c r="J138" s="106"/>
    </row>
    <row r="139" spans="1:10" x14ac:dyDescent="0.25">
      <c r="A139" s="7" t="s">
        <v>93</v>
      </c>
      <c r="B139" s="68">
        <v>7.7000000000000001E-5</v>
      </c>
      <c r="C139" s="123">
        <f t="shared" si="12"/>
        <v>2.4277145328845259E-6</v>
      </c>
      <c r="D139" s="68">
        <v>0</v>
      </c>
      <c r="E139" s="123">
        <f t="shared" si="13"/>
        <v>0</v>
      </c>
      <c r="F139" s="68">
        <v>6.4376650000000007E-2</v>
      </c>
      <c r="G139" s="123">
        <f t="shared" si="10"/>
        <v>3.4854379330355248E-3</v>
      </c>
      <c r="H139" s="123" t="s">
        <v>314</v>
      </c>
      <c r="I139" s="125">
        <f t="shared" si="11"/>
        <v>83506.038961038968</v>
      </c>
      <c r="J139" s="106"/>
    </row>
    <row r="140" spans="1:10" x14ac:dyDescent="0.25">
      <c r="A140" s="7" t="s">
        <v>232</v>
      </c>
      <c r="B140" s="68">
        <v>1.10204E-2</v>
      </c>
      <c r="C140" s="123">
        <f t="shared" si="12"/>
        <v>3.4745954854806005E-4</v>
      </c>
      <c r="D140" s="68">
        <v>5.4186860000000003E-2</v>
      </c>
      <c r="E140" s="123">
        <f t="shared" si="13"/>
        <v>1.8737019935150567E-3</v>
      </c>
      <c r="F140" s="68">
        <v>6.4246999999999999E-2</v>
      </c>
      <c r="G140" s="123">
        <f t="shared" si="10"/>
        <v>3.4784185086321408E-3</v>
      </c>
      <c r="H140" s="123">
        <f t="shared" si="14"/>
        <v>18.565644881434352</v>
      </c>
      <c r="I140" s="125">
        <f t="shared" si="11"/>
        <v>482.9824688759029</v>
      </c>
      <c r="J140" s="106"/>
    </row>
    <row r="141" spans="1:10" x14ac:dyDescent="0.25">
      <c r="A141" s="7" t="s">
        <v>159</v>
      </c>
      <c r="B141" s="68">
        <v>8.0400000000000003E-3</v>
      </c>
      <c r="C141" s="123">
        <f t="shared" si="12"/>
        <v>2.534912317453453E-4</v>
      </c>
      <c r="D141" s="68">
        <v>6.3640950000000002E-2</v>
      </c>
      <c r="E141" s="123">
        <f t="shared" si="13"/>
        <v>2.2006105333321037E-3</v>
      </c>
      <c r="F141" s="68">
        <v>6.4225080000000004E-2</v>
      </c>
      <c r="G141" s="123">
        <f t="shared" si="10"/>
        <v>3.4772317305147319E-3</v>
      </c>
      <c r="H141" s="123">
        <f t="shared" si="14"/>
        <v>0.91785242049340354</v>
      </c>
      <c r="I141" s="125">
        <f t="shared" si="11"/>
        <v>698.8194029850747</v>
      </c>
      <c r="J141" s="106"/>
    </row>
    <row r="142" spans="1:10" x14ac:dyDescent="0.25">
      <c r="A142" s="7" t="s">
        <v>208</v>
      </c>
      <c r="B142" s="68">
        <v>7.8487390000000004E-2</v>
      </c>
      <c r="C142" s="123">
        <f t="shared" si="12"/>
        <v>2.4746100954698134E-3</v>
      </c>
      <c r="D142" s="68">
        <v>8.9200000000000008E-3</v>
      </c>
      <c r="E142" s="123">
        <f t="shared" si="13"/>
        <v>3.0844049243957495E-4</v>
      </c>
      <c r="F142" s="68">
        <v>6.2801999999999997E-2</v>
      </c>
      <c r="G142" s="123">
        <f t="shared" si="10"/>
        <v>3.4001842759835595E-3</v>
      </c>
      <c r="H142" s="123">
        <f t="shared" si="14"/>
        <v>604.05829596412536</v>
      </c>
      <c r="I142" s="125">
        <f t="shared" si="11"/>
        <v>-19.984598799883656</v>
      </c>
      <c r="J142" s="106"/>
    </row>
    <row r="143" spans="1:10" x14ac:dyDescent="0.25">
      <c r="A143" s="7" t="s">
        <v>227</v>
      </c>
      <c r="B143" s="68">
        <v>6.799324000000001E-2</v>
      </c>
      <c r="C143" s="123">
        <f t="shared" si="12"/>
        <v>2.1437425569598113E-3</v>
      </c>
      <c r="D143" s="68">
        <v>1.5719569999999999E-2</v>
      </c>
      <c r="E143" s="123">
        <f t="shared" si="13"/>
        <v>5.4355963136080369E-4</v>
      </c>
      <c r="F143" s="68">
        <v>5.4333300000000001E-2</v>
      </c>
      <c r="G143" s="123">
        <f t="shared" si="10"/>
        <v>2.9416775313253962E-3</v>
      </c>
      <c r="H143" s="123">
        <f t="shared" si="14"/>
        <v>245.64113394959278</v>
      </c>
      <c r="I143" s="125">
        <f t="shared" si="11"/>
        <v>-20.090144255517174</v>
      </c>
      <c r="J143" s="106"/>
    </row>
    <row r="144" spans="1:10" x14ac:dyDescent="0.25">
      <c r="A144" s="7" t="s">
        <v>193</v>
      </c>
      <c r="B144" s="68">
        <v>0.15408548</v>
      </c>
      <c r="C144" s="123">
        <f t="shared" si="12"/>
        <v>4.8581241441881555E-3</v>
      </c>
      <c r="D144" s="68">
        <v>3.7798839999999993E-2</v>
      </c>
      <c r="E144" s="123">
        <f t="shared" si="13"/>
        <v>1.3070283434130829E-3</v>
      </c>
      <c r="F144" s="68">
        <v>4.6544879999999997E-2</v>
      </c>
      <c r="G144" s="123">
        <f t="shared" si="10"/>
        <v>2.5200020557234106E-3</v>
      </c>
      <c r="H144" s="123">
        <f t="shared" si="14"/>
        <v>23.138382024421933</v>
      </c>
      <c r="I144" s="125">
        <f t="shared" si="11"/>
        <v>-69.792818895070454</v>
      </c>
      <c r="J144" s="106"/>
    </row>
    <row r="145" spans="1:10" x14ac:dyDescent="0.25">
      <c r="A145" s="7" t="s">
        <v>179</v>
      </c>
      <c r="B145" s="68">
        <v>22.6251885</v>
      </c>
      <c r="C145" s="123">
        <f t="shared" si="12"/>
        <v>0.71334414195716678</v>
      </c>
      <c r="D145" s="68">
        <v>4.3496E-2</v>
      </c>
      <c r="E145" s="123">
        <f t="shared" si="13"/>
        <v>1.5040277644788958E-3</v>
      </c>
      <c r="F145" s="68">
        <v>4.5409999999999999E-2</v>
      </c>
      <c r="G145" s="123">
        <f t="shared" si="10"/>
        <v>2.4585581346519766E-3</v>
      </c>
      <c r="H145" s="123">
        <f t="shared" si="14"/>
        <v>4.4004046349089609</v>
      </c>
      <c r="I145" s="125">
        <f t="shared" si="11"/>
        <v>-99.799294489855853</v>
      </c>
      <c r="J145" s="106"/>
    </row>
    <row r="146" spans="1:10" x14ac:dyDescent="0.25">
      <c r="A146" s="7" t="s">
        <v>28</v>
      </c>
      <c r="B146" s="68">
        <v>1.189194E-2</v>
      </c>
      <c r="C146" s="123">
        <f t="shared" si="12"/>
        <v>3.7493812418429621E-4</v>
      </c>
      <c r="D146" s="68">
        <v>4.51192E-3</v>
      </c>
      <c r="E146" s="123">
        <f t="shared" si="13"/>
        <v>1.5601556352555683E-4</v>
      </c>
      <c r="F146" s="68">
        <v>4.4684419999999996E-2</v>
      </c>
      <c r="G146" s="123">
        <f t="shared" si="10"/>
        <v>2.4192742630082683E-3</v>
      </c>
      <c r="H146" s="123">
        <f t="shared" si="14"/>
        <v>890.36374758417696</v>
      </c>
      <c r="I146" s="125">
        <f t="shared" si="11"/>
        <v>275.75382990496081</v>
      </c>
      <c r="J146" s="106"/>
    </row>
    <row r="147" spans="1:10" x14ac:dyDescent="0.25">
      <c r="A147" s="7" t="s">
        <v>36</v>
      </c>
      <c r="B147" s="68">
        <v>1.226818E-2</v>
      </c>
      <c r="C147" s="123">
        <f t="shared" si="12"/>
        <v>3.8680050490965306E-4</v>
      </c>
      <c r="D147" s="68">
        <v>0.34701700000000002</v>
      </c>
      <c r="E147" s="123">
        <f t="shared" si="13"/>
        <v>1.1999337933285198E-2</v>
      </c>
      <c r="F147" s="68">
        <v>4.3542029999999995E-2</v>
      </c>
      <c r="G147" s="123">
        <f t="shared" si="10"/>
        <v>2.3574237404924109E-3</v>
      </c>
      <c r="H147" s="123">
        <f t="shared" si="14"/>
        <v>-87.452479273349724</v>
      </c>
      <c r="I147" s="125">
        <f t="shared" si="11"/>
        <v>254.91841495641566</v>
      </c>
      <c r="J147" s="106"/>
    </row>
    <row r="148" spans="1:10" x14ac:dyDescent="0.25">
      <c r="A148" s="7" t="s">
        <v>163</v>
      </c>
      <c r="B148" s="68">
        <v>2.8011886100000001</v>
      </c>
      <c r="C148" s="123">
        <f t="shared" si="12"/>
        <v>8.8318003868150696E-2</v>
      </c>
      <c r="D148" s="68">
        <v>0.72473023000000003</v>
      </c>
      <c r="E148" s="123">
        <f t="shared" si="13"/>
        <v>2.5060106393166637E-2</v>
      </c>
      <c r="F148" s="68">
        <v>4.3187000000000003E-2</v>
      </c>
      <c r="G148" s="123">
        <f t="shared" si="10"/>
        <v>2.3382019414493484E-3</v>
      </c>
      <c r="H148" s="123">
        <f t="shared" si="14"/>
        <v>-94.040955073724461</v>
      </c>
      <c r="I148" s="125">
        <f t="shared" si="11"/>
        <v>-98.458261616307226</v>
      </c>
      <c r="J148" s="106"/>
    </row>
    <row r="149" spans="1:10" x14ac:dyDescent="0.25">
      <c r="A149" s="7" t="s">
        <v>92</v>
      </c>
      <c r="B149" s="68">
        <v>0.34388299999999999</v>
      </c>
      <c r="C149" s="123">
        <f t="shared" si="12"/>
        <v>1.0842204632622459E-2</v>
      </c>
      <c r="D149" s="68">
        <v>0.4661555</v>
      </c>
      <c r="E149" s="123">
        <f t="shared" si="13"/>
        <v>1.6118972194329177E-2</v>
      </c>
      <c r="F149" s="68">
        <v>3.8686249999999998E-2</v>
      </c>
      <c r="G149" s="123">
        <f t="shared" si="10"/>
        <v>2.0945253168174415E-3</v>
      </c>
      <c r="H149" s="123">
        <f t="shared" si="14"/>
        <v>-91.700998915597907</v>
      </c>
      <c r="I149" s="125">
        <f t="shared" si="11"/>
        <v>-88.750170842990201</v>
      </c>
      <c r="J149" s="106"/>
    </row>
    <row r="150" spans="1:10" x14ac:dyDescent="0.25">
      <c r="A150" s="7" t="s">
        <v>21</v>
      </c>
      <c r="B150" s="68">
        <v>0.66632000000000002</v>
      </c>
      <c r="C150" s="123">
        <f t="shared" si="12"/>
        <v>2.1008243474696327E-2</v>
      </c>
      <c r="D150" s="68">
        <v>0.45150000000000001</v>
      </c>
      <c r="E150" s="123">
        <f t="shared" si="13"/>
        <v>1.561220653996279E-2</v>
      </c>
      <c r="F150" s="68">
        <v>3.8124999999999999E-2</v>
      </c>
      <c r="G150" s="123">
        <f t="shared" si="10"/>
        <v>2.0641384911606825E-3</v>
      </c>
      <c r="H150" s="123">
        <f t="shared" si="14"/>
        <v>-91.555924695459581</v>
      </c>
      <c r="I150" s="125">
        <f t="shared" si="11"/>
        <v>-94.278274702845479</v>
      </c>
      <c r="J150" s="106"/>
    </row>
    <row r="151" spans="1:10" x14ac:dyDescent="0.25">
      <c r="A151" s="7" t="s">
        <v>252</v>
      </c>
      <c r="B151" s="68">
        <v>2.1778529999999997E-2</v>
      </c>
      <c r="C151" s="123">
        <f t="shared" si="12"/>
        <v>6.8665004916703407E-4</v>
      </c>
      <c r="D151" s="68">
        <v>0.28570219000000002</v>
      </c>
      <c r="E151" s="123">
        <f t="shared" si="13"/>
        <v>9.8791619029893508E-3</v>
      </c>
      <c r="F151" s="68">
        <v>3.7854449999999998E-2</v>
      </c>
      <c r="G151" s="123">
        <f t="shared" si="10"/>
        <v>2.0494905523073441E-3</v>
      </c>
      <c r="H151" s="123">
        <f t="shared" si="14"/>
        <v>-86.750381577404085</v>
      </c>
      <c r="I151" s="125">
        <f t="shared" si="11"/>
        <v>73.815450354087275</v>
      </c>
      <c r="J151" s="106"/>
    </row>
    <row r="152" spans="1:10" x14ac:dyDescent="0.25">
      <c r="A152" s="7" t="s">
        <v>236</v>
      </c>
      <c r="B152" s="68">
        <v>0.20604835999999999</v>
      </c>
      <c r="C152" s="123">
        <f t="shared" si="12"/>
        <v>6.496449325311981E-3</v>
      </c>
      <c r="D152" s="68">
        <v>8.3194480000000001E-2</v>
      </c>
      <c r="E152" s="123">
        <f t="shared" si="13"/>
        <v>2.8767428676518348E-3</v>
      </c>
      <c r="F152" s="68">
        <v>3.7791999999999999E-2</v>
      </c>
      <c r="G152" s="123">
        <f t="shared" si="10"/>
        <v>2.0461094257821517E-3</v>
      </c>
      <c r="H152" s="123">
        <f t="shared" si="14"/>
        <v>-54.573909230516257</v>
      </c>
      <c r="I152" s="125">
        <f t="shared" si="11"/>
        <v>-81.658674691708285</v>
      </c>
      <c r="J152" s="106"/>
    </row>
    <row r="153" spans="1:10" x14ac:dyDescent="0.25">
      <c r="A153" s="7" t="s">
        <v>246</v>
      </c>
      <c r="B153" s="68">
        <v>0.16062252999999999</v>
      </c>
      <c r="C153" s="123">
        <f t="shared" si="12"/>
        <v>5.064229225840009E-3</v>
      </c>
      <c r="D153" s="68">
        <v>0.43039687999999998</v>
      </c>
      <c r="E153" s="123">
        <f t="shared" si="13"/>
        <v>1.4882491660499621E-2</v>
      </c>
      <c r="F153" s="68">
        <v>3.5404060000000001E-2</v>
      </c>
      <c r="G153" s="123">
        <f t="shared" si="10"/>
        <v>1.9168231603767156E-3</v>
      </c>
      <c r="H153" s="123">
        <f t="shared" si="14"/>
        <v>-91.774089998050172</v>
      </c>
      <c r="I153" s="125">
        <f t="shared" si="11"/>
        <v>-77.958222921778159</v>
      </c>
      <c r="J153" s="106"/>
    </row>
    <row r="154" spans="1:10" x14ac:dyDescent="0.25">
      <c r="A154" s="7" t="s">
        <v>241</v>
      </c>
      <c r="B154" s="68">
        <v>1.941232E-2</v>
      </c>
      <c r="C154" s="123">
        <f t="shared" si="12"/>
        <v>6.1204638157149271E-4</v>
      </c>
      <c r="D154" s="68">
        <v>8.7722800000000004E-3</v>
      </c>
      <c r="E154" s="123">
        <f t="shared" si="13"/>
        <v>3.0333255190782897E-4</v>
      </c>
      <c r="F154" s="68">
        <v>3.3526010000000002E-2</v>
      </c>
      <c r="G154" s="123">
        <f t="shared" si="10"/>
        <v>1.8151430215354218E-3</v>
      </c>
      <c r="H154" s="123">
        <f t="shared" si="14"/>
        <v>282.18125732420765</v>
      </c>
      <c r="I154" s="125">
        <f t="shared" si="11"/>
        <v>72.70480808064157</v>
      </c>
      <c r="J154" s="106"/>
    </row>
    <row r="155" spans="1:10" x14ac:dyDescent="0.25">
      <c r="A155" s="7" t="s">
        <v>187</v>
      </c>
      <c r="B155" s="68">
        <v>0.19514767000000002</v>
      </c>
      <c r="C155" s="123">
        <f t="shared" si="12"/>
        <v>6.1527640846435541E-3</v>
      </c>
      <c r="D155" s="68">
        <v>0.35957940000000005</v>
      </c>
      <c r="E155" s="123">
        <f t="shared" si="13"/>
        <v>1.243372726537297E-2</v>
      </c>
      <c r="F155" s="68">
        <v>3.2425089999999997E-2</v>
      </c>
      <c r="G155" s="123">
        <f t="shared" si="10"/>
        <v>1.7555377402845727E-3</v>
      </c>
      <c r="H155" s="123">
        <f t="shared" si="14"/>
        <v>-90.982495104002069</v>
      </c>
      <c r="I155" s="125">
        <f t="shared" si="11"/>
        <v>-83.384331465499955</v>
      </c>
      <c r="J155" s="106"/>
    </row>
    <row r="156" spans="1:10" x14ac:dyDescent="0.25">
      <c r="A156" s="7" t="s">
        <v>255</v>
      </c>
      <c r="B156" s="68">
        <v>5.1966350000000001E-2</v>
      </c>
      <c r="C156" s="123">
        <f t="shared" si="12"/>
        <v>1.6384345859216075E-3</v>
      </c>
      <c r="D156" s="68">
        <v>0.20227169</v>
      </c>
      <c r="E156" s="123">
        <f t="shared" si="13"/>
        <v>6.9942578105588616E-3</v>
      </c>
      <c r="F156" s="68">
        <v>3.2351999999999999E-2</v>
      </c>
      <c r="G156" s="123">
        <f t="shared" si="10"/>
        <v>1.7515805499286664E-3</v>
      </c>
      <c r="H156" s="123">
        <f t="shared" si="14"/>
        <v>-84.00567078863088</v>
      </c>
      <c r="I156" s="125">
        <f t="shared" si="11"/>
        <v>-37.744328781990653</v>
      </c>
      <c r="J156" s="106"/>
    </row>
    <row r="157" spans="1:10" x14ac:dyDescent="0.25">
      <c r="A157" s="7" t="s">
        <v>34</v>
      </c>
      <c r="B157" s="68">
        <v>6.3915650000000004E-2</v>
      </c>
      <c r="C157" s="123">
        <f t="shared" si="12"/>
        <v>2.0151811997891019E-3</v>
      </c>
      <c r="D157" s="68">
        <v>0</v>
      </c>
      <c r="E157" s="123">
        <f t="shared" si="13"/>
        <v>0</v>
      </c>
      <c r="F157" s="68">
        <v>3.168E-2</v>
      </c>
      <c r="G157" s="123">
        <f t="shared" si="10"/>
        <v>1.7151975711467654E-3</v>
      </c>
      <c r="H157" s="123" t="s">
        <v>314</v>
      </c>
      <c r="I157" s="125">
        <f t="shared" si="11"/>
        <v>-50.43467444984131</v>
      </c>
      <c r="J157" s="106"/>
    </row>
    <row r="158" spans="1:10" x14ac:dyDescent="0.25">
      <c r="A158" s="7" t="s">
        <v>17</v>
      </c>
      <c r="B158" s="68">
        <v>6.798000000000001E-5</v>
      </c>
      <c r="C158" s="123">
        <f t="shared" si="12"/>
        <v>2.143325116175196E-6</v>
      </c>
      <c r="D158" s="68">
        <v>0</v>
      </c>
      <c r="E158" s="123">
        <f t="shared" si="13"/>
        <v>0</v>
      </c>
      <c r="F158" s="68">
        <v>0.03</v>
      </c>
      <c r="G158" s="123">
        <f t="shared" si="10"/>
        <v>1.6242401241920127E-3</v>
      </c>
      <c r="H158" s="123" t="s">
        <v>314</v>
      </c>
      <c r="I158" s="125">
        <f t="shared" si="11"/>
        <v>44030.626654898493</v>
      </c>
      <c r="J158" s="106"/>
    </row>
    <row r="159" spans="1:10" x14ac:dyDescent="0.25">
      <c r="A159" s="7" t="s">
        <v>25</v>
      </c>
      <c r="B159" s="68">
        <v>1.8287150000000002E-2</v>
      </c>
      <c r="C159" s="123">
        <f t="shared" si="12"/>
        <v>5.7657116649401639E-4</v>
      </c>
      <c r="D159" s="68">
        <v>1.0078999999999999E-3</v>
      </c>
      <c r="E159" s="123">
        <f t="shared" si="13"/>
        <v>3.4851700933839408E-5</v>
      </c>
      <c r="F159" s="68">
        <v>2.936834E-2</v>
      </c>
      <c r="G159" s="123">
        <f t="shared" si="10"/>
        <v>1.590041206963775E-3</v>
      </c>
      <c r="H159" s="123">
        <f t="shared" si="14"/>
        <v>2813.8148625855742</v>
      </c>
      <c r="I159" s="125">
        <f t="shared" si="11"/>
        <v>60.595500118935952</v>
      </c>
      <c r="J159" s="106"/>
    </row>
    <row r="160" spans="1:10" x14ac:dyDescent="0.25">
      <c r="A160" s="7" t="s">
        <v>22</v>
      </c>
      <c r="B160" s="68">
        <v>6.8495390000000003E-2</v>
      </c>
      <c r="C160" s="123">
        <f t="shared" si="12"/>
        <v>2.1595747238778366E-3</v>
      </c>
      <c r="D160" s="68">
        <v>6.52726E-3</v>
      </c>
      <c r="E160" s="123">
        <f t="shared" si="13"/>
        <v>2.2570305926918608E-4</v>
      </c>
      <c r="F160" s="68">
        <v>2.7218269999999999E-2</v>
      </c>
      <c r="G160" s="123">
        <f t="shared" si="10"/>
        <v>1.4736335415030577E-3</v>
      </c>
      <c r="H160" s="123">
        <f t="shared" si="14"/>
        <v>316.99380750881687</v>
      </c>
      <c r="I160" s="125">
        <f t="shared" si="11"/>
        <v>-60.262624973739108</v>
      </c>
      <c r="J160" s="106"/>
    </row>
    <row r="161" spans="1:10" x14ac:dyDescent="0.25">
      <c r="A161" s="7" t="s">
        <v>191</v>
      </c>
      <c r="B161" s="68">
        <v>2.0851175199999998</v>
      </c>
      <c r="C161" s="123">
        <f t="shared" si="12"/>
        <v>6.5741170208781036E-2</v>
      </c>
      <c r="D161" s="68">
        <v>0</v>
      </c>
      <c r="E161" s="123">
        <f t="shared" si="13"/>
        <v>0</v>
      </c>
      <c r="F161" s="68">
        <v>2.6137439999999998E-2</v>
      </c>
      <c r="G161" s="123">
        <f t="shared" si="10"/>
        <v>1.4151159597220425E-3</v>
      </c>
      <c r="H161" s="123" t="s">
        <v>314</v>
      </c>
      <c r="I161" s="125">
        <f t="shared" si="11"/>
        <v>-98.746476409636614</v>
      </c>
      <c r="J161" s="106"/>
    </row>
    <row r="162" spans="1:10" x14ac:dyDescent="0.25">
      <c r="A162" s="7" t="s">
        <v>154</v>
      </c>
      <c r="B162" s="68">
        <v>1.5855599299999998</v>
      </c>
      <c r="C162" s="123">
        <f t="shared" si="12"/>
        <v>4.9990738763900928E-2</v>
      </c>
      <c r="D162" s="68">
        <v>0</v>
      </c>
      <c r="E162" s="123">
        <f t="shared" si="13"/>
        <v>0</v>
      </c>
      <c r="F162" s="68">
        <v>2.4101500000000001E-2</v>
      </c>
      <c r="G162" s="123">
        <f t="shared" si="10"/>
        <v>1.3048874451071265E-3</v>
      </c>
      <c r="H162" s="123" t="s">
        <v>314</v>
      </c>
      <c r="I162" s="125">
        <f t="shared" si="11"/>
        <v>-98.479937620522477</v>
      </c>
      <c r="J162" s="106"/>
    </row>
    <row r="163" spans="1:10" x14ac:dyDescent="0.25">
      <c r="A163" s="7" t="s">
        <v>121</v>
      </c>
      <c r="B163" s="68">
        <v>2.5000000000000001E-4</v>
      </c>
      <c r="C163" s="123">
        <f t="shared" si="12"/>
        <v>7.8821900418328768E-6</v>
      </c>
      <c r="D163" s="68">
        <v>0.51980000000000004</v>
      </c>
      <c r="E163" s="123">
        <f t="shared" si="13"/>
        <v>1.7973920176019176E-2</v>
      </c>
      <c r="F163" s="68">
        <v>2.3E-2</v>
      </c>
      <c r="G163" s="123">
        <f t="shared" si="10"/>
        <v>1.2452507618805429E-3</v>
      </c>
      <c r="H163" s="123">
        <f t="shared" si="14"/>
        <v>-95.575221238938056</v>
      </c>
      <c r="I163" s="125">
        <f t="shared" si="11"/>
        <v>9100</v>
      </c>
      <c r="J163" s="106"/>
    </row>
    <row r="164" spans="1:10" x14ac:dyDescent="0.25">
      <c r="A164" s="7" t="s">
        <v>233</v>
      </c>
      <c r="B164" s="68">
        <v>1.2701799999999999E-2</v>
      </c>
      <c r="C164" s="123">
        <f t="shared" si="12"/>
        <v>4.0047200589341127E-4</v>
      </c>
      <c r="D164" s="68">
        <v>4.6320519999999997E-2</v>
      </c>
      <c r="E164" s="123">
        <f t="shared" si="13"/>
        <v>1.6016955155669483E-3</v>
      </c>
      <c r="F164" s="68">
        <v>1.8689999999999998E-2</v>
      </c>
      <c r="G164" s="123">
        <f t="shared" si="10"/>
        <v>1.0119015973716237E-3</v>
      </c>
      <c r="H164" s="123">
        <f t="shared" si="14"/>
        <v>-59.650712038638595</v>
      </c>
      <c r="I164" s="125">
        <f t="shared" si="11"/>
        <v>47.144499204837096</v>
      </c>
      <c r="J164" s="106"/>
    </row>
    <row r="165" spans="1:10" x14ac:dyDescent="0.25">
      <c r="A165" s="7" t="s">
        <v>146</v>
      </c>
      <c r="B165" s="68">
        <v>0.26665784000000003</v>
      </c>
      <c r="C165" s="123">
        <f t="shared" si="12"/>
        <v>8.4073910840986588E-3</v>
      </c>
      <c r="D165" s="68">
        <v>11.09326783</v>
      </c>
      <c r="E165" s="123">
        <f t="shared" si="13"/>
        <v>0.38358890047637834</v>
      </c>
      <c r="F165" s="68">
        <v>1.835757E-2</v>
      </c>
      <c r="G165" s="123">
        <f t="shared" si="10"/>
        <v>9.9390339255545231E-4</v>
      </c>
      <c r="H165" s="123">
        <f t="shared" si="14"/>
        <v>-99.834516120215227</v>
      </c>
      <c r="I165" s="125">
        <f t="shared" si="11"/>
        <v>-93.115683379119858</v>
      </c>
      <c r="J165" s="106"/>
    </row>
    <row r="166" spans="1:10" x14ac:dyDescent="0.25">
      <c r="A166" s="7" t="s">
        <v>95</v>
      </c>
      <c r="B166" s="68">
        <v>0</v>
      </c>
      <c r="C166" s="123">
        <f t="shared" si="12"/>
        <v>0</v>
      </c>
      <c r="D166" s="68">
        <v>0.41901347</v>
      </c>
      <c r="E166" s="123">
        <f t="shared" si="13"/>
        <v>1.4488870070136217E-2</v>
      </c>
      <c r="F166" s="68">
        <v>1.8073229999999999E-2</v>
      </c>
      <c r="G166" s="123">
        <f t="shared" si="10"/>
        <v>9.7850884465836029E-4</v>
      </c>
      <c r="H166" s="123">
        <f t="shared" si="14"/>
        <v>-95.686718615513726</v>
      </c>
      <c r="I166" s="125" t="s">
        <v>314</v>
      </c>
      <c r="J166" s="106"/>
    </row>
    <row r="167" spans="1:10" x14ac:dyDescent="0.25">
      <c r="A167" s="7" t="s">
        <v>207</v>
      </c>
      <c r="B167" s="68">
        <v>5.9494110000000003E-2</v>
      </c>
      <c r="C167" s="123">
        <f t="shared" si="12"/>
        <v>1.875775525558839E-3</v>
      </c>
      <c r="D167" s="68">
        <v>3.19809E-2</v>
      </c>
      <c r="E167" s="123">
        <f t="shared" si="13"/>
        <v>1.1058525274283411E-3</v>
      </c>
      <c r="F167" s="68">
        <v>1.7895630000000003E-2</v>
      </c>
      <c r="G167" s="123">
        <f t="shared" si="10"/>
        <v>9.688933431231438E-4</v>
      </c>
      <c r="H167" s="123">
        <f t="shared" si="14"/>
        <v>-44.042756770447355</v>
      </c>
      <c r="I167" s="125">
        <f t="shared" si="11"/>
        <v>-69.920333290135787</v>
      </c>
      <c r="J167" s="106"/>
    </row>
    <row r="168" spans="1:10" x14ac:dyDescent="0.25">
      <c r="A168" s="7" t="s">
        <v>247</v>
      </c>
      <c r="B168" s="68">
        <v>5.3179999999999998E-3</v>
      </c>
      <c r="C168" s="123">
        <f t="shared" si="12"/>
        <v>1.6766994656986894E-4</v>
      </c>
      <c r="D168" s="68">
        <v>0.10868894</v>
      </c>
      <c r="E168" s="123">
        <f t="shared" si="13"/>
        <v>3.7583038314277367E-3</v>
      </c>
      <c r="F168" s="68">
        <v>1.5353E-2</v>
      </c>
      <c r="G168" s="123">
        <f t="shared" si="10"/>
        <v>8.3123195422399895E-4</v>
      </c>
      <c r="H168" s="123">
        <f t="shared" si="14"/>
        <v>-85.874367713955067</v>
      </c>
      <c r="I168" s="125">
        <f t="shared" si="11"/>
        <v>188.69875893192932</v>
      </c>
      <c r="J168" s="106"/>
    </row>
    <row r="169" spans="1:10" x14ac:dyDescent="0.25">
      <c r="A169" s="7" t="s">
        <v>137</v>
      </c>
      <c r="B169" s="68">
        <v>0</v>
      </c>
      <c r="C169" s="123">
        <f t="shared" si="12"/>
        <v>0</v>
      </c>
      <c r="D169" s="68">
        <v>1.08E-3</v>
      </c>
      <c r="E169" s="123">
        <f t="shared" si="13"/>
        <v>3.7344812985957499E-5</v>
      </c>
      <c r="F169" s="68">
        <v>1.4977260000000001E-2</v>
      </c>
      <c r="G169" s="123">
        <f t="shared" si="10"/>
        <v>8.1088888808186874E-4</v>
      </c>
      <c r="H169" s="123">
        <f t="shared" si="14"/>
        <v>1286.7833333333333</v>
      </c>
      <c r="I169" s="125" t="s">
        <v>314</v>
      </c>
      <c r="J169" s="106"/>
    </row>
    <row r="170" spans="1:10" x14ac:dyDescent="0.25">
      <c r="A170" s="7" t="s">
        <v>138</v>
      </c>
      <c r="B170" s="68">
        <v>1.469E-2</v>
      </c>
      <c r="C170" s="123">
        <f t="shared" si="12"/>
        <v>4.631574868580998E-4</v>
      </c>
      <c r="D170" s="68">
        <v>3.003E-3</v>
      </c>
      <c r="E170" s="123">
        <f t="shared" si="13"/>
        <v>1.0383932721928738E-4</v>
      </c>
      <c r="F170" s="68">
        <v>1.41E-2</v>
      </c>
      <c r="G170" s="123">
        <f t="shared" si="10"/>
        <v>7.6339285837024587E-4</v>
      </c>
      <c r="H170" s="123">
        <f t="shared" si="14"/>
        <v>369.53046953046947</v>
      </c>
      <c r="I170" s="125">
        <f t="shared" si="11"/>
        <v>-4.0163376446562316</v>
      </c>
      <c r="J170" s="106"/>
    </row>
    <row r="171" spans="1:10" x14ac:dyDescent="0.25">
      <c r="A171" s="7" t="s">
        <v>27</v>
      </c>
      <c r="B171" s="68">
        <v>0.55630255000000006</v>
      </c>
      <c r="C171" s="123">
        <f t="shared" si="12"/>
        <v>1.7539529679424945E-2</v>
      </c>
      <c r="D171" s="68">
        <v>1.0756800000000001E-3</v>
      </c>
      <c r="E171" s="123">
        <f t="shared" si="13"/>
        <v>3.719543373401367E-5</v>
      </c>
      <c r="F171" s="68">
        <v>1.262082E-2</v>
      </c>
      <c r="G171" s="123">
        <f t="shared" si="10"/>
        <v>6.8330807480683454E-4</v>
      </c>
      <c r="H171" s="123">
        <f t="shared" si="14"/>
        <v>1073.2875948237393</v>
      </c>
      <c r="I171" s="125">
        <f t="shared" si="11"/>
        <v>-97.731302867477424</v>
      </c>
      <c r="J171" s="106"/>
    </row>
    <row r="172" spans="1:10" x14ac:dyDescent="0.25">
      <c r="A172" s="7" t="s">
        <v>173</v>
      </c>
      <c r="B172" s="68">
        <v>3.7552210000000003E-2</v>
      </c>
      <c r="C172" s="123">
        <f t="shared" si="12"/>
        <v>1.1839746228432678E-3</v>
      </c>
      <c r="D172" s="68">
        <v>9.9136509999999997E-2</v>
      </c>
      <c r="E172" s="123">
        <f t="shared" si="13"/>
        <v>3.4279948389171347E-3</v>
      </c>
      <c r="F172" s="68">
        <v>1.0508120000000001E-2</v>
      </c>
      <c r="G172" s="123">
        <f t="shared" si="10"/>
        <v>5.6892367112748577E-4</v>
      </c>
      <c r="H172" s="123">
        <f t="shared" si="14"/>
        <v>-89.400353109061442</v>
      </c>
      <c r="I172" s="125">
        <f t="shared" si="11"/>
        <v>-72.017306038712505</v>
      </c>
      <c r="J172" s="106"/>
    </row>
    <row r="173" spans="1:10" x14ac:dyDescent="0.25">
      <c r="A173" s="7" t="s">
        <v>59</v>
      </c>
      <c r="B173" s="68">
        <v>1.3530000000000001E-4</v>
      </c>
      <c r="C173" s="123">
        <f t="shared" si="12"/>
        <v>4.2658412506399531E-6</v>
      </c>
      <c r="D173" s="68">
        <v>0.70669947999999994</v>
      </c>
      <c r="E173" s="123">
        <f t="shared" si="13"/>
        <v>2.4436629553586491E-2</v>
      </c>
      <c r="F173" s="68">
        <v>8.0938E-3</v>
      </c>
      <c r="G173" s="123">
        <f t="shared" si="10"/>
        <v>4.3820915723951037E-4</v>
      </c>
      <c r="H173" s="123">
        <f t="shared" si="14"/>
        <v>-98.854704124021708</v>
      </c>
      <c r="I173" s="125">
        <f t="shared" si="11"/>
        <v>5882.1138211382104</v>
      </c>
      <c r="J173" s="106"/>
    </row>
    <row r="174" spans="1:10" x14ac:dyDescent="0.25">
      <c r="A174" s="7" t="s">
        <v>126</v>
      </c>
      <c r="B174" s="68">
        <v>5.5440000000000003E-3</v>
      </c>
      <c r="C174" s="123">
        <f t="shared" si="12"/>
        <v>1.7479544636768586E-4</v>
      </c>
      <c r="D174" s="68">
        <v>0</v>
      </c>
      <c r="E174" s="123">
        <f t="shared" si="13"/>
        <v>0</v>
      </c>
      <c r="F174" s="68">
        <v>7.4700000000000001E-3</v>
      </c>
      <c r="G174" s="123">
        <f t="shared" si="10"/>
        <v>4.0443579092381112E-4</v>
      </c>
      <c r="H174" s="123" t="s">
        <v>314</v>
      </c>
      <c r="I174" s="125">
        <f t="shared" si="11"/>
        <v>34.740259740259738</v>
      </c>
      <c r="J174" s="106"/>
    </row>
    <row r="175" spans="1:10" x14ac:dyDescent="0.25">
      <c r="A175" s="7" t="s">
        <v>42</v>
      </c>
      <c r="B175" s="68">
        <v>0</v>
      </c>
      <c r="C175" s="123">
        <f t="shared" si="12"/>
        <v>0</v>
      </c>
      <c r="D175" s="68">
        <v>0</v>
      </c>
      <c r="E175" s="123">
        <f t="shared" si="13"/>
        <v>0</v>
      </c>
      <c r="F175" s="68">
        <v>4.8781800000000002E-3</v>
      </c>
      <c r="G175" s="123">
        <f t="shared" si="10"/>
        <v>2.641111896343664E-4</v>
      </c>
      <c r="H175" s="123" t="s">
        <v>314</v>
      </c>
      <c r="I175" s="125" t="s">
        <v>314</v>
      </c>
      <c r="J175" s="106"/>
    </row>
    <row r="176" spans="1:10" x14ac:dyDescent="0.25">
      <c r="A176" s="7" t="s">
        <v>91</v>
      </c>
      <c r="B176" s="68">
        <v>8.6912999999999997E-4</v>
      </c>
      <c r="C176" s="123">
        <f t="shared" si="12"/>
        <v>2.7402591324232831E-5</v>
      </c>
      <c r="D176" s="68">
        <v>0</v>
      </c>
      <c r="E176" s="123">
        <f t="shared" si="13"/>
        <v>0</v>
      </c>
      <c r="F176" s="68">
        <v>4.7000000000000002E-3</v>
      </c>
      <c r="G176" s="123">
        <f t="shared" si="10"/>
        <v>2.5446428612341531E-4</v>
      </c>
      <c r="H176" s="123" t="s">
        <v>314</v>
      </c>
      <c r="I176" s="125">
        <f t="shared" si="11"/>
        <v>440.77065571318445</v>
      </c>
      <c r="J176" s="106"/>
    </row>
    <row r="177" spans="1:10" x14ac:dyDescent="0.25">
      <c r="A177" s="7" t="s">
        <v>239</v>
      </c>
      <c r="B177" s="68">
        <v>3.5621670000000001E-2</v>
      </c>
      <c r="C177" s="123">
        <f t="shared" si="12"/>
        <v>1.1231070901898275E-3</v>
      </c>
      <c r="D177" s="68">
        <v>1.7928799999999998E-2</v>
      </c>
      <c r="E177" s="123">
        <f t="shared" si="13"/>
        <v>6.199515583913285E-4</v>
      </c>
      <c r="F177" s="68">
        <v>3.7993800000000002E-3</v>
      </c>
      <c r="G177" s="123">
        <f t="shared" si="10"/>
        <v>2.0570351476842163E-4</v>
      </c>
      <c r="H177" s="123">
        <f t="shared" si="14"/>
        <v>-78.808509214225154</v>
      </c>
      <c r="I177" s="125">
        <f t="shared" si="11"/>
        <v>-89.334076701064262</v>
      </c>
      <c r="J177" s="106"/>
    </row>
    <row r="178" spans="1:10" x14ac:dyDescent="0.25">
      <c r="A178" s="7" t="s">
        <v>139</v>
      </c>
      <c r="B178" s="68">
        <v>4.8000000000000001E-4</v>
      </c>
      <c r="C178" s="123">
        <f t="shared" si="12"/>
        <v>1.5133804880319123E-5</v>
      </c>
      <c r="D178" s="68">
        <v>1.1499000000000001E-3</v>
      </c>
      <c r="E178" s="123">
        <f t="shared" si="13"/>
        <v>3.9761852270881982E-5</v>
      </c>
      <c r="F178" s="68">
        <v>3.6795999999999999E-3</v>
      </c>
      <c r="G178" s="123">
        <f t="shared" si="10"/>
        <v>1.9921846536589762E-4</v>
      </c>
      <c r="H178" s="123">
        <f t="shared" si="14"/>
        <v>219.99304287329329</v>
      </c>
      <c r="I178" s="125">
        <f t="shared" si="11"/>
        <v>666.58333333333326</v>
      </c>
      <c r="J178" s="106"/>
    </row>
    <row r="179" spans="1:10" x14ac:dyDescent="0.25">
      <c r="A179" s="7" t="s">
        <v>254</v>
      </c>
      <c r="B179" s="68">
        <v>0</v>
      </c>
      <c r="C179" s="123">
        <f t="shared" si="12"/>
        <v>0</v>
      </c>
      <c r="D179" s="68">
        <v>1.4024E-2</v>
      </c>
      <c r="E179" s="123">
        <f t="shared" si="13"/>
        <v>4.8492931232876668E-4</v>
      </c>
      <c r="F179" s="68">
        <v>3.6020000000000002E-3</v>
      </c>
      <c r="G179" s="123">
        <f t="shared" si="10"/>
        <v>1.9501709757798765E-4</v>
      </c>
      <c r="H179" s="123">
        <f t="shared" si="14"/>
        <v>-74.315459212778094</v>
      </c>
      <c r="I179" s="125" t="s">
        <v>314</v>
      </c>
      <c r="J179" s="106"/>
    </row>
    <row r="180" spans="1:10" x14ac:dyDescent="0.25">
      <c r="A180" s="7" t="s">
        <v>234</v>
      </c>
      <c r="B180" s="68">
        <v>1.4113819999999999E-2</v>
      </c>
      <c r="C180" s="123">
        <f t="shared" si="12"/>
        <v>4.449912458248867E-4</v>
      </c>
      <c r="D180" s="68">
        <v>3.3123E-2</v>
      </c>
      <c r="E180" s="123">
        <f t="shared" si="13"/>
        <v>1.1453446671609909E-3</v>
      </c>
      <c r="F180" s="68">
        <v>3.5950000000000001E-3</v>
      </c>
      <c r="G180" s="123">
        <f t="shared" si="10"/>
        <v>1.9463810821567621E-4</v>
      </c>
      <c r="H180" s="123">
        <f t="shared" si="14"/>
        <v>-89.146514506536249</v>
      </c>
      <c r="I180" s="125">
        <f t="shared" si="11"/>
        <v>-74.528511770732521</v>
      </c>
      <c r="J180" s="106"/>
    </row>
    <row r="181" spans="1:10" x14ac:dyDescent="0.25">
      <c r="A181" s="7" t="s">
        <v>102</v>
      </c>
      <c r="B181" s="68">
        <v>1.0345999999999999E-4</v>
      </c>
      <c r="C181" s="123">
        <f t="shared" si="12"/>
        <v>3.2619655269121172E-6</v>
      </c>
      <c r="D181" s="68">
        <v>0</v>
      </c>
      <c r="E181" s="123">
        <f t="shared" si="13"/>
        <v>0</v>
      </c>
      <c r="F181" s="68">
        <v>3.2137399999999997E-3</v>
      </c>
      <c r="G181" s="123">
        <f t="shared" si="10"/>
        <v>1.7399618189069461E-4</v>
      </c>
      <c r="H181" s="123" t="s">
        <v>314</v>
      </c>
      <c r="I181" s="125">
        <f t="shared" si="11"/>
        <v>3006.2632901604484</v>
      </c>
      <c r="J181" s="106"/>
    </row>
    <row r="182" spans="1:10" x14ac:dyDescent="0.25">
      <c r="A182" s="7" t="s">
        <v>124</v>
      </c>
      <c r="B182" s="68">
        <v>0</v>
      </c>
      <c r="C182" s="123">
        <f t="shared" si="12"/>
        <v>0</v>
      </c>
      <c r="D182" s="68">
        <v>2.33E-4</v>
      </c>
      <c r="E182" s="123">
        <f t="shared" si="13"/>
        <v>8.0567976164149042E-6</v>
      </c>
      <c r="F182" s="68">
        <v>2.52258E-3</v>
      </c>
      <c r="G182" s="123">
        <f t="shared" si="10"/>
        <v>1.3657585508280957E-4</v>
      </c>
      <c r="H182" s="123">
        <f t="shared" si="14"/>
        <v>982.65236051502143</v>
      </c>
      <c r="I182" s="125" t="s">
        <v>314</v>
      </c>
      <c r="J182" s="106"/>
    </row>
    <row r="183" spans="1:10" x14ac:dyDescent="0.25">
      <c r="A183" s="7" t="s">
        <v>29</v>
      </c>
      <c r="B183" s="68">
        <v>0</v>
      </c>
      <c r="C183" s="123">
        <f t="shared" si="12"/>
        <v>0</v>
      </c>
      <c r="D183" s="68">
        <v>0</v>
      </c>
      <c r="E183" s="123">
        <f t="shared" si="13"/>
        <v>0</v>
      </c>
      <c r="F183" s="68">
        <v>2.00862E-3</v>
      </c>
      <c r="G183" s="123">
        <f t="shared" si="10"/>
        <v>1.0874937327515201E-4</v>
      </c>
      <c r="H183" s="123" t="s">
        <v>314</v>
      </c>
      <c r="I183" s="125" t="s">
        <v>314</v>
      </c>
      <c r="J183" s="106"/>
    </row>
    <row r="184" spans="1:10" x14ac:dyDescent="0.25">
      <c r="A184" s="7" t="s">
        <v>45</v>
      </c>
      <c r="B184" s="68">
        <v>1.2195E-4</v>
      </c>
      <c r="C184" s="123">
        <f t="shared" si="12"/>
        <v>3.8449323024060768E-6</v>
      </c>
      <c r="D184" s="68">
        <v>1.2343120000000001E-2</v>
      </c>
      <c r="E184" s="123">
        <f t="shared" si="13"/>
        <v>4.2680695191039979E-4</v>
      </c>
      <c r="F184" s="68">
        <v>1.9872399999999999E-3</v>
      </c>
      <c r="G184" s="123">
        <f t="shared" si="10"/>
        <v>1.0759183147997784E-4</v>
      </c>
      <c r="H184" s="123">
        <f t="shared" si="14"/>
        <v>-83.900018795896017</v>
      </c>
      <c r="I184" s="125">
        <f t="shared" si="11"/>
        <v>1529.5530955309553</v>
      </c>
      <c r="J184" s="106"/>
    </row>
    <row r="185" spans="1:10" x14ac:dyDescent="0.25">
      <c r="A185" s="7" t="s">
        <v>101</v>
      </c>
      <c r="B185" s="68">
        <v>1.005526E-2</v>
      </c>
      <c r="C185" s="123">
        <f t="shared" si="12"/>
        <v>3.1702988096016178E-4</v>
      </c>
      <c r="D185" s="68">
        <v>5.3860000000000002E-3</v>
      </c>
      <c r="E185" s="123">
        <f t="shared" si="13"/>
        <v>1.8623996550219178E-4</v>
      </c>
      <c r="F185" s="68">
        <v>1.73712E-3</v>
      </c>
      <c r="G185" s="123">
        <f t="shared" si="10"/>
        <v>9.4050000151214296E-5</v>
      </c>
      <c r="H185" s="123">
        <f t="shared" si="14"/>
        <v>-67.747493501671002</v>
      </c>
      <c r="I185" s="125">
        <f t="shared" si="11"/>
        <v>-82.724265707699246</v>
      </c>
      <c r="J185" s="106"/>
    </row>
    <row r="186" spans="1:10" x14ac:dyDescent="0.25">
      <c r="A186" s="7" t="s">
        <v>24</v>
      </c>
      <c r="B186" s="68">
        <v>2.5678200000000002E-2</v>
      </c>
      <c r="C186" s="123">
        <f t="shared" si="12"/>
        <v>8.0960180932877193E-4</v>
      </c>
      <c r="D186" s="68">
        <v>0</v>
      </c>
      <c r="E186" s="123">
        <f t="shared" si="13"/>
        <v>0</v>
      </c>
      <c r="F186" s="68">
        <v>1.6712000000000001E-3</v>
      </c>
      <c r="G186" s="123">
        <f t="shared" si="10"/>
        <v>9.048100318498971E-5</v>
      </c>
      <c r="H186" s="123" t="s">
        <v>314</v>
      </c>
      <c r="I186" s="125">
        <f t="shared" si="11"/>
        <v>-93.491755652654788</v>
      </c>
      <c r="J186" s="106"/>
    </row>
    <row r="187" spans="1:10" x14ac:dyDescent="0.25">
      <c r="A187" s="7" t="s">
        <v>56</v>
      </c>
      <c r="B187" s="68">
        <v>0</v>
      </c>
      <c r="C187" s="123">
        <f t="shared" si="12"/>
        <v>0</v>
      </c>
      <c r="D187" s="68">
        <v>9.9749999999999999E-5</v>
      </c>
      <c r="E187" s="123">
        <f t="shared" si="13"/>
        <v>3.4492084216196858E-6</v>
      </c>
      <c r="F187" s="68">
        <v>1.4653699999999999E-3</v>
      </c>
      <c r="G187" s="123">
        <f t="shared" si="10"/>
        <v>7.9337091692908301E-5</v>
      </c>
      <c r="H187" s="123">
        <f t="shared" si="14"/>
        <v>1369.0426065162906</v>
      </c>
      <c r="I187" s="125" t="s">
        <v>314</v>
      </c>
      <c r="J187" s="106"/>
    </row>
    <row r="188" spans="1:10" x14ac:dyDescent="0.25">
      <c r="A188" s="7" t="s">
        <v>244</v>
      </c>
      <c r="B188" s="68">
        <v>2.1020000000000001E-3</v>
      </c>
      <c r="C188" s="123">
        <f t="shared" si="12"/>
        <v>6.6273453871730815E-5</v>
      </c>
      <c r="D188" s="68">
        <v>9.3539999999999997E-4</v>
      </c>
      <c r="E188" s="123">
        <f t="shared" si="13"/>
        <v>3.2344757469504296E-5</v>
      </c>
      <c r="F188" s="68">
        <v>9.6979999999999994E-4</v>
      </c>
      <c r="G188" s="123">
        <f t="shared" si="10"/>
        <v>5.2506269081380463E-5</v>
      </c>
      <c r="H188" s="123">
        <f t="shared" si="14"/>
        <v>3.6775710925807115</v>
      </c>
      <c r="I188" s="125">
        <f t="shared" si="11"/>
        <v>-53.862987630827796</v>
      </c>
      <c r="J188" s="106"/>
    </row>
    <row r="189" spans="1:10" x14ac:dyDescent="0.25">
      <c r="A189" s="7" t="s">
        <v>63</v>
      </c>
      <c r="B189" s="68">
        <v>0</v>
      </c>
      <c r="C189" s="123">
        <f t="shared" si="12"/>
        <v>0</v>
      </c>
      <c r="D189" s="68">
        <v>0</v>
      </c>
      <c r="E189" s="123">
        <f t="shared" si="13"/>
        <v>0</v>
      </c>
      <c r="F189" s="68">
        <v>8.3750000000000003E-4</v>
      </c>
      <c r="G189" s="123">
        <f t="shared" si="10"/>
        <v>4.534337013369369E-5</v>
      </c>
      <c r="H189" s="123" t="s">
        <v>314</v>
      </c>
      <c r="I189" s="125" t="s">
        <v>314</v>
      </c>
      <c r="J189" s="106"/>
    </row>
    <row r="190" spans="1:10" x14ac:dyDescent="0.25">
      <c r="A190" s="7" t="s">
        <v>156</v>
      </c>
      <c r="B190" s="68">
        <v>5.6708572899999998</v>
      </c>
      <c r="C190" s="123">
        <f t="shared" si="12"/>
        <v>0.17879509943957347</v>
      </c>
      <c r="D190" s="68">
        <v>6.38E-4</v>
      </c>
      <c r="E190" s="123">
        <f t="shared" si="13"/>
        <v>2.2061102486148966E-5</v>
      </c>
      <c r="F190" s="68">
        <v>7.8653999999999996E-4</v>
      </c>
      <c r="G190" s="123">
        <f t="shared" si="10"/>
        <v>4.2584327576066185E-5</v>
      </c>
      <c r="H190" s="123">
        <f t="shared" si="14"/>
        <v>23.282131661441994</v>
      </c>
      <c r="I190" s="125">
        <f t="shared" si="11"/>
        <v>-99.986130139416716</v>
      </c>
      <c r="J190" s="106"/>
    </row>
    <row r="191" spans="1:10" x14ac:dyDescent="0.25">
      <c r="A191" s="7" t="s">
        <v>67</v>
      </c>
      <c r="B191" s="68">
        <v>384.86234231999998</v>
      </c>
      <c r="C191" s="123">
        <f t="shared" si="12"/>
        <v>12.134232488444717</v>
      </c>
      <c r="D191" s="68">
        <v>5.1400000000000003E-4</v>
      </c>
      <c r="E191" s="123">
        <f t="shared" si="13"/>
        <v>1.7773364698872366E-5</v>
      </c>
      <c r="F191" s="68">
        <v>5.62E-4</v>
      </c>
      <c r="G191" s="123">
        <f t="shared" si="10"/>
        <v>3.0427431659863705E-5</v>
      </c>
      <c r="H191" s="123">
        <f t="shared" si="14"/>
        <v>9.3385214007781983</v>
      </c>
      <c r="I191" s="125">
        <f t="shared" si="11"/>
        <v>-99.999853973761986</v>
      </c>
      <c r="J191" s="106"/>
    </row>
    <row r="192" spans="1:10" x14ac:dyDescent="0.25">
      <c r="A192" s="7" t="s">
        <v>48</v>
      </c>
      <c r="B192" s="68">
        <v>2.4859999999999999E-3</v>
      </c>
      <c r="C192" s="123">
        <f t="shared" si="12"/>
        <v>7.8380497775986112E-5</v>
      </c>
      <c r="D192" s="68">
        <v>0</v>
      </c>
      <c r="E192" s="123">
        <f t="shared" si="13"/>
        <v>0</v>
      </c>
      <c r="F192" s="68">
        <v>3.6000000000000002E-4</v>
      </c>
      <c r="G192" s="123">
        <f t="shared" si="10"/>
        <v>1.9490881490304152E-5</v>
      </c>
      <c r="H192" s="123" t="s">
        <v>314</v>
      </c>
      <c r="I192" s="125">
        <f t="shared" si="11"/>
        <v>-85.518905872888169</v>
      </c>
      <c r="J192" s="106"/>
    </row>
    <row r="193" spans="1:10" x14ac:dyDescent="0.25">
      <c r="A193" s="7" t="s">
        <v>31</v>
      </c>
      <c r="B193" s="68">
        <v>5.4460000000000003E-3</v>
      </c>
      <c r="C193" s="123">
        <f t="shared" si="12"/>
        <v>1.7170562787128738E-4</v>
      </c>
      <c r="D193" s="68">
        <v>1.1504E-2</v>
      </c>
      <c r="E193" s="123">
        <f t="shared" si="13"/>
        <v>3.9779141536153248E-4</v>
      </c>
      <c r="F193" s="68">
        <v>2.7999999999999998E-4</v>
      </c>
      <c r="G193" s="123">
        <f t="shared" si="10"/>
        <v>1.5159574492458784E-5</v>
      </c>
      <c r="H193" s="123">
        <f t="shared" si="14"/>
        <v>-97.566063977746879</v>
      </c>
      <c r="I193" s="125">
        <f t="shared" si="11"/>
        <v>-94.85861182519281</v>
      </c>
      <c r="J193" s="106"/>
    </row>
    <row r="194" spans="1:10" x14ac:dyDescent="0.25">
      <c r="A194" s="7" t="s">
        <v>61</v>
      </c>
      <c r="B194" s="68">
        <v>7.1840000000000001E-4</v>
      </c>
      <c r="C194" s="123">
        <f t="shared" si="12"/>
        <v>2.2650261304210954E-5</v>
      </c>
      <c r="D194" s="68">
        <v>3.8189999999999999E-3</v>
      </c>
      <c r="E194" s="123">
        <f t="shared" si="13"/>
        <v>1.3205540814201084E-4</v>
      </c>
      <c r="F194" s="68">
        <v>2.5999999999999998E-4</v>
      </c>
      <c r="G194" s="123">
        <f t="shared" si="10"/>
        <v>1.4076747742997441E-5</v>
      </c>
      <c r="H194" s="123">
        <f t="shared" si="14"/>
        <v>-93.191935061534437</v>
      </c>
      <c r="I194" s="125">
        <f t="shared" si="11"/>
        <v>-63.808463251670375</v>
      </c>
      <c r="J194" s="106"/>
    </row>
    <row r="195" spans="1:10" x14ac:dyDescent="0.25">
      <c r="A195" s="7" t="s">
        <v>44</v>
      </c>
      <c r="B195" s="68">
        <v>0</v>
      </c>
      <c r="C195" s="123">
        <f t="shared" si="12"/>
        <v>0</v>
      </c>
      <c r="D195" s="68">
        <v>0</v>
      </c>
      <c r="E195" s="123">
        <f t="shared" si="13"/>
        <v>0</v>
      </c>
      <c r="F195" s="68">
        <v>1.885E-4</v>
      </c>
      <c r="G195" s="123">
        <f t="shared" si="10"/>
        <v>1.0205642113673145E-5</v>
      </c>
      <c r="H195" s="123" t="s">
        <v>314</v>
      </c>
      <c r="I195" s="125" t="s">
        <v>314</v>
      </c>
      <c r="J195" s="106"/>
    </row>
    <row r="196" spans="1:10" x14ac:dyDescent="0.25">
      <c r="A196" s="7" t="s">
        <v>73</v>
      </c>
      <c r="B196" s="68">
        <v>0</v>
      </c>
      <c r="C196" s="123">
        <f t="shared" si="12"/>
        <v>0</v>
      </c>
      <c r="D196" s="68">
        <v>0</v>
      </c>
      <c r="E196" s="123">
        <f t="shared" si="13"/>
        <v>0</v>
      </c>
      <c r="F196" s="68">
        <v>1.8000000000000001E-4</v>
      </c>
      <c r="G196" s="123">
        <f t="shared" ref="G196:G226" si="15">(F196/$F$227)*100</f>
        <v>9.7454407451520761E-6</v>
      </c>
      <c r="H196" s="123" t="s">
        <v>314</v>
      </c>
      <c r="I196" s="125" t="s">
        <v>314</v>
      </c>
      <c r="J196" s="106"/>
    </row>
    <row r="197" spans="1:10" x14ac:dyDescent="0.25">
      <c r="A197" s="7" t="s">
        <v>153</v>
      </c>
      <c r="B197" s="68">
        <v>0</v>
      </c>
      <c r="C197" s="123">
        <f t="shared" ref="C197:C223" si="16">(B197/$B$227)*100</f>
        <v>0</v>
      </c>
      <c r="D197" s="68">
        <v>8.9067999999999994E-2</v>
      </c>
      <c r="E197" s="123">
        <f t="shared" ref="E197:E223" si="17">(D197/$D$227)*100</f>
        <v>3.0798405583641318E-3</v>
      </c>
      <c r="F197" s="68">
        <v>1.6799999999999999E-4</v>
      </c>
      <c r="G197" s="123">
        <f t="shared" si="15"/>
        <v>9.0957446954752702E-6</v>
      </c>
      <c r="H197" s="123">
        <f t="shared" ref="H197:H225" si="18">((F197/D197)-1)*100</f>
        <v>-99.811380069160634</v>
      </c>
      <c r="I197" s="125" t="s">
        <v>314</v>
      </c>
      <c r="J197" s="106"/>
    </row>
    <row r="198" spans="1:10" x14ac:dyDescent="0.25">
      <c r="A198" s="7" t="s">
        <v>96</v>
      </c>
      <c r="B198" s="68">
        <v>5.1334593399999999</v>
      </c>
      <c r="C198" s="123">
        <f t="shared" si="16"/>
        <v>0.16185160835960788</v>
      </c>
      <c r="D198" s="68">
        <v>1.5125610000000001E-2</v>
      </c>
      <c r="E198" s="123">
        <f t="shared" si="17"/>
        <v>5.2302136735974877E-4</v>
      </c>
      <c r="F198" s="68">
        <v>9.7E-5</v>
      </c>
      <c r="G198" s="123">
        <f t="shared" si="15"/>
        <v>5.2517097348875067E-6</v>
      </c>
      <c r="H198" s="123">
        <f t="shared" si="18"/>
        <v>-99.358703549807245</v>
      </c>
      <c r="I198" s="125">
        <f t="shared" ref="I198:I226" si="19">((F198/B198)-1)*100</f>
        <v>-99.998110435993055</v>
      </c>
      <c r="J198" s="106"/>
    </row>
    <row r="199" spans="1:10" x14ac:dyDescent="0.25">
      <c r="A199" s="7" t="s">
        <v>0</v>
      </c>
      <c r="B199" s="68">
        <v>0.27400306000000002</v>
      </c>
      <c r="C199" s="123">
        <f t="shared" si="16"/>
        <v>8.6389767638549442E-3</v>
      </c>
      <c r="D199" s="68">
        <v>0.77780000000000005</v>
      </c>
      <c r="E199" s="123">
        <f t="shared" si="17"/>
        <v>2.6895181055997912E-2</v>
      </c>
      <c r="F199" s="68">
        <v>0</v>
      </c>
      <c r="G199" s="123">
        <f t="shared" si="15"/>
        <v>0</v>
      </c>
      <c r="H199" s="123">
        <f t="shared" si="18"/>
        <v>-100</v>
      </c>
      <c r="I199" s="125">
        <f t="shared" si="19"/>
        <v>-100</v>
      </c>
      <c r="J199" s="106"/>
    </row>
    <row r="200" spans="1:10" x14ac:dyDescent="0.25">
      <c r="A200" s="7" t="s">
        <v>1</v>
      </c>
      <c r="B200" s="68">
        <v>2.9966199999999998E-3</v>
      </c>
      <c r="C200" s="123">
        <f t="shared" si="16"/>
        <v>9.4479713292628916E-5</v>
      </c>
      <c r="D200" s="68">
        <v>0</v>
      </c>
      <c r="E200" s="123">
        <f t="shared" si="17"/>
        <v>0</v>
      </c>
      <c r="F200" s="68">
        <v>0</v>
      </c>
      <c r="G200" s="123">
        <f t="shared" si="15"/>
        <v>0</v>
      </c>
      <c r="H200" s="123" t="s">
        <v>314</v>
      </c>
      <c r="I200" s="125">
        <f t="shared" si="19"/>
        <v>-100</v>
      </c>
      <c r="J200" s="106"/>
    </row>
    <row r="201" spans="1:10" x14ac:dyDescent="0.25">
      <c r="A201" s="7" t="s">
        <v>4</v>
      </c>
      <c r="B201" s="68">
        <v>0.71576174999999997</v>
      </c>
      <c r="C201" s="123">
        <f t="shared" si="16"/>
        <v>2.256708055269949E-2</v>
      </c>
      <c r="D201" s="68">
        <v>1.2925976699999999</v>
      </c>
      <c r="E201" s="123">
        <f t="shared" si="17"/>
        <v>4.4696128011328155E-2</v>
      </c>
      <c r="F201" s="68">
        <v>0</v>
      </c>
      <c r="G201" s="123">
        <f t="shared" si="15"/>
        <v>0</v>
      </c>
      <c r="H201" s="123">
        <f t="shared" si="18"/>
        <v>-100</v>
      </c>
      <c r="I201" s="125">
        <f t="shared" si="19"/>
        <v>-100</v>
      </c>
      <c r="J201" s="106"/>
    </row>
    <row r="202" spans="1:10" x14ac:dyDescent="0.25">
      <c r="A202" s="7" t="s">
        <v>8</v>
      </c>
      <c r="B202" s="68">
        <v>1.2E-2</v>
      </c>
      <c r="C202" s="123">
        <f t="shared" si="16"/>
        <v>3.7834512200797809E-4</v>
      </c>
      <c r="D202" s="68">
        <v>0</v>
      </c>
      <c r="E202" s="123">
        <f t="shared" si="17"/>
        <v>0</v>
      </c>
      <c r="F202" s="68">
        <v>0</v>
      </c>
      <c r="G202" s="123">
        <f t="shared" si="15"/>
        <v>0</v>
      </c>
      <c r="H202" s="123" t="s">
        <v>314</v>
      </c>
      <c r="I202" s="125">
        <f t="shared" si="19"/>
        <v>-100</v>
      </c>
      <c r="J202" s="106"/>
    </row>
    <row r="203" spans="1:10" x14ac:dyDescent="0.25">
      <c r="A203" s="7" t="s">
        <v>14</v>
      </c>
      <c r="B203" s="68">
        <v>1.5246000000000001E-4</v>
      </c>
      <c r="C203" s="123">
        <f t="shared" si="16"/>
        <v>4.8068747751113613E-6</v>
      </c>
      <c r="D203" s="68">
        <v>0.15773000000000001</v>
      </c>
      <c r="E203" s="123">
        <f t="shared" si="17"/>
        <v>5.4540716224769237E-3</v>
      </c>
      <c r="F203" s="68">
        <v>0</v>
      </c>
      <c r="G203" s="123">
        <f t="shared" si="15"/>
        <v>0</v>
      </c>
      <c r="H203" s="123">
        <f t="shared" si="18"/>
        <v>-100</v>
      </c>
      <c r="I203" s="125">
        <f t="shared" si="19"/>
        <v>-100</v>
      </c>
      <c r="J203" s="106"/>
    </row>
    <row r="204" spans="1:10" x14ac:dyDescent="0.25">
      <c r="A204" s="7" t="s">
        <v>58</v>
      </c>
      <c r="B204" s="68">
        <v>1E-4</v>
      </c>
      <c r="C204" s="123">
        <f t="shared" si="16"/>
        <v>3.1528760167331504E-6</v>
      </c>
      <c r="D204" s="68">
        <v>0</v>
      </c>
      <c r="E204" s="123">
        <f t="shared" si="17"/>
        <v>0</v>
      </c>
      <c r="F204" s="68">
        <v>0</v>
      </c>
      <c r="G204" s="123">
        <f t="shared" si="15"/>
        <v>0</v>
      </c>
      <c r="H204" s="123" t="s">
        <v>314</v>
      </c>
      <c r="I204" s="125">
        <f t="shared" si="19"/>
        <v>-100</v>
      </c>
      <c r="J204" s="106"/>
    </row>
    <row r="205" spans="1:10" x14ac:dyDescent="0.25">
      <c r="A205" s="7" t="s">
        <v>60</v>
      </c>
      <c r="B205" s="68">
        <v>3.85E-2</v>
      </c>
      <c r="C205" s="123">
        <f t="shared" si="16"/>
        <v>1.213857266442263E-3</v>
      </c>
      <c r="D205" s="68">
        <v>0</v>
      </c>
      <c r="E205" s="123">
        <f t="shared" si="17"/>
        <v>0</v>
      </c>
      <c r="F205" s="68">
        <v>0</v>
      </c>
      <c r="G205" s="123">
        <f t="shared" si="15"/>
        <v>0</v>
      </c>
      <c r="H205" s="123" t="s">
        <v>314</v>
      </c>
      <c r="I205" s="125">
        <f t="shared" si="19"/>
        <v>-100</v>
      </c>
      <c r="J205" s="106"/>
    </row>
    <row r="206" spans="1:10" x14ac:dyDescent="0.25">
      <c r="A206" s="7" t="s">
        <v>72</v>
      </c>
      <c r="B206" s="68">
        <v>0.58482599999999996</v>
      </c>
      <c r="C206" s="123">
        <f t="shared" si="16"/>
        <v>1.8438838693619813E-2</v>
      </c>
      <c r="D206" s="68">
        <v>0.95204</v>
      </c>
      <c r="E206" s="123">
        <f t="shared" si="17"/>
        <v>3.2920144217732386E-2</v>
      </c>
      <c r="F206" s="68">
        <v>0</v>
      </c>
      <c r="G206" s="123">
        <f t="shared" si="15"/>
        <v>0</v>
      </c>
      <c r="H206" s="123">
        <f t="shared" si="18"/>
        <v>-100</v>
      </c>
      <c r="I206" s="125">
        <f t="shared" si="19"/>
        <v>-100</v>
      </c>
      <c r="J206" s="106"/>
    </row>
    <row r="207" spans="1:10" x14ac:dyDescent="0.25">
      <c r="A207" s="7" t="s">
        <v>74</v>
      </c>
      <c r="B207" s="68">
        <v>3.5999999999999999E-3</v>
      </c>
      <c r="C207" s="123">
        <f t="shared" si="16"/>
        <v>1.1350353660239341E-4</v>
      </c>
      <c r="D207" s="68">
        <v>0</v>
      </c>
      <c r="E207" s="123">
        <f t="shared" si="17"/>
        <v>0</v>
      </c>
      <c r="F207" s="68">
        <v>0</v>
      </c>
      <c r="G207" s="123">
        <f t="shared" si="15"/>
        <v>0</v>
      </c>
      <c r="H207" s="123" t="s">
        <v>314</v>
      </c>
      <c r="I207" s="125">
        <f t="shared" si="19"/>
        <v>-100</v>
      </c>
      <c r="J207" s="106"/>
    </row>
    <row r="208" spans="1:10" x14ac:dyDescent="0.25">
      <c r="A208" s="7" t="s">
        <v>82</v>
      </c>
      <c r="B208" s="68">
        <v>2.8277119999999999E-2</v>
      </c>
      <c r="C208" s="123">
        <f t="shared" si="16"/>
        <v>8.9154253470285301E-4</v>
      </c>
      <c r="D208" s="68">
        <v>1.0166100000000001E-2</v>
      </c>
      <c r="E208" s="123">
        <f t="shared" si="17"/>
        <v>3.5152879934865052E-4</v>
      </c>
      <c r="F208" s="68">
        <v>0</v>
      </c>
      <c r="G208" s="123">
        <f t="shared" si="15"/>
        <v>0</v>
      </c>
      <c r="H208" s="123">
        <f t="shared" si="18"/>
        <v>-100</v>
      </c>
      <c r="I208" s="125">
        <f t="shared" si="19"/>
        <v>-100</v>
      </c>
      <c r="J208" s="106"/>
    </row>
    <row r="209" spans="1:10" x14ac:dyDescent="0.25">
      <c r="A209" s="7" t="s">
        <v>87</v>
      </c>
      <c r="B209" s="68">
        <v>0</v>
      </c>
      <c r="C209" s="123">
        <f t="shared" si="16"/>
        <v>0</v>
      </c>
      <c r="D209" s="68">
        <v>9.9989999999999996E-5</v>
      </c>
      <c r="E209" s="123">
        <f t="shared" si="17"/>
        <v>3.4575072689498988E-6</v>
      </c>
      <c r="F209" s="68">
        <v>0</v>
      </c>
      <c r="G209" s="123">
        <f t="shared" si="15"/>
        <v>0</v>
      </c>
      <c r="H209" s="123">
        <f t="shared" si="18"/>
        <v>-100</v>
      </c>
      <c r="I209" s="125" t="s">
        <v>314</v>
      </c>
      <c r="J209" s="106"/>
    </row>
    <row r="210" spans="1:10" x14ac:dyDescent="0.25">
      <c r="A210" s="7" t="s">
        <v>88</v>
      </c>
      <c r="B210" s="68">
        <v>1.1198030000000001E-2</v>
      </c>
      <c r="C210" s="123">
        <f t="shared" si="16"/>
        <v>3.5306000221658324E-4</v>
      </c>
      <c r="D210" s="68">
        <v>2.9000000000000001E-2</v>
      </c>
      <c r="E210" s="123">
        <f t="shared" si="17"/>
        <v>1.0027773857340442E-3</v>
      </c>
      <c r="F210" s="68">
        <v>0</v>
      </c>
      <c r="G210" s="123">
        <f t="shared" si="15"/>
        <v>0</v>
      </c>
      <c r="H210" s="123">
        <f t="shared" si="18"/>
        <v>-100</v>
      </c>
      <c r="I210" s="125">
        <f t="shared" si="19"/>
        <v>-100</v>
      </c>
      <c r="J210" s="106"/>
    </row>
    <row r="211" spans="1:10" x14ac:dyDescent="0.25">
      <c r="A211" s="7" t="s">
        <v>89</v>
      </c>
      <c r="B211" s="68">
        <v>1.1177699999999999E-3</v>
      </c>
      <c r="C211" s="123">
        <f t="shared" si="16"/>
        <v>3.5241902252238135E-5</v>
      </c>
      <c r="D211" s="68">
        <v>1.28428E-2</v>
      </c>
      <c r="E211" s="123">
        <f t="shared" si="17"/>
        <v>4.4408515205190274E-4</v>
      </c>
      <c r="F211" s="68">
        <v>0</v>
      </c>
      <c r="G211" s="123">
        <f t="shared" si="15"/>
        <v>0</v>
      </c>
      <c r="H211" s="123">
        <f t="shared" si="18"/>
        <v>-100</v>
      </c>
      <c r="I211" s="125">
        <f t="shared" si="19"/>
        <v>-100</v>
      </c>
      <c r="J211" s="106"/>
    </row>
    <row r="212" spans="1:10" x14ac:dyDescent="0.25">
      <c r="A212" s="7" t="s">
        <v>94</v>
      </c>
      <c r="B212" s="68">
        <v>0</v>
      </c>
      <c r="C212" s="123">
        <f t="shared" si="16"/>
        <v>0</v>
      </c>
      <c r="D212" s="68">
        <v>9.3658580000000005E-2</v>
      </c>
      <c r="E212" s="123">
        <f t="shared" si="17"/>
        <v>3.2385760691021662E-3</v>
      </c>
      <c r="F212" s="68">
        <v>0</v>
      </c>
      <c r="G212" s="123">
        <f t="shared" si="15"/>
        <v>0</v>
      </c>
      <c r="H212" s="123">
        <f t="shared" si="18"/>
        <v>-100</v>
      </c>
      <c r="I212" s="125" t="s">
        <v>314</v>
      </c>
      <c r="J212" s="106"/>
    </row>
    <row r="213" spans="1:10" x14ac:dyDescent="0.25">
      <c r="A213" s="7" t="s">
        <v>106</v>
      </c>
      <c r="B213" s="68">
        <v>0</v>
      </c>
      <c r="C213" s="123">
        <f t="shared" si="16"/>
        <v>0</v>
      </c>
      <c r="D213" s="68">
        <v>2.0000000000000001E-4</v>
      </c>
      <c r="E213" s="123">
        <f t="shared" si="17"/>
        <v>6.9157061085106485E-6</v>
      </c>
      <c r="F213" s="68">
        <v>0</v>
      </c>
      <c r="G213" s="123">
        <f t="shared" si="15"/>
        <v>0</v>
      </c>
      <c r="H213" s="123">
        <f t="shared" si="18"/>
        <v>-100</v>
      </c>
      <c r="I213" s="125" t="s">
        <v>314</v>
      </c>
      <c r="J213" s="106"/>
    </row>
    <row r="214" spans="1:10" x14ac:dyDescent="0.25">
      <c r="A214" s="7" t="s">
        <v>110</v>
      </c>
      <c r="B214" s="68">
        <v>0</v>
      </c>
      <c r="C214" s="123">
        <f t="shared" si="16"/>
        <v>0</v>
      </c>
      <c r="D214" s="68">
        <v>5.0625000000000003E-2</v>
      </c>
      <c r="E214" s="123">
        <f t="shared" si="17"/>
        <v>1.7505381087167579E-3</v>
      </c>
      <c r="F214" s="68">
        <v>0</v>
      </c>
      <c r="G214" s="123">
        <f t="shared" si="15"/>
        <v>0</v>
      </c>
      <c r="H214" s="123">
        <f t="shared" si="18"/>
        <v>-100</v>
      </c>
      <c r="I214" s="125" t="s">
        <v>314</v>
      </c>
      <c r="J214" s="106"/>
    </row>
    <row r="215" spans="1:10" x14ac:dyDescent="0.25">
      <c r="A215" s="7" t="s">
        <v>111</v>
      </c>
      <c r="B215" s="68">
        <v>1.1269100000000001E-3</v>
      </c>
      <c r="C215" s="123">
        <f t="shared" si="16"/>
        <v>3.5530075120167547E-5</v>
      </c>
      <c r="D215" s="68">
        <v>0</v>
      </c>
      <c r="E215" s="123">
        <f t="shared" si="17"/>
        <v>0</v>
      </c>
      <c r="F215" s="68">
        <v>0</v>
      </c>
      <c r="G215" s="123">
        <f t="shared" si="15"/>
        <v>0</v>
      </c>
      <c r="H215" s="123" t="s">
        <v>314</v>
      </c>
      <c r="I215" s="125">
        <f t="shared" si="19"/>
        <v>-100</v>
      </c>
      <c r="J215" s="106"/>
    </row>
    <row r="216" spans="1:10" x14ac:dyDescent="0.25">
      <c r="A216" s="7" t="s">
        <v>118</v>
      </c>
      <c r="B216" s="68">
        <v>0.01</v>
      </c>
      <c r="C216" s="123">
        <f t="shared" si="16"/>
        <v>3.1528760167331504E-4</v>
      </c>
      <c r="D216" s="68">
        <v>0</v>
      </c>
      <c r="E216" s="123">
        <f t="shared" si="17"/>
        <v>0</v>
      </c>
      <c r="F216" s="68">
        <v>0</v>
      </c>
      <c r="G216" s="123">
        <f t="shared" si="15"/>
        <v>0</v>
      </c>
      <c r="H216" s="123" t="s">
        <v>314</v>
      </c>
      <c r="I216" s="125">
        <f t="shared" si="19"/>
        <v>-100</v>
      </c>
      <c r="J216" s="106"/>
    </row>
    <row r="217" spans="1:10" x14ac:dyDescent="0.25">
      <c r="A217" s="7" t="s">
        <v>141</v>
      </c>
      <c r="B217" s="68">
        <v>1.9719E-3</v>
      </c>
      <c r="C217" s="123">
        <f t="shared" si="16"/>
        <v>6.2171562173961E-5</v>
      </c>
      <c r="D217" s="68">
        <v>0.45436399</v>
      </c>
      <c r="E217" s="123">
        <f t="shared" si="17"/>
        <v>1.5711239105651354E-2</v>
      </c>
      <c r="F217" s="68">
        <v>0</v>
      </c>
      <c r="G217" s="123">
        <f t="shared" si="15"/>
        <v>0</v>
      </c>
      <c r="H217" s="123">
        <f t="shared" si="18"/>
        <v>-100</v>
      </c>
      <c r="I217" s="125">
        <f t="shared" si="19"/>
        <v>-100</v>
      </c>
      <c r="J217" s="106"/>
    </row>
    <row r="218" spans="1:10" x14ac:dyDescent="0.25">
      <c r="A218" s="7" t="s">
        <v>162</v>
      </c>
      <c r="B218" s="68">
        <v>2.05E-4</v>
      </c>
      <c r="C218" s="123">
        <f t="shared" si="16"/>
        <v>6.463395834302958E-6</v>
      </c>
      <c r="D218" s="68">
        <v>2.92502E-3</v>
      </c>
      <c r="E218" s="123">
        <f t="shared" si="17"/>
        <v>1.0114289340757909E-4</v>
      </c>
      <c r="F218" s="68">
        <v>0</v>
      </c>
      <c r="G218" s="123">
        <f t="shared" si="15"/>
        <v>0</v>
      </c>
      <c r="H218" s="123">
        <f t="shared" si="18"/>
        <v>-100</v>
      </c>
      <c r="I218" s="125">
        <f t="shared" si="19"/>
        <v>-100</v>
      </c>
      <c r="J218" s="106"/>
    </row>
    <row r="219" spans="1:10" x14ac:dyDescent="0.25">
      <c r="A219" s="7" t="s">
        <v>165</v>
      </c>
      <c r="B219" s="68">
        <v>6.6392999999999994E-2</v>
      </c>
      <c r="C219" s="123">
        <f t="shared" si="16"/>
        <v>2.0932889737896405E-3</v>
      </c>
      <c r="D219" s="68">
        <v>0</v>
      </c>
      <c r="E219" s="123">
        <f t="shared" si="17"/>
        <v>0</v>
      </c>
      <c r="F219" s="68">
        <v>0</v>
      </c>
      <c r="G219" s="123">
        <f t="shared" si="15"/>
        <v>0</v>
      </c>
      <c r="H219" s="123" t="s">
        <v>314</v>
      </c>
      <c r="I219" s="125">
        <f t="shared" si="19"/>
        <v>-100</v>
      </c>
    </row>
    <row r="220" spans="1:10" x14ac:dyDescent="0.25">
      <c r="A220" s="7" t="s">
        <v>176</v>
      </c>
      <c r="B220" s="68">
        <v>4.0000000000000002E-4</v>
      </c>
      <c r="C220" s="123">
        <f t="shared" si="16"/>
        <v>1.2611504066932601E-5</v>
      </c>
      <c r="D220" s="68">
        <v>1.3897499999999999E-3</v>
      </c>
      <c r="E220" s="123">
        <f t="shared" si="17"/>
        <v>4.8055512821513363E-5</v>
      </c>
      <c r="F220" s="68">
        <v>0</v>
      </c>
      <c r="G220" s="123">
        <f t="shared" si="15"/>
        <v>0</v>
      </c>
      <c r="H220" s="123">
        <f t="shared" si="18"/>
        <v>-100</v>
      </c>
      <c r="I220" s="125">
        <f t="shared" si="19"/>
        <v>-100</v>
      </c>
    </row>
    <row r="221" spans="1:10" x14ac:dyDescent="0.25">
      <c r="A221" s="7" t="s">
        <v>177</v>
      </c>
      <c r="B221" s="68">
        <v>0</v>
      </c>
      <c r="C221" s="123">
        <f t="shared" si="16"/>
        <v>0</v>
      </c>
      <c r="D221" s="68">
        <v>3.2000000000000002E-3</v>
      </c>
      <c r="E221" s="123">
        <f t="shared" si="17"/>
        <v>1.1065129773617038E-4</v>
      </c>
      <c r="F221" s="68">
        <v>0</v>
      </c>
      <c r="G221" s="123">
        <f t="shared" si="15"/>
        <v>0</v>
      </c>
      <c r="H221" s="123">
        <f t="shared" si="18"/>
        <v>-100</v>
      </c>
      <c r="I221" s="125" t="s">
        <v>314</v>
      </c>
    </row>
    <row r="222" spans="1:10" x14ac:dyDescent="0.25">
      <c r="A222" s="7" t="s">
        <v>186</v>
      </c>
      <c r="B222" s="68">
        <v>1.0142950000000001E-2</v>
      </c>
      <c r="C222" s="123">
        <f t="shared" si="16"/>
        <v>3.1979463793923511E-4</v>
      </c>
      <c r="D222" s="68">
        <v>0</v>
      </c>
      <c r="E222" s="123">
        <f t="shared" si="17"/>
        <v>0</v>
      </c>
      <c r="F222" s="68">
        <v>0</v>
      </c>
      <c r="G222" s="123">
        <f t="shared" si="15"/>
        <v>0</v>
      </c>
      <c r="H222" s="123" t="s">
        <v>314</v>
      </c>
      <c r="I222" s="125">
        <f t="shared" si="19"/>
        <v>-100</v>
      </c>
    </row>
    <row r="223" spans="1:10" x14ac:dyDescent="0.25">
      <c r="A223" s="7" t="s">
        <v>192</v>
      </c>
      <c r="B223" s="68">
        <v>1.3521430000000001E-2</v>
      </c>
      <c r="C223" s="123">
        <f t="shared" si="16"/>
        <v>4.2631392358936124E-4</v>
      </c>
      <c r="D223" s="68">
        <v>1.029974E-2</v>
      </c>
      <c r="E223" s="123">
        <f t="shared" si="17"/>
        <v>3.561498741703573E-4</v>
      </c>
      <c r="F223" s="68">
        <v>0</v>
      </c>
      <c r="G223" s="123">
        <f t="shared" si="15"/>
        <v>0</v>
      </c>
      <c r="H223" s="123">
        <f t="shared" si="18"/>
        <v>-100</v>
      </c>
      <c r="I223" s="125">
        <f t="shared" si="19"/>
        <v>-100</v>
      </c>
    </row>
    <row r="224" spans="1:10" x14ac:dyDescent="0.25">
      <c r="A224" s="161" t="s">
        <v>245</v>
      </c>
      <c r="B224" s="68">
        <v>2.05E-4</v>
      </c>
      <c r="C224" s="123">
        <f>(B224/$B$227)*100</f>
        <v>6.463395834302958E-6</v>
      </c>
      <c r="D224" s="68">
        <v>0</v>
      </c>
      <c r="E224" s="123">
        <f>(D224/$D$227)*100</f>
        <v>0</v>
      </c>
      <c r="F224" s="68">
        <v>0</v>
      </c>
      <c r="G224" s="123">
        <f t="shared" si="15"/>
        <v>0</v>
      </c>
      <c r="H224" s="123" t="s">
        <v>314</v>
      </c>
      <c r="I224" s="125">
        <f t="shared" si="19"/>
        <v>-100</v>
      </c>
    </row>
    <row r="225" spans="1:9" x14ac:dyDescent="0.25">
      <c r="A225" s="161" t="s">
        <v>253</v>
      </c>
      <c r="B225" s="68">
        <v>0</v>
      </c>
      <c r="C225" s="123">
        <f t="shared" ref="C225:C226" si="20">(B225/$B$227)*100</f>
        <v>0</v>
      </c>
      <c r="D225" s="68">
        <v>5.0000000000000001E-4</v>
      </c>
      <c r="E225" s="123">
        <f t="shared" ref="E225:E226" si="21">(D225/$D$227)*100</f>
        <v>1.7289265271276621E-5</v>
      </c>
      <c r="F225" s="68">
        <v>0</v>
      </c>
      <c r="G225" s="123">
        <f t="shared" si="15"/>
        <v>0</v>
      </c>
      <c r="H225" s="123">
        <f t="shared" si="18"/>
        <v>-100</v>
      </c>
      <c r="I225" s="125" t="s">
        <v>314</v>
      </c>
    </row>
    <row r="226" spans="1:9" x14ac:dyDescent="0.25">
      <c r="A226" s="161" t="s">
        <v>260</v>
      </c>
      <c r="B226" s="68">
        <v>4.7999999999999996E-3</v>
      </c>
      <c r="C226" s="123">
        <f t="shared" si="20"/>
        <v>1.5133804880319122E-4</v>
      </c>
      <c r="D226" s="68">
        <v>0</v>
      </c>
      <c r="E226" s="123">
        <f t="shared" si="21"/>
        <v>0</v>
      </c>
      <c r="F226" s="68">
        <v>0</v>
      </c>
      <c r="G226" s="123">
        <f t="shared" si="15"/>
        <v>0</v>
      </c>
      <c r="H226" s="123" t="s">
        <v>314</v>
      </c>
      <c r="I226" s="125">
        <f t="shared" si="19"/>
        <v>-100</v>
      </c>
    </row>
    <row r="227" spans="1:9" x14ac:dyDescent="0.25">
      <c r="A227" s="162" t="s">
        <v>262</v>
      </c>
      <c r="B227" s="109">
        <f t="shared" ref="B227:E227" si="22">SUM(B4:B226)</f>
        <v>3171.7073386100005</v>
      </c>
      <c r="C227" s="163">
        <f t="shared" si="22"/>
        <v>100.00000000000006</v>
      </c>
      <c r="D227" s="109">
        <f t="shared" si="22"/>
        <v>2891.9678896400005</v>
      </c>
      <c r="E227" s="163">
        <f t="shared" si="22"/>
        <v>99.999999999999986</v>
      </c>
      <c r="F227" s="164">
        <f>SUM(F4:F226)</f>
        <v>1847.0175408900004</v>
      </c>
      <c r="G227" s="165">
        <f>SUM(G4:G226)</f>
        <v>99.999999999999943</v>
      </c>
      <c r="H227" s="165">
        <f>((F227/D227)-1)*100</f>
        <v>-36.132847549703541</v>
      </c>
      <c r="I227" s="365">
        <f>((F227/B227)-1)*100</f>
        <v>-41.765826928424765</v>
      </c>
    </row>
  </sheetData>
  <mergeCells count="7">
    <mergeCell ref="K1:L1"/>
    <mergeCell ref="I2:I3"/>
    <mergeCell ref="A2:A3"/>
    <mergeCell ref="B2:C2"/>
    <mergeCell ref="D2:E2"/>
    <mergeCell ref="F2:G2"/>
    <mergeCell ref="H2:H3"/>
  </mergeCells>
  <hyperlinks>
    <hyperlink ref="K1" location="'Table of Content'!A1" display="Table of Content" xr:uid="{00000000-0004-0000-0D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268"/>
  <sheetViews>
    <sheetView zoomScaleNormal="100" workbookViewId="0">
      <selection activeCell="J2" sqref="J2"/>
    </sheetView>
  </sheetViews>
  <sheetFormatPr defaultColWidth="9.1796875" defaultRowHeight="11.5" x14ac:dyDescent="0.25"/>
  <cols>
    <col min="1" max="1" width="47" style="7" customWidth="1"/>
    <col min="2" max="2" width="14.81640625" style="7" customWidth="1"/>
    <col min="3" max="3" width="13.36328125" style="7" customWidth="1"/>
    <col min="4" max="4" width="13.6328125" style="7" bestFit="1" customWidth="1"/>
    <col min="5" max="5" width="8.81640625" style="7" bestFit="1" customWidth="1"/>
    <col min="6" max="6" width="13.6328125" style="7" bestFit="1" customWidth="1"/>
    <col min="7" max="7" width="8.81640625" style="7" bestFit="1" customWidth="1"/>
    <col min="8" max="8" width="17.6328125" style="149" bestFit="1" customWidth="1"/>
    <col min="9" max="9" width="14.36328125" style="7" bestFit="1" customWidth="1"/>
    <col min="10" max="10" width="11.08984375" style="7" customWidth="1"/>
    <col min="11" max="12" width="9.1796875" style="7"/>
    <col min="13" max="13" width="13.90625" style="7" bestFit="1" customWidth="1"/>
    <col min="14" max="14" width="17.453125" style="7" bestFit="1" customWidth="1"/>
    <col min="15" max="16384" width="9.1796875" style="7"/>
  </cols>
  <sheetData>
    <row r="1" spans="1:14" x14ac:dyDescent="0.25">
      <c r="A1" s="28" t="s">
        <v>474</v>
      </c>
      <c r="K1" s="329" t="s">
        <v>313</v>
      </c>
      <c r="L1" s="329"/>
    </row>
    <row r="2" spans="1:14" x14ac:dyDescent="0.25">
      <c r="A2" s="327" t="s">
        <v>511</v>
      </c>
      <c r="B2" s="334">
        <v>44743</v>
      </c>
      <c r="C2" s="334"/>
      <c r="D2" s="334">
        <v>45078</v>
      </c>
      <c r="E2" s="334"/>
      <c r="F2" s="334">
        <v>45128</v>
      </c>
      <c r="G2" s="334"/>
      <c r="H2" s="335" t="s">
        <v>293</v>
      </c>
      <c r="I2" s="330" t="s">
        <v>661</v>
      </c>
      <c r="J2" s="78"/>
    </row>
    <row r="3" spans="1:14" ht="14" customHeight="1" x14ac:dyDescent="0.25">
      <c r="A3" s="328"/>
      <c r="B3" s="88" t="s">
        <v>294</v>
      </c>
      <c r="C3" s="121" t="s">
        <v>295</v>
      </c>
      <c r="D3" s="88" t="s">
        <v>294</v>
      </c>
      <c r="E3" s="88" t="s">
        <v>295</v>
      </c>
      <c r="F3" s="88" t="s">
        <v>294</v>
      </c>
      <c r="G3" s="88" t="s">
        <v>295</v>
      </c>
      <c r="H3" s="336"/>
      <c r="I3" s="327"/>
      <c r="J3" s="166"/>
    </row>
    <row r="4" spans="1:14" x14ac:dyDescent="0.25">
      <c r="A4" s="79" t="s">
        <v>80</v>
      </c>
      <c r="B4" s="68">
        <v>752.26161130999992</v>
      </c>
      <c r="C4" s="123">
        <f t="shared" ref="C4:C67" si="0">(B4/$B$268)*100</f>
        <v>7.0978843519599764</v>
      </c>
      <c r="D4" s="68">
        <v>1020.36773499</v>
      </c>
      <c r="E4" s="123">
        <f t="shared" ref="E4:E67" si="1">(D4/$D$268)*100</f>
        <v>10.077561299465737</v>
      </c>
      <c r="F4" s="68">
        <v>1819.84577876</v>
      </c>
      <c r="G4" s="123">
        <f>(F4/$F$268)*100</f>
        <v>15.260944686455085</v>
      </c>
      <c r="H4" s="123">
        <f t="shared" ref="H4:H35" si="2">((F4/D4)-1)*100</f>
        <v>78.351952571083118</v>
      </c>
      <c r="I4" s="125">
        <f t="shared" ref="I4:I35" si="3">((F4/B4)-1)*100</f>
        <v>141.91660871686545</v>
      </c>
      <c r="J4" s="166"/>
    </row>
    <row r="5" spans="1:14" x14ac:dyDescent="0.25">
      <c r="A5" s="79" t="s">
        <v>67</v>
      </c>
      <c r="B5" s="68">
        <v>1416.87979032</v>
      </c>
      <c r="C5" s="123">
        <f t="shared" si="0"/>
        <v>13.36881842848196</v>
      </c>
      <c r="D5" s="68">
        <v>5.7649999999999997E-4</v>
      </c>
      <c r="E5" s="123">
        <f t="shared" si="1"/>
        <v>5.6937453918992587E-6</v>
      </c>
      <c r="F5" s="68">
        <v>1397.3076948800001</v>
      </c>
      <c r="G5" s="123">
        <f>(F5/$F$268)*100</f>
        <v>11.717605794075348</v>
      </c>
      <c r="H5" s="123">
        <f t="shared" si="2"/>
        <v>242377644.12489161</v>
      </c>
      <c r="I5" s="125">
        <f t="shared" si="3"/>
        <v>-1.3813518672307068</v>
      </c>
      <c r="J5" s="166"/>
    </row>
    <row r="6" spans="1:14" x14ac:dyDescent="0.25">
      <c r="A6" s="79" t="s">
        <v>218</v>
      </c>
      <c r="B6" s="68">
        <v>344.74796699000001</v>
      </c>
      <c r="C6" s="123">
        <f t="shared" si="0"/>
        <v>3.2528327425975188</v>
      </c>
      <c r="D6" s="68">
        <v>493.07679451999996</v>
      </c>
      <c r="E6" s="123">
        <f t="shared" si="1"/>
        <v>4.869824330703743</v>
      </c>
      <c r="F6" s="68">
        <v>479.60145483999997</v>
      </c>
      <c r="G6" s="123">
        <f t="shared" ref="G6:G67" si="4">(F6/$F$268)*100</f>
        <v>4.021863478367786</v>
      </c>
      <c r="H6" s="123">
        <f t="shared" si="2"/>
        <v>-2.7329089159667252</v>
      </c>
      <c r="I6" s="125">
        <f t="shared" si="3"/>
        <v>39.116543319285647</v>
      </c>
      <c r="J6" s="166"/>
    </row>
    <row r="7" spans="1:14" x14ac:dyDescent="0.25">
      <c r="A7" s="79" t="s">
        <v>184</v>
      </c>
      <c r="B7" s="68">
        <v>345.36604992000002</v>
      </c>
      <c r="C7" s="123">
        <f t="shared" si="0"/>
        <v>3.2586645982858888</v>
      </c>
      <c r="D7" s="68">
        <v>319.76067255999999</v>
      </c>
      <c r="E7" s="123">
        <f t="shared" si="1"/>
        <v>3.1580847457053043</v>
      </c>
      <c r="F7" s="68">
        <v>407.75280937999997</v>
      </c>
      <c r="G7" s="123">
        <f t="shared" si="4"/>
        <v>3.4193518716376285</v>
      </c>
      <c r="H7" s="123">
        <f t="shared" si="2"/>
        <v>27.518123512668403</v>
      </c>
      <c r="I7" s="125">
        <f t="shared" si="3"/>
        <v>18.063952572770582</v>
      </c>
      <c r="J7" s="166"/>
    </row>
    <row r="8" spans="1:14" x14ac:dyDescent="0.25">
      <c r="A8" s="79" t="s">
        <v>217</v>
      </c>
      <c r="B8" s="68">
        <v>220.98256190000001</v>
      </c>
      <c r="C8" s="123">
        <f t="shared" si="0"/>
        <v>2.0850574382422784</v>
      </c>
      <c r="D8" s="68">
        <v>305.75424077999998</v>
      </c>
      <c r="E8" s="123">
        <f t="shared" si="1"/>
        <v>3.0197516036336189</v>
      </c>
      <c r="F8" s="68">
        <v>325.02426080000004</v>
      </c>
      <c r="G8" s="123">
        <f t="shared" si="4"/>
        <v>2.7256030833582501</v>
      </c>
      <c r="H8" s="123">
        <f t="shared" si="2"/>
        <v>6.30245388284425</v>
      </c>
      <c r="I8" s="125">
        <f t="shared" si="3"/>
        <v>47.081406788596027</v>
      </c>
      <c r="J8" s="166"/>
    </row>
    <row r="9" spans="1:14" x14ac:dyDescent="0.25">
      <c r="A9" s="79" t="s">
        <v>123</v>
      </c>
      <c r="B9" s="68">
        <v>246.13342563999998</v>
      </c>
      <c r="C9" s="123">
        <f t="shared" si="0"/>
        <v>2.3223657356410379</v>
      </c>
      <c r="D9" s="68">
        <v>205.13230819999998</v>
      </c>
      <c r="E9" s="123">
        <f t="shared" si="1"/>
        <v>2.0259690104829291</v>
      </c>
      <c r="F9" s="68">
        <v>252.75842747999999</v>
      </c>
      <c r="G9" s="123">
        <f t="shared" si="4"/>
        <v>2.1195930038840674</v>
      </c>
      <c r="H9" s="123">
        <f t="shared" si="2"/>
        <v>23.217268746162347</v>
      </c>
      <c r="I9" s="125">
        <f t="shared" si="3"/>
        <v>2.6916302906740741</v>
      </c>
      <c r="J9" s="166"/>
    </row>
    <row r="10" spans="1:14" x14ac:dyDescent="0.25">
      <c r="A10" s="79" t="s">
        <v>157</v>
      </c>
      <c r="B10" s="68">
        <v>38.382410540000002</v>
      </c>
      <c r="C10" s="123">
        <f t="shared" si="0"/>
        <v>0.3621531486738358</v>
      </c>
      <c r="D10" s="68">
        <v>74.634440180000013</v>
      </c>
      <c r="E10" s="123">
        <f t="shared" si="1"/>
        <v>0.73711968751406076</v>
      </c>
      <c r="F10" s="68">
        <v>210.02438202000002</v>
      </c>
      <c r="G10" s="123">
        <f t="shared" si="4"/>
        <v>1.7612319209807219</v>
      </c>
      <c r="H10" s="123">
        <f t="shared" si="2"/>
        <v>181.40410983652129</v>
      </c>
      <c r="I10" s="125">
        <f t="shared" si="3"/>
        <v>447.18913967408156</v>
      </c>
      <c r="J10" s="166"/>
    </row>
    <row r="11" spans="1:14" x14ac:dyDescent="0.25">
      <c r="A11" s="79" t="s">
        <v>37</v>
      </c>
      <c r="B11" s="68">
        <v>223.59118340999999</v>
      </c>
      <c r="C11" s="123">
        <f t="shared" si="0"/>
        <v>2.1096708088006557</v>
      </c>
      <c r="D11" s="68">
        <v>194.75123553999998</v>
      </c>
      <c r="E11" s="123">
        <f t="shared" si="1"/>
        <v>1.9234413702039239</v>
      </c>
      <c r="F11" s="68">
        <v>186.45675269999998</v>
      </c>
      <c r="G11" s="123">
        <f t="shared" si="4"/>
        <v>1.5635974336845155</v>
      </c>
      <c r="H11" s="123">
        <f t="shared" si="2"/>
        <v>-4.2590142326960461</v>
      </c>
      <c r="I11" s="125">
        <f t="shared" si="3"/>
        <v>-16.608182014899242</v>
      </c>
      <c r="J11" s="166"/>
    </row>
    <row r="12" spans="1:14" x14ac:dyDescent="0.25">
      <c r="A12" s="79" t="s">
        <v>105</v>
      </c>
      <c r="B12" s="68">
        <v>175.1267479</v>
      </c>
      <c r="C12" s="123">
        <f t="shared" si="0"/>
        <v>1.6523897867982646</v>
      </c>
      <c r="D12" s="68">
        <v>233.25703519000001</v>
      </c>
      <c r="E12" s="123">
        <f t="shared" si="1"/>
        <v>2.3037401027600102</v>
      </c>
      <c r="F12" s="68">
        <v>180.8938694</v>
      </c>
      <c r="G12" s="123">
        <f t="shared" si="4"/>
        <v>1.5169479563885055</v>
      </c>
      <c r="H12" s="123">
        <f t="shared" si="2"/>
        <v>-22.44869731253657</v>
      </c>
      <c r="I12" s="125">
        <f t="shared" si="3"/>
        <v>3.2931128848992852</v>
      </c>
      <c r="J12" s="166"/>
    </row>
    <row r="13" spans="1:14" x14ac:dyDescent="0.25">
      <c r="A13" s="79" t="s">
        <v>189</v>
      </c>
      <c r="B13" s="68">
        <v>97.342390260000002</v>
      </c>
      <c r="C13" s="123">
        <f t="shared" si="0"/>
        <v>0.91846376077286185</v>
      </c>
      <c r="D13" s="68">
        <v>113.57363773</v>
      </c>
      <c r="E13" s="123">
        <f t="shared" si="1"/>
        <v>1.1216988316850363</v>
      </c>
      <c r="F13" s="68">
        <v>177.18659696</v>
      </c>
      <c r="G13" s="123">
        <f t="shared" si="4"/>
        <v>1.4858593442078571</v>
      </c>
      <c r="H13" s="123">
        <f t="shared" si="2"/>
        <v>56.01032114620461</v>
      </c>
      <c r="I13" s="125">
        <f t="shared" si="3"/>
        <v>82.024086820487312</v>
      </c>
      <c r="J13" s="166"/>
      <c r="M13" s="167"/>
      <c r="N13" s="168"/>
    </row>
    <row r="14" spans="1:14" x14ac:dyDescent="0.25">
      <c r="A14" s="79" t="s">
        <v>215</v>
      </c>
      <c r="B14" s="68">
        <v>21.92016254</v>
      </c>
      <c r="C14" s="123">
        <f t="shared" si="0"/>
        <v>0.20682536014850478</v>
      </c>
      <c r="D14" s="68">
        <v>448.04802311999998</v>
      </c>
      <c r="E14" s="123">
        <f t="shared" si="1"/>
        <v>4.4251021109957902</v>
      </c>
      <c r="F14" s="68">
        <v>176.00578902000001</v>
      </c>
      <c r="G14" s="123">
        <f t="shared" si="4"/>
        <v>1.475957271808104</v>
      </c>
      <c r="H14" s="123">
        <f t="shared" si="2"/>
        <v>-60.717204420549209</v>
      </c>
      <c r="I14" s="125">
        <f t="shared" si="3"/>
        <v>702.94016387343822</v>
      </c>
      <c r="J14" s="166"/>
    </row>
    <row r="15" spans="1:14" x14ac:dyDescent="0.25">
      <c r="A15" s="79" t="s">
        <v>26</v>
      </c>
      <c r="B15" s="68">
        <v>96.866640669999995</v>
      </c>
      <c r="C15" s="123">
        <f t="shared" si="0"/>
        <v>0.91397487616205197</v>
      </c>
      <c r="D15" s="68">
        <v>164.8749334</v>
      </c>
      <c r="E15" s="123">
        <f t="shared" si="1"/>
        <v>1.6283710187093621</v>
      </c>
      <c r="F15" s="68">
        <v>174.92406062999999</v>
      </c>
      <c r="G15" s="123">
        <f t="shared" si="4"/>
        <v>1.4668860651606885</v>
      </c>
      <c r="H15" s="123">
        <f t="shared" si="2"/>
        <v>6.0950000238180424</v>
      </c>
      <c r="I15" s="125">
        <f t="shared" si="3"/>
        <v>80.582354688980871</v>
      </c>
      <c r="J15" s="166"/>
    </row>
    <row r="16" spans="1:14" x14ac:dyDescent="0.25">
      <c r="A16" s="79" t="s">
        <v>71</v>
      </c>
      <c r="B16" s="68">
        <v>18.044168629999998</v>
      </c>
      <c r="C16" s="123">
        <f t="shared" si="0"/>
        <v>0.17025383222729068</v>
      </c>
      <c r="D16" s="68">
        <v>78.21654547</v>
      </c>
      <c r="E16" s="123">
        <f t="shared" si="1"/>
        <v>0.77249799712071365</v>
      </c>
      <c r="F16" s="68">
        <v>148.21544055999999</v>
      </c>
      <c r="G16" s="123">
        <f t="shared" si="4"/>
        <v>1.2429117161817644</v>
      </c>
      <c r="H16" s="123">
        <f t="shared" si="2"/>
        <v>89.493718585216868</v>
      </c>
      <c r="I16" s="125">
        <f t="shared" si="3"/>
        <v>721.40354371095248</v>
      </c>
      <c r="J16" s="166"/>
    </row>
    <row r="17" spans="1:12" x14ac:dyDescent="0.25">
      <c r="A17" s="79" t="s">
        <v>151</v>
      </c>
      <c r="B17" s="68">
        <v>583.26179520000005</v>
      </c>
      <c r="C17" s="123">
        <f t="shared" si="0"/>
        <v>5.5033045778274348</v>
      </c>
      <c r="D17" s="68">
        <v>539.74214934000008</v>
      </c>
      <c r="E17" s="123">
        <f t="shared" si="1"/>
        <v>5.3307101051490502</v>
      </c>
      <c r="F17" s="68">
        <v>147.26183055999999</v>
      </c>
      <c r="G17" s="123">
        <f t="shared" si="4"/>
        <v>1.2349148904988945</v>
      </c>
      <c r="H17" s="123">
        <f t="shared" si="2"/>
        <v>-72.71626261909087</v>
      </c>
      <c r="I17" s="125">
        <f t="shared" si="3"/>
        <v>-74.752018429476578</v>
      </c>
      <c r="J17" s="166"/>
    </row>
    <row r="18" spans="1:12" x14ac:dyDescent="0.25">
      <c r="A18" s="79" t="s">
        <v>129</v>
      </c>
      <c r="B18" s="68">
        <v>130.00378144999999</v>
      </c>
      <c r="C18" s="123">
        <f t="shared" si="0"/>
        <v>1.2266368403974321</v>
      </c>
      <c r="D18" s="68">
        <v>178.87298372999999</v>
      </c>
      <c r="E18" s="123">
        <f t="shared" si="1"/>
        <v>1.7666213822167538</v>
      </c>
      <c r="F18" s="68">
        <v>146.78090972999999</v>
      </c>
      <c r="G18" s="123">
        <f t="shared" si="4"/>
        <v>1.2308819629448933</v>
      </c>
      <c r="H18" s="123">
        <f t="shared" si="2"/>
        <v>-17.941263868243741</v>
      </c>
      <c r="I18" s="125">
        <f t="shared" si="3"/>
        <v>12.905107907536184</v>
      </c>
      <c r="J18" s="166"/>
      <c r="L18" s="7" t="s">
        <v>471</v>
      </c>
    </row>
    <row r="19" spans="1:12" x14ac:dyDescent="0.25">
      <c r="A19" s="79" t="s">
        <v>209</v>
      </c>
      <c r="B19" s="68">
        <v>156.88137963999998</v>
      </c>
      <c r="C19" s="123">
        <f t="shared" si="0"/>
        <v>1.4802375568806936</v>
      </c>
      <c r="D19" s="68">
        <v>192.19017685</v>
      </c>
      <c r="E19" s="123">
        <f t="shared" si="1"/>
        <v>1.8981473266400544</v>
      </c>
      <c r="F19" s="68">
        <v>143.60758668</v>
      </c>
      <c r="G19" s="123">
        <f t="shared" si="4"/>
        <v>1.2042709676047825</v>
      </c>
      <c r="H19" s="123">
        <f t="shared" si="2"/>
        <v>-25.278394019022933</v>
      </c>
      <c r="I19" s="125">
        <f t="shared" si="3"/>
        <v>-8.4610378812703715</v>
      </c>
      <c r="J19" s="166"/>
    </row>
    <row r="20" spans="1:12" x14ac:dyDescent="0.25">
      <c r="A20" s="79" t="s">
        <v>175</v>
      </c>
      <c r="B20" s="68">
        <v>136.72823203000002</v>
      </c>
      <c r="C20" s="123">
        <f t="shared" si="0"/>
        <v>1.2900846779976971</v>
      </c>
      <c r="D20" s="68">
        <v>109.02594223</v>
      </c>
      <c r="E20" s="123">
        <f t="shared" si="1"/>
        <v>1.0767839656019729</v>
      </c>
      <c r="F20" s="68">
        <v>134.95872569600002</v>
      </c>
      <c r="G20" s="123">
        <f t="shared" si="4"/>
        <v>1.1317429596723751</v>
      </c>
      <c r="H20" s="123">
        <f t="shared" si="2"/>
        <v>23.785883373786842</v>
      </c>
      <c r="I20" s="125">
        <f t="shared" si="3"/>
        <v>-1.2941777332509785</v>
      </c>
      <c r="J20" s="166"/>
    </row>
    <row r="21" spans="1:12" x14ac:dyDescent="0.25">
      <c r="A21" s="79" t="s">
        <v>13</v>
      </c>
      <c r="B21" s="68">
        <v>45.75294762</v>
      </c>
      <c r="C21" s="123">
        <f t="shared" si="0"/>
        <v>0.43169706666610214</v>
      </c>
      <c r="D21" s="68">
        <v>297.28447420999998</v>
      </c>
      <c r="E21" s="123">
        <f t="shared" si="1"/>
        <v>2.9361007894473228</v>
      </c>
      <c r="F21" s="68">
        <v>131.30102340000002</v>
      </c>
      <c r="G21" s="123">
        <f t="shared" si="4"/>
        <v>1.1010700350376239</v>
      </c>
      <c r="H21" s="123">
        <f t="shared" si="2"/>
        <v>-55.833205299766256</v>
      </c>
      <c r="I21" s="125">
        <f t="shared" si="3"/>
        <v>186.97828277757642</v>
      </c>
      <c r="J21" s="166"/>
    </row>
    <row r="22" spans="1:12" x14ac:dyDescent="0.25">
      <c r="A22" s="79" t="s">
        <v>81</v>
      </c>
      <c r="B22" s="68">
        <v>20.78306134</v>
      </c>
      <c r="C22" s="123">
        <f t="shared" si="0"/>
        <v>0.19609636282532633</v>
      </c>
      <c r="D22" s="68">
        <v>26.653940160000001</v>
      </c>
      <c r="E22" s="123">
        <f t="shared" si="1"/>
        <v>0.26324501120894817</v>
      </c>
      <c r="F22" s="68">
        <v>129.65442547000001</v>
      </c>
      <c r="G22" s="123">
        <f t="shared" si="4"/>
        <v>1.0872619199633433</v>
      </c>
      <c r="H22" s="123">
        <f t="shared" si="2"/>
        <v>386.43624429147064</v>
      </c>
      <c r="I22" s="125">
        <f t="shared" si="3"/>
        <v>523.84661888314486</v>
      </c>
      <c r="J22" s="166"/>
    </row>
    <row r="23" spans="1:12" x14ac:dyDescent="0.25">
      <c r="A23" s="79" t="s">
        <v>216</v>
      </c>
      <c r="B23" s="68">
        <v>133.67083184999998</v>
      </c>
      <c r="C23" s="123">
        <f t="shared" si="0"/>
        <v>1.2612369040729965</v>
      </c>
      <c r="D23" s="68">
        <v>93.049515749999998</v>
      </c>
      <c r="E23" s="123">
        <f t="shared" si="1"/>
        <v>0.91899436516915889</v>
      </c>
      <c r="F23" s="68">
        <v>126.40508656999999</v>
      </c>
      <c r="G23" s="123">
        <f t="shared" si="4"/>
        <v>1.0600134674850048</v>
      </c>
      <c r="H23" s="123">
        <f t="shared" si="2"/>
        <v>35.847119193632125</v>
      </c>
      <c r="I23" s="125">
        <f t="shared" si="3"/>
        <v>-5.4355502838145835</v>
      </c>
      <c r="J23" s="166"/>
    </row>
    <row r="24" spans="1:12" x14ac:dyDescent="0.25">
      <c r="A24" s="79" t="s">
        <v>220</v>
      </c>
      <c r="B24" s="68">
        <v>113.63037636</v>
      </c>
      <c r="C24" s="123">
        <f t="shared" si="0"/>
        <v>1.072147319691688</v>
      </c>
      <c r="D24" s="68">
        <v>116.46811886</v>
      </c>
      <c r="E24" s="123">
        <f t="shared" si="1"/>
        <v>1.1502858890933223</v>
      </c>
      <c r="F24" s="68">
        <v>126.28019686</v>
      </c>
      <c r="G24" s="123">
        <f t="shared" si="4"/>
        <v>1.0589661617306039</v>
      </c>
      <c r="H24" s="123">
        <f t="shared" si="2"/>
        <v>8.4246900319516307</v>
      </c>
      <c r="I24" s="125">
        <f t="shared" si="3"/>
        <v>11.132428585753562</v>
      </c>
      <c r="J24" s="166"/>
    </row>
    <row r="25" spans="1:12" x14ac:dyDescent="0.25">
      <c r="A25" s="79" t="s">
        <v>35</v>
      </c>
      <c r="B25" s="68">
        <v>106.51422397</v>
      </c>
      <c r="C25" s="123">
        <f t="shared" si="0"/>
        <v>1.0050036213615481</v>
      </c>
      <c r="D25" s="68">
        <v>103.61294427</v>
      </c>
      <c r="E25" s="123">
        <f t="shared" si="1"/>
        <v>1.0233230251143577</v>
      </c>
      <c r="F25" s="68">
        <v>122.5637965</v>
      </c>
      <c r="G25" s="123">
        <f t="shared" si="4"/>
        <v>1.0278010042273531</v>
      </c>
      <c r="H25" s="123">
        <f t="shared" si="2"/>
        <v>18.290043163542258</v>
      </c>
      <c r="I25" s="125">
        <f t="shared" si="3"/>
        <v>15.068008695740387</v>
      </c>
      <c r="J25" s="166"/>
    </row>
    <row r="26" spans="1:12" x14ac:dyDescent="0.25">
      <c r="A26" s="79" t="s">
        <v>107</v>
      </c>
      <c r="B26" s="68">
        <v>112.792402</v>
      </c>
      <c r="C26" s="123">
        <f t="shared" si="0"/>
        <v>1.0642407018239624</v>
      </c>
      <c r="D26" s="68">
        <v>108.19907308000001</v>
      </c>
      <c r="E26" s="123">
        <f t="shared" si="1"/>
        <v>1.0686174739930985</v>
      </c>
      <c r="F26" s="68">
        <v>116.23747383</v>
      </c>
      <c r="G26" s="123">
        <f t="shared" si="4"/>
        <v>0.97474944268167041</v>
      </c>
      <c r="H26" s="123">
        <f t="shared" si="2"/>
        <v>7.4292695132947895</v>
      </c>
      <c r="I26" s="125">
        <f t="shared" si="3"/>
        <v>3.0543474284730587</v>
      </c>
      <c r="J26" s="166"/>
    </row>
    <row r="27" spans="1:12" x14ac:dyDescent="0.25">
      <c r="A27" s="79" t="s">
        <v>33</v>
      </c>
      <c r="B27" s="68">
        <v>101.37154768000001</v>
      </c>
      <c r="C27" s="123">
        <f t="shared" si="0"/>
        <v>0.9564804466877519</v>
      </c>
      <c r="D27" s="68">
        <v>109.63129043000001</v>
      </c>
      <c r="E27" s="123">
        <f t="shared" si="1"/>
        <v>1.0827626273959789</v>
      </c>
      <c r="F27" s="68">
        <v>113.71633101</v>
      </c>
      <c r="G27" s="123">
        <f t="shared" si="4"/>
        <v>0.95360752968457607</v>
      </c>
      <c r="H27" s="123">
        <f t="shared" si="2"/>
        <v>3.7261629996121481</v>
      </c>
      <c r="I27" s="125">
        <f t="shared" si="3"/>
        <v>12.177759551396839</v>
      </c>
      <c r="J27" s="166"/>
    </row>
    <row r="28" spans="1:12" x14ac:dyDescent="0.25">
      <c r="A28" s="79" t="s">
        <v>183</v>
      </c>
      <c r="B28" s="68">
        <v>56.076822020000002</v>
      </c>
      <c r="C28" s="123">
        <f t="shared" si="0"/>
        <v>0.52910688454548771</v>
      </c>
      <c r="D28" s="68">
        <v>148.03981718</v>
      </c>
      <c r="E28" s="123">
        <f t="shared" si="1"/>
        <v>1.4621006537488879</v>
      </c>
      <c r="F28" s="68">
        <v>108.91793906999999</v>
      </c>
      <c r="G28" s="123">
        <f t="shared" si="4"/>
        <v>0.91336895846335542</v>
      </c>
      <c r="H28" s="123">
        <f t="shared" si="2"/>
        <v>-26.426591747564878</v>
      </c>
      <c r="I28" s="125">
        <f t="shared" si="3"/>
        <v>94.229870999383692</v>
      </c>
      <c r="J28" s="166"/>
    </row>
    <row r="29" spans="1:12" x14ac:dyDescent="0.25">
      <c r="A29" s="79" t="s">
        <v>250</v>
      </c>
      <c r="B29" s="68">
        <v>115.01101087000001</v>
      </c>
      <c r="C29" s="123">
        <f t="shared" si="0"/>
        <v>1.0851741496361802</v>
      </c>
      <c r="D29" s="68">
        <v>103.76683355</v>
      </c>
      <c r="E29" s="123">
        <f t="shared" si="1"/>
        <v>1.0248428974107371</v>
      </c>
      <c r="F29" s="68">
        <v>105.52926146999999</v>
      </c>
      <c r="G29" s="123">
        <f t="shared" si="4"/>
        <v>0.88495203323957827</v>
      </c>
      <c r="H29" s="123">
        <f t="shared" si="2"/>
        <v>1.6984501306487099</v>
      </c>
      <c r="I29" s="125">
        <f t="shared" si="3"/>
        <v>-8.2442101223834001</v>
      </c>
      <c r="J29" s="166"/>
    </row>
    <row r="30" spans="1:12" x14ac:dyDescent="0.25">
      <c r="A30" s="79" t="s">
        <v>196</v>
      </c>
      <c r="B30" s="68">
        <v>67.84355506</v>
      </c>
      <c r="C30" s="123">
        <f t="shared" si="0"/>
        <v>0.64013064152394805</v>
      </c>
      <c r="D30" s="68">
        <v>67.4217546</v>
      </c>
      <c r="E30" s="123">
        <f t="shared" si="1"/>
        <v>0.66588430974416779</v>
      </c>
      <c r="F30" s="68">
        <v>104.84927601000001</v>
      </c>
      <c r="G30" s="123">
        <f t="shared" si="4"/>
        <v>0.87924978054664726</v>
      </c>
      <c r="H30" s="123">
        <f t="shared" si="2"/>
        <v>55.512529497415386</v>
      </c>
      <c r="I30" s="125">
        <f t="shared" si="3"/>
        <v>54.545668954512493</v>
      </c>
      <c r="J30" s="166"/>
    </row>
    <row r="31" spans="1:12" x14ac:dyDescent="0.25">
      <c r="A31" s="79" t="s">
        <v>108</v>
      </c>
      <c r="B31" s="68">
        <v>119.26646809</v>
      </c>
      <c r="C31" s="123">
        <f t="shared" si="0"/>
        <v>1.1253260632233617</v>
      </c>
      <c r="D31" s="68">
        <v>96.004670099999998</v>
      </c>
      <c r="E31" s="123">
        <f t="shared" si="1"/>
        <v>0.94818065565079546</v>
      </c>
      <c r="F31" s="68">
        <v>99.828983430000008</v>
      </c>
      <c r="G31" s="123">
        <f t="shared" si="4"/>
        <v>0.83715038494544192</v>
      </c>
      <c r="H31" s="123">
        <f t="shared" si="2"/>
        <v>3.9834659355805657</v>
      </c>
      <c r="I31" s="125">
        <f t="shared" si="3"/>
        <v>-16.297526849987896</v>
      </c>
      <c r="J31" s="166"/>
    </row>
    <row r="32" spans="1:12" x14ac:dyDescent="0.25">
      <c r="A32" s="79" t="s">
        <v>168</v>
      </c>
      <c r="B32" s="68">
        <v>66.989163990000009</v>
      </c>
      <c r="C32" s="123">
        <f t="shared" si="0"/>
        <v>0.63206912553664851</v>
      </c>
      <c r="D32" s="68">
        <v>46.67395776</v>
      </c>
      <c r="E32" s="123">
        <f t="shared" si="1"/>
        <v>0.46097074053373921</v>
      </c>
      <c r="F32" s="68">
        <v>98.511683009999999</v>
      </c>
      <c r="G32" s="123">
        <f t="shared" si="4"/>
        <v>0.82610370776010256</v>
      </c>
      <c r="H32" s="123">
        <f t="shared" si="2"/>
        <v>111.06348751599846</v>
      </c>
      <c r="I32" s="125">
        <f t="shared" si="3"/>
        <v>47.056146311522262</v>
      </c>
      <c r="J32" s="166"/>
    </row>
    <row r="33" spans="1:10" x14ac:dyDescent="0.25">
      <c r="A33" s="79" t="s">
        <v>20</v>
      </c>
      <c r="B33" s="68">
        <v>90.439379670000008</v>
      </c>
      <c r="C33" s="123">
        <f t="shared" si="0"/>
        <v>0.85333113920674031</v>
      </c>
      <c r="D33" s="68">
        <v>118.55730412999999</v>
      </c>
      <c r="E33" s="123">
        <f t="shared" si="1"/>
        <v>1.1709195213637233</v>
      </c>
      <c r="F33" s="68">
        <v>96.49241859</v>
      </c>
      <c r="G33" s="123">
        <f t="shared" si="4"/>
        <v>0.80917046925131852</v>
      </c>
      <c r="H33" s="123">
        <f t="shared" si="2"/>
        <v>-18.611156606433532</v>
      </c>
      <c r="I33" s="125">
        <f t="shared" si="3"/>
        <v>6.6929239697205434</v>
      </c>
      <c r="J33" s="166"/>
    </row>
    <row r="34" spans="1:10" x14ac:dyDescent="0.25">
      <c r="A34" s="79" t="s">
        <v>195</v>
      </c>
      <c r="B34" s="68">
        <v>61.83164137</v>
      </c>
      <c r="C34" s="123">
        <f t="shared" si="0"/>
        <v>0.58340586989659415</v>
      </c>
      <c r="D34" s="68">
        <v>76.714303720000004</v>
      </c>
      <c r="E34" s="123">
        <f t="shared" si="1"/>
        <v>0.75766125463748524</v>
      </c>
      <c r="F34" s="68">
        <v>95.235385900000011</v>
      </c>
      <c r="G34" s="123">
        <f t="shared" si="4"/>
        <v>0.79862918791031001</v>
      </c>
      <c r="H34" s="123">
        <f t="shared" si="2"/>
        <v>24.142931998184093</v>
      </c>
      <c r="I34" s="125">
        <f t="shared" si="3"/>
        <v>54.023706616669443</v>
      </c>
      <c r="J34" s="166"/>
    </row>
    <row r="35" spans="1:10" x14ac:dyDescent="0.25">
      <c r="A35" s="79" t="s">
        <v>178</v>
      </c>
      <c r="B35" s="68">
        <v>64.617356409999999</v>
      </c>
      <c r="C35" s="123">
        <f t="shared" si="0"/>
        <v>0.60969018760490201</v>
      </c>
      <c r="D35" s="68">
        <v>66.028278439999994</v>
      </c>
      <c r="E35" s="123">
        <f t="shared" si="1"/>
        <v>0.65212177988341924</v>
      </c>
      <c r="F35" s="68">
        <v>94.098462439999992</v>
      </c>
      <c r="G35" s="123">
        <f t="shared" si="4"/>
        <v>0.78909512395923409</v>
      </c>
      <c r="H35" s="123">
        <f t="shared" si="2"/>
        <v>42.512366917922016</v>
      </c>
      <c r="I35" s="125">
        <f t="shared" si="3"/>
        <v>45.62412897695949</v>
      </c>
      <c r="J35" s="166"/>
    </row>
    <row r="36" spans="1:10" x14ac:dyDescent="0.25">
      <c r="A36" s="79" t="s">
        <v>210</v>
      </c>
      <c r="B36" s="68">
        <v>54.242118729999994</v>
      </c>
      <c r="C36" s="123">
        <f t="shared" si="0"/>
        <v>0.51179573696492331</v>
      </c>
      <c r="D36" s="68">
        <v>43.446439120000001</v>
      </c>
      <c r="E36" s="123">
        <f t="shared" si="1"/>
        <v>0.4290944710042181</v>
      </c>
      <c r="F36" s="68">
        <v>89.83119262000001</v>
      </c>
      <c r="G36" s="123">
        <f t="shared" si="4"/>
        <v>0.7533104605304618</v>
      </c>
      <c r="H36" s="123">
        <f t="shared" ref="H36:H67" si="5">((F36/D36)-1)*100</f>
        <v>106.76307296872895</v>
      </c>
      <c r="I36" s="125">
        <f t="shared" ref="I36:I67" si="6">((F36/B36)-1)*100</f>
        <v>65.611511355504206</v>
      </c>
      <c r="J36" s="166"/>
    </row>
    <row r="37" spans="1:10" x14ac:dyDescent="0.25">
      <c r="A37" s="79" t="s">
        <v>134</v>
      </c>
      <c r="B37" s="68">
        <v>96.637521640000003</v>
      </c>
      <c r="C37" s="123">
        <f t="shared" si="0"/>
        <v>0.91181304794521501</v>
      </c>
      <c r="D37" s="68">
        <v>93.967526849999999</v>
      </c>
      <c r="E37" s="123">
        <f t="shared" si="1"/>
        <v>0.92806101125820895</v>
      </c>
      <c r="F37" s="68">
        <v>89.416302099999996</v>
      </c>
      <c r="G37" s="123">
        <f t="shared" si="4"/>
        <v>0.74983125292366715</v>
      </c>
      <c r="H37" s="123">
        <f t="shared" si="5"/>
        <v>-4.8434016543450253</v>
      </c>
      <c r="I37" s="125">
        <f t="shared" si="6"/>
        <v>-7.4724800651458478</v>
      </c>
      <c r="J37" s="166"/>
    </row>
    <row r="38" spans="1:10" x14ac:dyDescent="0.25">
      <c r="A38" s="79" t="s">
        <v>194</v>
      </c>
      <c r="B38" s="68">
        <v>34.734977829999998</v>
      </c>
      <c r="C38" s="123">
        <f t="shared" si="0"/>
        <v>0.32773818562387719</v>
      </c>
      <c r="D38" s="68">
        <v>28.8952858</v>
      </c>
      <c r="E38" s="123">
        <f t="shared" si="1"/>
        <v>0.28538144036662982</v>
      </c>
      <c r="F38" s="68">
        <v>85.610759909999999</v>
      </c>
      <c r="G38" s="123">
        <f t="shared" si="4"/>
        <v>0.7179185658479893</v>
      </c>
      <c r="H38" s="123">
        <f t="shared" si="5"/>
        <v>196.27933256157655</v>
      </c>
      <c r="I38" s="125">
        <f t="shared" si="6"/>
        <v>146.46844552196453</v>
      </c>
      <c r="J38" s="166"/>
    </row>
    <row r="39" spans="1:10" x14ac:dyDescent="0.25">
      <c r="A39" s="79" t="s">
        <v>88</v>
      </c>
      <c r="B39" s="68">
        <v>56.473691079999995</v>
      </c>
      <c r="C39" s="123">
        <f t="shared" si="0"/>
        <v>0.53285150031266149</v>
      </c>
      <c r="D39" s="68">
        <v>57.979563829999996</v>
      </c>
      <c r="E39" s="123">
        <f t="shared" si="1"/>
        <v>0.57262944385323755</v>
      </c>
      <c r="F39" s="68">
        <v>74.484424969999992</v>
      </c>
      <c r="G39" s="123">
        <f t="shared" si="4"/>
        <v>0.62461484524480215</v>
      </c>
      <c r="H39" s="123">
        <f t="shared" si="5"/>
        <v>28.466687311400563</v>
      </c>
      <c r="I39" s="125">
        <f t="shared" si="6"/>
        <v>31.892255571689464</v>
      </c>
      <c r="J39" s="166"/>
    </row>
    <row r="40" spans="1:10" x14ac:dyDescent="0.25">
      <c r="A40" s="79" t="s">
        <v>235</v>
      </c>
      <c r="B40" s="68">
        <v>55.649702990000002</v>
      </c>
      <c r="C40" s="123">
        <f t="shared" si="0"/>
        <v>0.52507684840662106</v>
      </c>
      <c r="D40" s="68">
        <v>61.454924560000002</v>
      </c>
      <c r="E40" s="123">
        <f t="shared" si="1"/>
        <v>0.60695350134087878</v>
      </c>
      <c r="F40" s="68">
        <v>74.35572741</v>
      </c>
      <c r="G40" s="123">
        <f t="shared" si="4"/>
        <v>0.62353560745038861</v>
      </c>
      <c r="H40" s="123">
        <f t="shared" si="5"/>
        <v>20.992301174179495</v>
      </c>
      <c r="I40" s="125">
        <f t="shared" si="6"/>
        <v>33.613880065741576</v>
      </c>
      <c r="J40" s="166"/>
    </row>
    <row r="41" spans="1:10" x14ac:dyDescent="0.25">
      <c r="A41" s="79" t="s">
        <v>135</v>
      </c>
      <c r="B41" s="68">
        <v>62.915992530000004</v>
      </c>
      <c r="C41" s="123">
        <f t="shared" si="0"/>
        <v>0.59363714983282634</v>
      </c>
      <c r="D41" s="68">
        <v>65.888318960000007</v>
      </c>
      <c r="E41" s="123">
        <f t="shared" si="1"/>
        <v>0.65073948388289449</v>
      </c>
      <c r="F41" s="68">
        <v>71.224652459999987</v>
      </c>
      <c r="G41" s="123">
        <f t="shared" si="4"/>
        <v>0.59727889812985835</v>
      </c>
      <c r="H41" s="123">
        <f t="shared" si="5"/>
        <v>8.0990585041934349</v>
      </c>
      <c r="I41" s="125">
        <f t="shared" si="6"/>
        <v>13.205958605895308</v>
      </c>
      <c r="J41" s="166"/>
    </row>
    <row r="42" spans="1:10" x14ac:dyDescent="0.25">
      <c r="A42" s="79" t="s">
        <v>229</v>
      </c>
      <c r="B42" s="68">
        <v>75.540654540000006</v>
      </c>
      <c r="C42" s="123">
        <f t="shared" si="0"/>
        <v>0.71275580427741136</v>
      </c>
      <c r="D42" s="68">
        <v>71.581886010000005</v>
      </c>
      <c r="E42" s="123">
        <f t="shared" si="1"/>
        <v>0.70697143731638434</v>
      </c>
      <c r="F42" s="68">
        <v>68.84627918000001</v>
      </c>
      <c r="G42" s="123">
        <f t="shared" si="4"/>
        <v>0.57733422837077919</v>
      </c>
      <c r="H42" s="123">
        <f t="shared" si="5"/>
        <v>-3.8216467635650564</v>
      </c>
      <c r="I42" s="125">
        <f t="shared" si="6"/>
        <v>-8.8619504302219312</v>
      </c>
      <c r="J42" s="166"/>
    </row>
    <row r="43" spans="1:10" x14ac:dyDescent="0.25">
      <c r="A43" s="79" t="s">
        <v>39</v>
      </c>
      <c r="B43" s="68">
        <v>51.711067240000006</v>
      </c>
      <c r="C43" s="123">
        <f t="shared" si="0"/>
        <v>0.48791427007258631</v>
      </c>
      <c r="D43" s="68">
        <v>46.306940609999998</v>
      </c>
      <c r="E43" s="123">
        <f t="shared" si="1"/>
        <v>0.45734593184933248</v>
      </c>
      <c r="F43" s="68">
        <v>68.804829170000005</v>
      </c>
      <c r="G43" s="123">
        <f t="shared" si="4"/>
        <v>0.57698663501026159</v>
      </c>
      <c r="H43" s="123">
        <f t="shared" si="5"/>
        <v>48.584268931689209</v>
      </c>
      <c r="I43" s="125">
        <f t="shared" si="6"/>
        <v>33.056293057470441</v>
      </c>
      <c r="J43" s="166"/>
    </row>
    <row r="44" spans="1:10" x14ac:dyDescent="0.25">
      <c r="A44" s="79" t="s">
        <v>212</v>
      </c>
      <c r="B44" s="68">
        <v>83.871100589999998</v>
      </c>
      <c r="C44" s="123">
        <f t="shared" si="0"/>
        <v>0.79135684116958294</v>
      </c>
      <c r="D44" s="68">
        <v>59.815314780000001</v>
      </c>
      <c r="E44" s="123">
        <f t="shared" si="1"/>
        <v>0.59076005705746515</v>
      </c>
      <c r="F44" s="68">
        <v>66.288592530000003</v>
      </c>
      <c r="G44" s="123">
        <f t="shared" si="4"/>
        <v>0.55588586447835608</v>
      </c>
      <c r="H44" s="123">
        <f t="shared" si="5"/>
        <v>10.82210763883571</v>
      </c>
      <c r="I44" s="125">
        <f t="shared" si="6"/>
        <v>-20.963726404344296</v>
      </c>
      <c r="J44" s="166"/>
    </row>
    <row r="45" spans="1:10" x14ac:dyDescent="0.25">
      <c r="A45" s="79" t="s">
        <v>214</v>
      </c>
      <c r="B45" s="68">
        <v>62.303052869999995</v>
      </c>
      <c r="C45" s="123">
        <f t="shared" si="0"/>
        <v>0.58785382292101762</v>
      </c>
      <c r="D45" s="68">
        <v>54.004935090000004</v>
      </c>
      <c r="E45" s="123">
        <f t="shared" si="1"/>
        <v>0.53337441510582162</v>
      </c>
      <c r="F45" s="68">
        <v>65.45767798</v>
      </c>
      <c r="G45" s="123">
        <f t="shared" si="4"/>
        <v>0.54891794382556269</v>
      </c>
      <c r="H45" s="123">
        <f t="shared" si="5"/>
        <v>21.206845024281272</v>
      </c>
      <c r="I45" s="125">
        <f t="shared" si="6"/>
        <v>5.0633555896247406</v>
      </c>
      <c r="J45" s="166"/>
    </row>
    <row r="46" spans="1:10" x14ac:dyDescent="0.25">
      <c r="A46" s="79" t="s">
        <v>242</v>
      </c>
      <c r="B46" s="68">
        <v>48.20975069</v>
      </c>
      <c r="C46" s="123">
        <f t="shared" si="0"/>
        <v>0.45487797049560003</v>
      </c>
      <c r="D46" s="68">
        <v>77.459445479999999</v>
      </c>
      <c r="E46" s="123">
        <f t="shared" si="1"/>
        <v>0.76502057373950028</v>
      </c>
      <c r="F46" s="68">
        <v>65.422582239999997</v>
      </c>
      <c r="G46" s="123">
        <f t="shared" si="4"/>
        <v>0.54862363638856915</v>
      </c>
      <c r="H46" s="123">
        <f t="shared" si="5"/>
        <v>-15.539568048041241</v>
      </c>
      <c r="I46" s="125">
        <f t="shared" si="6"/>
        <v>35.704045973360323</v>
      </c>
      <c r="J46" s="166"/>
    </row>
    <row r="47" spans="1:10" x14ac:dyDescent="0.25">
      <c r="A47" s="79" t="s">
        <v>204</v>
      </c>
      <c r="B47" s="68">
        <v>62.228023969999995</v>
      </c>
      <c r="C47" s="123">
        <f t="shared" si="0"/>
        <v>0.58714589572222387</v>
      </c>
      <c r="D47" s="68">
        <v>64.683806380000007</v>
      </c>
      <c r="E47" s="123">
        <f t="shared" si="1"/>
        <v>0.63884323418322453</v>
      </c>
      <c r="F47" s="68">
        <v>64.963677880000006</v>
      </c>
      <c r="G47" s="123">
        <f t="shared" si="4"/>
        <v>0.54477533554018365</v>
      </c>
      <c r="H47" s="123">
        <f t="shared" si="5"/>
        <v>0.43267629977714606</v>
      </c>
      <c r="I47" s="125">
        <f t="shared" si="6"/>
        <v>4.3961767311121225</v>
      </c>
      <c r="J47" s="166"/>
    </row>
    <row r="48" spans="1:10" x14ac:dyDescent="0.25">
      <c r="A48" s="79" t="s">
        <v>2</v>
      </c>
      <c r="B48" s="68">
        <v>84.195196499999994</v>
      </c>
      <c r="C48" s="123">
        <f t="shared" si="0"/>
        <v>0.79441481362695354</v>
      </c>
      <c r="D48" s="68">
        <v>61.892174270000005</v>
      </c>
      <c r="E48" s="123">
        <f t="shared" si="1"/>
        <v>0.61127195497734332</v>
      </c>
      <c r="F48" s="68">
        <v>54.906096740000002</v>
      </c>
      <c r="G48" s="123">
        <f t="shared" si="4"/>
        <v>0.46043401868329198</v>
      </c>
      <c r="H48" s="123">
        <f t="shared" si="5"/>
        <v>-11.287497349057018</v>
      </c>
      <c r="I48" s="125">
        <f t="shared" si="6"/>
        <v>-34.787138670078399</v>
      </c>
      <c r="J48" s="166"/>
    </row>
    <row r="49" spans="1:10" x14ac:dyDescent="0.25">
      <c r="A49" s="79" t="s">
        <v>238</v>
      </c>
      <c r="B49" s="68">
        <v>72.247667250000006</v>
      </c>
      <c r="C49" s="123">
        <f t="shared" si="0"/>
        <v>0.68168517325558964</v>
      </c>
      <c r="D49" s="68">
        <v>40.095488150000001</v>
      </c>
      <c r="E49" s="123">
        <f t="shared" si="1"/>
        <v>0.3959991342411342</v>
      </c>
      <c r="F49" s="68">
        <v>54.2019442</v>
      </c>
      <c r="G49" s="123">
        <f t="shared" si="4"/>
        <v>0.45452910460255652</v>
      </c>
      <c r="H49" s="123">
        <f t="shared" si="5"/>
        <v>35.182153157050401</v>
      </c>
      <c r="I49" s="125">
        <f t="shared" si="6"/>
        <v>-24.97758576419643</v>
      </c>
      <c r="J49" s="166"/>
    </row>
    <row r="50" spans="1:10" x14ac:dyDescent="0.25">
      <c r="A50" s="79" t="s">
        <v>160</v>
      </c>
      <c r="B50" s="68">
        <v>69.054892819999992</v>
      </c>
      <c r="C50" s="123">
        <f t="shared" si="0"/>
        <v>0.6515600900061983</v>
      </c>
      <c r="D50" s="68">
        <v>51.365088849999999</v>
      </c>
      <c r="E50" s="123">
        <f t="shared" si="1"/>
        <v>0.50730223407490638</v>
      </c>
      <c r="F50" s="68">
        <v>53.278472960000002</v>
      </c>
      <c r="G50" s="123">
        <f t="shared" si="4"/>
        <v>0.44678501789056341</v>
      </c>
      <c r="H50" s="123">
        <f t="shared" si="5"/>
        <v>3.7250672642416882</v>
      </c>
      <c r="I50" s="125">
        <f t="shared" si="6"/>
        <v>-22.846201356250241</v>
      </c>
      <c r="J50" s="166"/>
    </row>
    <row r="51" spans="1:10" x14ac:dyDescent="0.25">
      <c r="A51" s="79" t="s">
        <v>114</v>
      </c>
      <c r="B51" s="68">
        <v>24.097610159999999</v>
      </c>
      <c r="C51" s="123">
        <f t="shared" si="0"/>
        <v>0.22737043536814341</v>
      </c>
      <c r="D51" s="68">
        <v>25.171042030000002</v>
      </c>
      <c r="E51" s="123">
        <f t="shared" si="1"/>
        <v>0.24859931408085881</v>
      </c>
      <c r="F51" s="68">
        <v>52.924878030000002</v>
      </c>
      <c r="G51" s="123">
        <f t="shared" si="4"/>
        <v>0.44381982560277639</v>
      </c>
      <c r="H51" s="123">
        <f t="shared" si="5"/>
        <v>110.26097357003222</v>
      </c>
      <c r="I51" s="125">
        <f t="shared" si="6"/>
        <v>119.62708201600356</v>
      </c>
      <c r="J51" s="166"/>
    </row>
    <row r="52" spans="1:10" x14ac:dyDescent="0.25">
      <c r="A52" s="79" t="s">
        <v>203</v>
      </c>
      <c r="B52" s="68">
        <v>39.857924689999997</v>
      </c>
      <c r="C52" s="123">
        <f t="shared" si="0"/>
        <v>0.37607520536119304</v>
      </c>
      <c r="D52" s="68">
        <v>38.605583590000002</v>
      </c>
      <c r="E52" s="123">
        <f t="shared" si="1"/>
        <v>0.38128423879816858</v>
      </c>
      <c r="F52" s="68">
        <v>51.510621640000004</v>
      </c>
      <c r="G52" s="123">
        <f t="shared" si="4"/>
        <v>0.43196009067789626</v>
      </c>
      <c r="H52" s="123">
        <f t="shared" si="5"/>
        <v>33.427905629026135</v>
      </c>
      <c r="I52" s="125">
        <f t="shared" si="6"/>
        <v>29.235583740574334</v>
      </c>
      <c r="J52" s="166"/>
    </row>
    <row r="53" spans="1:10" x14ac:dyDescent="0.25">
      <c r="A53" s="79" t="s">
        <v>143</v>
      </c>
      <c r="B53" s="68">
        <v>50.54343385</v>
      </c>
      <c r="C53" s="123">
        <f t="shared" si="0"/>
        <v>0.47689718952094856</v>
      </c>
      <c r="D53" s="68">
        <v>52.142296610000002</v>
      </c>
      <c r="E53" s="123">
        <f t="shared" si="1"/>
        <v>0.51497824986336838</v>
      </c>
      <c r="F53" s="68">
        <v>51.373278899999995</v>
      </c>
      <c r="G53" s="123">
        <f t="shared" si="4"/>
        <v>0.43080835574371162</v>
      </c>
      <c r="H53" s="123">
        <f t="shared" si="5"/>
        <v>-1.4748443394273503</v>
      </c>
      <c r="I53" s="125">
        <f t="shared" si="6"/>
        <v>1.6418454125272985</v>
      </c>
      <c r="J53" s="166"/>
    </row>
    <row r="54" spans="1:10" x14ac:dyDescent="0.25">
      <c r="A54" s="79" t="s">
        <v>224</v>
      </c>
      <c r="B54" s="68">
        <v>11.967208529999999</v>
      </c>
      <c r="C54" s="123">
        <f t="shared" si="0"/>
        <v>0.11291532212285814</v>
      </c>
      <c r="D54" s="68">
        <v>292.44876706999997</v>
      </c>
      <c r="E54" s="123">
        <f t="shared" si="1"/>
        <v>2.8883414048073415</v>
      </c>
      <c r="F54" s="68">
        <v>51.214334460000003</v>
      </c>
      <c r="G54" s="123">
        <f t="shared" si="4"/>
        <v>0.42947547230085631</v>
      </c>
      <c r="H54" s="123">
        <f t="shared" si="5"/>
        <v>-82.487758463436634</v>
      </c>
      <c r="I54" s="125">
        <f t="shared" si="6"/>
        <v>327.95556149634513</v>
      </c>
      <c r="J54" s="166"/>
    </row>
    <row r="55" spans="1:10" x14ac:dyDescent="0.25">
      <c r="A55" s="79" t="s">
        <v>172</v>
      </c>
      <c r="B55" s="68">
        <v>30.79752783</v>
      </c>
      <c r="C55" s="123">
        <f t="shared" si="0"/>
        <v>0.29058679530773901</v>
      </c>
      <c r="D55" s="68">
        <v>39.902213439999997</v>
      </c>
      <c r="E55" s="123">
        <f t="shared" si="1"/>
        <v>0.3940902756298017</v>
      </c>
      <c r="F55" s="68">
        <v>49.585109119999998</v>
      </c>
      <c r="G55" s="123">
        <f t="shared" si="4"/>
        <v>0.41581304107415507</v>
      </c>
      <c r="H55" s="123">
        <f t="shared" si="5"/>
        <v>24.266562792462487</v>
      </c>
      <c r="I55" s="125">
        <f t="shared" si="6"/>
        <v>61.003537016691766</v>
      </c>
      <c r="J55" s="166"/>
    </row>
    <row r="56" spans="1:10" x14ac:dyDescent="0.25">
      <c r="A56" s="79" t="s">
        <v>211</v>
      </c>
      <c r="B56" s="68">
        <v>69.549289400000006</v>
      </c>
      <c r="C56" s="123">
        <f t="shared" si="0"/>
        <v>0.65622491630609914</v>
      </c>
      <c r="D56" s="68">
        <v>59.687720240000004</v>
      </c>
      <c r="E56" s="123">
        <f t="shared" si="1"/>
        <v>0.58949988216734117</v>
      </c>
      <c r="F56" s="68">
        <v>48.861646180000001</v>
      </c>
      <c r="G56" s="123">
        <f t="shared" si="4"/>
        <v>0.40974619297147513</v>
      </c>
      <c r="H56" s="123">
        <f t="shared" si="5"/>
        <v>-18.137858200093994</v>
      </c>
      <c r="I56" s="125">
        <f t="shared" si="6"/>
        <v>-29.745297757132803</v>
      </c>
      <c r="J56" s="166"/>
    </row>
    <row r="57" spans="1:10" x14ac:dyDescent="0.25">
      <c r="A57" s="79" t="s">
        <v>109</v>
      </c>
      <c r="B57" s="68">
        <v>62.090794070000001</v>
      </c>
      <c r="C57" s="123">
        <f t="shared" si="0"/>
        <v>0.58585107760950006</v>
      </c>
      <c r="D57" s="68">
        <v>83.324907909999993</v>
      </c>
      <c r="E57" s="123">
        <f t="shared" si="1"/>
        <v>0.8229502349401433</v>
      </c>
      <c r="F57" s="68">
        <v>47.399066299999994</v>
      </c>
      <c r="G57" s="123">
        <f t="shared" si="4"/>
        <v>0.397481224747953</v>
      </c>
      <c r="H57" s="123">
        <f t="shared" si="5"/>
        <v>-43.115369114843595</v>
      </c>
      <c r="I57" s="125">
        <f t="shared" si="6"/>
        <v>-23.661684457500787</v>
      </c>
      <c r="J57" s="166"/>
    </row>
    <row r="58" spans="1:10" x14ac:dyDescent="0.25">
      <c r="A58" s="79" t="s">
        <v>240</v>
      </c>
      <c r="B58" s="68">
        <v>56.87149058</v>
      </c>
      <c r="C58" s="123">
        <f t="shared" si="0"/>
        <v>0.53660489514740606</v>
      </c>
      <c r="D58" s="68">
        <v>71.559284150000011</v>
      </c>
      <c r="E58" s="123">
        <f t="shared" si="1"/>
        <v>0.70674821227523377</v>
      </c>
      <c r="F58" s="68">
        <v>47.232131680000002</v>
      </c>
      <c r="G58" s="123">
        <f t="shared" si="4"/>
        <v>0.39608133689382391</v>
      </c>
      <c r="H58" s="123">
        <f t="shared" si="5"/>
        <v>-33.995801885058405</v>
      </c>
      <c r="I58" s="125">
        <f t="shared" si="6"/>
        <v>-16.949369186025642</v>
      </c>
      <c r="J58" s="166"/>
    </row>
    <row r="59" spans="1:10" x14ac:dyDescent="0.25">
      <c r="A59" s="79" t="s">
        <v>5</v>
      </c>
      <c r="B59" s="68">
        <v>32.22049217</v>
      </c>
      <c r="C59" s="123">
        <f t="shared" si="0"/>
        <v>0.30401302385699963</v>
      </c>
      <c r="D59" s="68">
        <v>54.832679460000001</v>
      </c>
      <c r="E59" s="123">
        <f t="shared" si="1"/>
        <v>0.54154955073870636</v>
      </c>
      <c r="F59" s="68">
        <v>43.045349119999997</v>
      </c>
      <c r="G59" s="123">
        <f t="shared" si="4"/>
        <v>0.36097162715462233</v>
      </c>
      <c r="H59" s="123">
        <f t="shared" si="5"/>
        <v>-21.496907421054935</v>
      </c>
      <c r="I59" s="125">
        <f t="shared" si="6"/>
        <v>33.59618746009987</v>
      </c>
      <c r="J59" s="166"/>
    </row>
    <row r="60" spans="1:10" x14ac:dyDescent="0.25">
      <c r="A60" s="79" t="s">
        <v>36</v>
      </c>
      <c r="B60" s="68">
        <v>34.108034369999999</v>
      </c>
      <c r="C60" s="123">
        <f t="shared" si="0"/>
        <v>0.3218227273479346</v>
      </c>
      <c r="D60" s="68">
        <v>36.360184780000004</v>
      </c>
      <c r="E60" s="123">
        <f t="shared" si="1"/>
        <v>0.35910777890673135</v>
      </c>
      <c r="F60" s="68">
        <v>42.671738409999996</v>
      </c>
      <c r="G60" s="123">
        <f t="shared" si="4"/>
        <v>0.35783858563752069</v>
      </c>
      <c r="H60" s="123">
        <f t="shared" si="5"/>
        <v>17.358420118567921</v>
      </c>
      <c r="I60" s="125">
        <f t="shared" si="6"/>
        <v>25.107585934451482</v>
      </c>
      <c r="J60" s="166"/>
    </row>
    <row r="61" spans="1:10" x14ac:dyDescent="0.25">
      <c r="A61" s="79" t="s">
        <v>231</v>
      </c>
      <c r="B61" s="68">
        <v>38.528686729999997</v>
      </c>
      <c r="C61" s="123">
        <f t="shared" si="0"/>
        <v>0.36353332209283729</v>
      </c>
      <c r="D61" s="68">
        <v>29.547631760000002</v>
      </c>
      <c r="E61" s="123">
        <f t="shared" si="1"/>
        <v>0.29182427090205759</v>
      </c>
      <c r="F61" s="68">
        <v>42.584716610000001</v>
      </c>
      <c r="G61" s="123">
        <f t="shared" si="4"/>
        <v>0.35710883430814122</v>
      </c>
      <c r="H61" s="123">
        <f t="shared" si="5"/>
        <v>44.122266569088978</v>
      </c>
      <c r="I61" s="125">
        <f t="shared" si="6"/>
        <v>10.527298551398111</v>
      </c>
      <c r="J61" s="166"/>
    </row>
    <row r="62" spans="1:10" x14ac:dyDescent="0.25">
      <c r="A62" s="79" t="s">
        <v>110</v>
      </c>
      <c r="B62" s="68">
        <v>22.693910880000001</v>
      </c>
      <c r="C62" s="123">
        <f t="shared" si="0"/>
        <v>0.21412598024166252</v>
      </c>
      <c r="D62" s="68">
        <v>38.044956409999998</v>
      </c>
      <c r="E62" s="123">
        <f t="shared" si="1"/>
        <v>0.37574725974752071</v>
      </c>
      <c r="F62" s="68">
        <v>42.348691729999999</v>
      </c>
      <c r="G62" s="123">
        <f t="shared" si="4"/>
        <v>0.35512956624029351</v>
      </c>
      <c r="H62" s="123">
        <f t="shared" si="5"/>
        <v>11.312236170334478</v>
      </c>
      <c r="I62" s="125">
        <f t="shared" si="6"/>
        <v>86.608169715346989</v>
      </c>
      <c r="J62" s="166"/>
    </row>
    <row r="63" spans="1:10" x14ac:dyDescent="0.25">
      <c r="A63" s="79" t="s">
        <v>200</v>
      </c>
      <c r="B63" s="68">
        <v>36.692515920000005</v>
      </c>
      <c r="C63" s="123">
        <f t="shared" si="0"/>
        <v>0.34620832788353706</v>
      </c>
      <c r="D63" s="68">
        <v>44.737030079999997</v>
      </c>
      <c r="E63" s="123">
        <f t="shared" si="1"/>
        <v>0.44184086533436001</v>
      </c>
      <c r="F63" s="68">
        <v>40.835061680000003</v>
      </c>
      <c r="G63" s="123">
        <f t="shared" si="4"/>
        <v>0.34243649920219227</v>
      </c>
      <c r="H63" s="123">
        <f t="shared" si="5"/>
        <v>-8.7220103637241646</v>
      </c>
      <c r="I63" s="125">
        <f t="shared" si="6"/>
        <v>11.289892928116219</v>
      </c>
      <c r="J63" s="166"/>
    </row>
    <row r="64" spans="1:10" x14ac:dyDescent="0.25">
      <c r="A64" s="79" t="s">
        <v>180</v>
      </c>
      <c r="B64" s="68">
        <v>37.839080350000003</v>
      </c>
      <c r="C64" s="123">
        <f t="shared" si="0"/>
        <v>0.35702661450597811</v>
      </c>
      <c r="D64" s="68">
        <v>34.274931159999994</v>
      </c>
      <c r="E64" s="123">
        <f t="shared" si="1"/>
        <v>0.33851297718979062</v>
      </c>
      <c r="F64" s="68">
        <v>40.66455414</v>
      </c>
      <c r="G64" s="123">
        <f t="shared" si="4"/>
        <v>0.34100664939462416</v>
      </c>
      <c r="H64" s="123">
        <f t="shared" si="5"/>
        <v>18.642263496233991</v>
      </c>
      <c r="I64" s="125">
        <f t="shared" si="6"/>
        <v>7.4670783852705203</v>
      </c>
      <c r="J64" s="166"/>
    </row>
    <row r="65" spans="1:10" x14ac:dyDescent="0.25">
      <c r="A65" s="79" t="s">
        <v>99</v>
      </c>
      <c r="B65" s="68">
        <v>23.496383559999998</v>
      </c>
      <c r="C65" s="123">
        <f t="shared" si="0"/>
        <v>0.22169762578705798</v>
      </c>
      <c r="D65" s="68">
        <v>26.060848699999998</v>
      </c>
      <c r="E65" s="123">
        <f t="shared" si="1"/>
        <v>0.25738740189871429</v>
      </c>
      <c r="F65" s="68">
        <v>40.229040560000001</v>
      </c>
      <c r="G65" s="123">
        <f t="shared" si="4"/>
        <v>0.33735450000254291</v>
      </c>
      <c r="H65" s="123">
        <f t="shared" si="5"/>
        <v>54.365811425013199</v>
      </c>
      <c r="I65" s="125">
        <f t="shared" si="6"/>
        <v>71.21375490518254</v>
      </c>
      <c r="J65" s="166"/>
    </row>
    <row r="66" spans="1:10" x14ac:dyDescent="0.25">
      <c r="A66" s="79" t="s">
        <v>256</v>
      </c>
      <c r="B66" s="68">
        <v>45.453131149999997</v>
      </c>
      <c r="C66" s="123">
        <f t="shared" si="0"/>
        <v>0.42886818028019835</v>
      </c>
      <c r="D66" s="68">
        <v>54.005516149999998</v>
      </c>
      <c r="E66" s="123">
        <f t="shared" si="1"/>
        <v>0.53338015388760363</v>
      </c>
      <c r="F66" s="68">
        <v>39.998510229999994</v>
      </c>
      <c r="G66" s="123">
        <f t="shared" si="4"/>
        <v>0.33542130837952661</v>
      </c>
      <c r="H66" s="123">
        <f t="shared" si="5"/>
        <v>-25.93625043985438</v>
      </c>
      <c r="I66" s="125">
        <f t="shared" si="6"/>
        <v>-12.000539417183809</v>
      </c>
      <c r="J66" s="166"/>
    </row>
    <row r="67" spans="1:10" x14ac:dyDescent="0.25">
      <c r="A67" s="79" t="s">
        <v>232</v>
      </c>
      <c r="B67" s="68">
        <v>39.626492340000006</v>
      </c>
      <c r="C67" s="123">
        <f t="shared" si="0"/>
        <v>0.37389155005975916</v>
      </c>
      <c r="D67" s="68">
        <v>30.836310789999999</v>
      </c>
      <c r="E67" s="123">
        <f t="shared" si="1"/>
        <v>0.30455178224412127</v>
      </c>
      <c r="F67" s="68">
        <v>39.051132549999998</v>
      </c>
      <c r="G67" s="123">
        <f t="shared" si="4"/>
        <v>0.32747674596637899</v>
      </c>
      <c r="H67" s="123">
        <f t="shared" si="5"/>
        <v>26.640092636062064</v>
      </c>
      <c r="I67" s="125">
        <f t="shared" si="6"/>
        <v>-1.4519574053220574</v>
      </c>
      <c r="J67" s="166"/>
    </row>
    <row r="68" spans="1:10" x14ac:dyDescent="0.25">
      <c r="A68" s="79" t="s">
        <v>104</v>
      </c>
      <c r="B68" s="68">
        <v>86.70512841</v>
      </c>
      <c r="C68" s="123">
        <f t="shared" ref="C68:C131" si="7">(B68/$B$268)*100</f>
        <v>0.81809700897047288</v>
      </c>
      <c r="D68" s="68">
        <v>60.62408267</v>
      </c>
      <c r="E68" s="123">
        <f t="shared" ref="E68:E131" si="8">(D68/$D$268)*100</f>
        <v>0.59874777335721119</v>
      </c>
      <c r="F68" s="68">
        <v>37.283928459999998</v>
      </c>
      <c r="G68" s="123">
        <f t="shared" ref="G68:G131" si="9">(F68/$F$268)*100</f>
        <v>0.31265724632419323</v>
      </c>
      <c r="H68" s="123">
        <f t="shared" ref="H68:H93" si="10">((F68/D68)-1)*100</f>
        <v>-38.499805988074677</v>
      </c>
      <c r="I68" s="125">
        <f t="shared" ref="I68:I93" si="11">((F68/B68)-1)*100</f>
        <v>-56.999165858221687</v>
      </c>
      <c r="J68" s="166"/>
    </row>
    <row r="69" spans="1:10" x14ac:dyDescent="0.25">
      <c r="A69" s="79" t="s">
        <v>222</v>
      </c>
      <c r="B69" s="68">
        <v>28.66362797</v>
      </c>
      <c r="C69" s="123">
        <f t="shared" si="7"/>
        <v>0.27045261034172996</v>
      </c>
      <c r="D69" s="68">
        <v>45.907207890000002</v>
      </c>
      <c r="E69" s="123">
        <f t="shared" si="8"/>
        <v>0.45339801106443861</v>
      </c>
      <c r="F69" s="68">
        <v>36.195761479999994</v>
      </c>
      <c r="G69" s="123">
        <f t="shared" si="9"/>
        <v>0.30353204665880051</v>
      </c>
      <c r="H69" s="123">
        <f t="shared" si="10"/>
        <v>-21.154513324508805</v>
      </c>
      <c r="I69" s="125">
        <f t="shared" si="11"/>
        <v>26.277669797707738</v>
      </c>
      <c r="J69" s="166"/>
    </row>
    <row r="70" spans="1:10" x14ac:dyDescent="0.25">
      <c r="A70" s="79" t="s">
        <v>201</v>
      </c>
      <c r="B70" s="68">
        <v>28.960306360000001</v>
      </c>
      <c r="C70" s="123">
        <f t="shared" si="7"/>
        <v>0.27325188770785608</v>
      </c>
      <c r="D70" s="68">
        <v>28.598238049999999</v>
      </c>
      <c r="E70" s="123">
        <f t="shared" si="8"/>
        <v>0.28244767756049532</v>
      </c>
      <c r="F70" s="68">
        <v>35.985379990000006</v>
      </c>
      <c r="G70" s="123">
        <f t="shared" si="9"/>
        <v>0.30176782008563924</v>
      </c>
      <c r="H70" s="123">
        <f t="shared" si="10"/>
        <v>25.830758968733058</v>
      </c>
      <c r="I70" s="125">
        <f t="shared" si="11"/>
        <v>24.25759431779715</v>
      </c>
      <c r="J70" s="166"/>
    </row>
    <row r="71" spans="1:10" x14ac:dyDescent="0.25">
      <c r="A71" s="79" t="s">
        <v>22</v>
      </c>
      <c r="B71" s="68">
        <v>24.179404160000001</v>
      </c>
      <c r="C71" s="123">
        <f t="shared" si="7"/>
        <v>0.22814219394781254</v>
      </c>
      <c r="D71" s="68">
        <v>29.133637420000003</v>
      </c>
      <c r="E71" s="123">
        <f t="shared" si="8"/>
        <v>0.28773549663380549</v>
      </c>
      <c r="F71" s="68">
        <v>34.877302319999998</v>
      </c>
      <c r="G71" s="123">
        <f t="shared" si="9"/>
        <v>0.29247565245938661</v>
      </c>
      <c r="H71" s="123">
        <f t="shared" si="10"/>
        <v>19.714891131503599</v>
      </c>
      <c r="I71" s="125">
        <f t="shared" si="11"/>
        <v>44.243845254456417</v>
      </c>
      <c r="J71" s="166"/>
    </row>
    <row r="72" spans="1:10" x14ac:dyDescent="0.25">
      <c r="A72" s="79" t="s">
        <v>116</v>
      </c>
      <c r="B72" s="68">
        <v>19.438812149999997</v>
      </c>
      <c r="C72" s="123">
        <f t="shared" si="7"/>
        <v>0.18341284269431701</v>
      </c>
      <c r="D72" s="68">
        <v>35.726315419999999</v>
      </c>
      <c r="E72" s="123">
        <f t="shared" si="8"/>
        <v>0.3528474306889236</v>
      </c>
      <c r="F72" s="68">
        <v>34.189410799999997</v>
      </c>
      <c r="G72" s="123">
        <f t="shared" si="9"/>
        <v>0.28670710077246592</v>
      </c>
      <c r="H72" s="123">
        <f t="shared" si="10"/>
        <v>-4.3018839248662788</v>
      </c>
      <c r="I72" s="125">
        <f t="shared" si="11"/>
        <v>75.882201732167061</v>
      </c>
      <c r="J72" s="166"/>
    </row>
    <row r="73" spans="1:10" x14ac:dyDescent="0.25">
      <c r="A73" s="79" t="s">
        <v>7</v>
      </c>
      <c r="B73" s="68">
        <v>19.767465609999999</v>
      </c>
      <c r="C73" s="123">
        <f t="shared" si="7"/>
        <v>0.18651381742954143</v>
      </c>
      <c r="D73" s="68">
        <v>22.662061780000002</v>
      </c>
      <c r="E73" s="123">
        <f t="shared" si="8"/>
        <v>0.22381961809334144</v>
      </c>
      <c r="F73" s="68">
        <v>33.789726530000003</v>
      </c>
      <c r="G73" s="123">
        <f t="shared" si="9"/>
        <v>0.28335541042171974</v>
      </c>
      <c r="H73" s="123">
        <f t="shared" si="10"/>
        <v>49.102614131166654</v>
      </c>
      <c r="I73" s="125">
        <f t="shared" si="11"/>
        <v>70.936058251728525</v>
      </c>
      <c r="J73" s="166"/>
    </row>
    <row r="74" spans="1:10" x14ac:dyDescent="0.25">
      <c r="A74" s="79" t="s">
        <v>142</v>
      </c>
      <c r="B74" s="68">
        <v>31.081829070000001</v>
      </c>
      <c r="C74" s="123">
        <f t="shared" si="7"/>
        <v>0.29326928939264224</v>
      </c>
      <c r="D74" s="68">
        <v>19.702401129999998</v>
      </c>
      <c r="E74" s="123">
        <f t="shared" si="8"/>
        <v>0.19458882158419472</v>
      </c>
      <c r="F74" s="68">
        <v>33.578965719999999</v>
      </c>
      <c r="G74" s="123">
        <f t="shared" si="9"/>
        <v>0.28158800292982</v>
      </c>
      <c r="H74" s="123">
        <f t="shared" si="10"/>
        <v>70.430829716844784</v>
      </c>
      <c r="I74" s="125">
        <f t="shared" si="11"/>
        <v>8.0340723976576314</v>
      </c>
      <c r="J74" s="166"/>
    </row>
    <row r="75" spans="1:10" x14ac:dyDescent="0.25">
      <c r="A75" s="79" t="s">
        <v>25</v>
      </c>
      <c r="B75" s="68">
        <v>26.215001920000002</v>
      </c>
      <c r="C75" s="123">
        <f t="shared" si="7"/>
        <v>0.24734885991396235</v>
      </c>
      <c r="D75" s="68">
        <v>29.416620870000003</v>
      </c>
      <c r="E75" s="123">
        <f t="shared" si="8"/>
        <v>0.2905303547681008</v>
      </c>
      <c r="F75" s="68">
        <v>32.818668649999999</v>
      </c>
      <c r="G75" s="123">
        <f t="shared" si="9"/>
        <v>0.27521226952099798</v>
      </c>
      <c r="H75" s="123">
        <f t="shared" si="10"/>
        <v>11.565052950964571</v>
      </c>
      <c r="I75" s="125">
        <f t="shared" si="11"/>
        <v>25.190411010276968</v>
      </c>
      <c r="J75" s="166"/>
    </row>
    <row r="76" spans="1:10" x14ac:dyDescent="0.25">
      <c r="A76" s="79" t="s">
        <v>130</v>
      </c>
      <c r="B76" s="68">
        <v>23.746587659999999</v>
      </c>
      <c r="C76" s="123">
        <f t="shared" si="7"/>
        <v>0.22405839993728163</v>
      </c>
      <c r="D76" s="68">
        <v>68.830964709999989</v>
      </c>
      <c r="E76" s="123">
        <f t="shared" si="8"/>
        <v>0.67980223441030874</v>
      </c>
      <c r="F76" s="68">
        <v>32.355805029999999</v>
      </c>
      <c r="G76" s="123">
        <f t="shared" si="9"/>
        <v>0.27133076693180308</v>
      </c>
      <c r="H76" s="123">
        <f t="shared" si="10"/>
        <v>-52.992370270673774</v>
      </c>
      <c r="I76" s="125">
        <f t="shared" si="11"/>
        <v>36.254545256208814</v>
      </c>
      <c r="J76" s="166"/>
    </row>
    <row r="77" spans="1:10" x14ac:dyDescent="0.25">
      <c r="A77" s="79" t="s">
        <v>27</v>
      </c>
      <c r="B77" s="68">
        <v>32.583415889999998</v>
      </c>
      <c r="C77" s="123">
        <f t="shared" si="7"/>
        <v>0.30743735198223415</v>
      </c>
      <c r="D77" s="68">
        <v>22.63488181</v>
      </c>
      <c r="E77" s="123">
        <f t="shared" si="8"/>
        <v>0.2235511778002981</v>
      </c>
      <c r="F77" s="68">
        <v>31.881521329999998</v>
      </c>
      <c r="G77" s="123">
        <f t="shared" si="9"/>
        <v>0.2673534973214523</v>
      </c>
      <c r="H77" s="123">
        <f t="shared" si="10"/>
        <v>40.851282536473718</v>
      </c>
      <c r="I77" s="125">
        <f t="shared" si="11"/>
        <v>-2.1541466443222523</v>
      </c>
      <c r="J77" s="166"/>
    </row>
    <row r="78" spans="1:10" x14ac:dyDescent="0.25">
      <c r="A78" s="79" t="s">
        <v>23</v>
      </c>
      <c r="B78" s="68">
        <v>25.768362589999999</v>
      </c>
      <c r="C78" s="123">
        <f t="shared" si="7"/>
        <v>0.24313464206246743</v>
      </c>
      <c r="D78" s="68">
        <v>29.521885820000001</v>
      </c>
      <c r="E78" s="123">
        <f t="shared" si="8"/>
        <v>0.29156999366487613</v>
      </c>
      <c r="F78" s="68">
        <v>31.281868230000001</v>
      </c>
      <c r="G78" s="123">
        <f t="shared" si="9"/>
        <v>0.26232489935069636</v>
      </c>
      <c r="H78" s="123">
        <f t="shared" si="10"/>
        <v>5.9616191890007109</v>
      </c>
      <c r="I78" s="125">
        <f t="shared" si="11"/>
        <v>21.39641438505544</v>
      </c>
      <c r="J78" s="166"/>
    </row>
    <row r="79" spans="1:10" x14ac:dyDescent="0.25">
      <c r="A79" s="79" t="s">
        <v>28</v>
      </c>
      <c r="B79" s="68">
        <v>18.224865319999999</v>
      </c>
      <c r="C79" s="123">
        <f t="shared" si="7"/>
        <v>0.1719587766098287</v>
      </c>
      <c r="D79" s="68">
        <v>24.858750789999998</v>
      </c>
      <c r="E79" s="123">
        <f t="shared" si="8"/>
        <v>0.24551500044914928</v>
      </c>
      <c r="F79" s="68">
        <v>30.13692494</v>
      </c>
      <c r="G79" s="123">
        <f t="shared" si="9"/>
        <v>0.2527235823480416</v>
      </c>
      <c r="H79" s="123">
        <f t="shared" si="10"/>
        <v>21.232660460650621</v>
      </c>
      <c r="I79" s="125">
        <f t="shared" si="11"/>
        <v>65.361578320843265</v>
      </c>
      <c r="J79" s="166"/>
    </row>
    <row r="80" spans="1:10" x14ac:dyDescent="0.25">
      <c r="A80" s="79" t="s">
        <v>21</v>
      </c>
      <c r="B80" s="68">
        <v>22.945400190000001</v>
      </c>
      <c r="C80" s="123">
        <f t="shared" si="7"/>
        <v>0.21649888085402491</v>
      </c>
      <c r="D80" s="68">
        <v>27.870909899999997</v>
      </c>
      <c r="E80" s="123">
        <f t="shared" si="8"/>
        <v>0.27526429282075354</v>
      </c>
      <c r="F80" s="68">
        <v>29.875427699999999</v>
      </c>
      <c r="G80" s="123">
        <f t="shared" si="9"/>
        <v>0.25053070701658364</v>
      </c>
      <c r="H80" s="123">
        <f t="shared" si="10"/>
        <v>7.1921505512096751</v>
      </c>
      <c r="I80" s="125">
        <f t="shared" si="11"/>
        <v>30.20225166096786</v>
      </c>
      <c r="J80" s="166"/>
    </row>
    <row r="81" spans="1:10" x14ac:dyDescent="0.25">
      <c r="A81" s="79" t="s">
        <v>97</v>
      </c>
      <c r="B81" s="68">
        <v>49.415025530000001</v>
      </c>
      <c r="C81" s="123">
        <f t="shared" si="7"/>
        <v>0.46625021294161484</v>
      </c>
      <c r="D81" s="68">
        <v>18.879073139999999</v>
      </c>
      <c r="E81" s="123">
        <f t="shared" si="8"/>
        <v>0.18645730389280846</v>
      </c>
      <c r="F81" s="68">
        <v>29.64003361</v>
      </c>
      <c r="G81" s="123">
        <f t="shared" si="9"/>
        <v>0.24855672865592487</v>
      </c>
      <c r="H81" s="123">
        <f t="shared" si="10"/>
        <v>56.999410883155257</v>
      </c>
      <c r="I81" s="125">
        <f t="shared" si="11"/>
        <v>-40.018176066699681</v>
      </c>
      <c r="J81" s="166"/>
    </row>
    <row r="82" spans="1:10" x14ac:dyDescent="0.25">
      <c r="A82" s="79" t="s">
        <v>170</v>
      </c>
      <c r="B82" s="68">
        <v>25.611105579999997</v>
      </c>
      <c r="C82" s="123">
        <f t="shared" si="7"/>
        <v>0.24165086028531246</v>
      </c>
      <c r="D82" s="68">
        <v>20.316154670000003</v>
      </c>
      <c r="E82" s="123">
        <f t="shared" si="8"/>
        <v>0.2006504978897227</v>
      </c>
      <c r="F82" s="68">
        <v>29.455034770000001</v>
      </c>
      <c r="G82" s="123">
        <f t="shared" si="9"/>
        <v>0.24700535705221566</v>
      </c>
      <c r="H82" s="123">
        <f t="shared" si="10"/>
        <v>44.983316225166334</v>
      </c>
      <c r="I82" s="125">
        <f t="shared" si="11"/>
        <v>15.008837388893404</v>
      </c>
      <c r="J82" s="166"/>
    </row>
    <row r="83" spans="1:10" x14ac:dyDescent="0.25">
      <c r="A83" s="79" t="s">
        <v>233</v>
      </c>
      <c r="B83" s="68">
        <v>30.242542480000001</v>
      </c>
      <c r="C83" s="123">
        <f t="shared" si="7"/>
        <v>0.28535029011844432</v>
      </c>
      <c r="D83" s="68">
        <v>26.40970394</v>
      </c>
      <c r="E83" s="123">
        <f t="shared" si="8"/>
        <v>0.26083283627024934</v>
      </c>
      <c r="F83" s="68">
        <v>29.013018350000003</v>
      </c>
      <c r="G83" s="123">
        <f t="shared" si="9"/>
        <v>0.24329867585161352</v>
      </c>
      <c r="H83" s="123">
        <f t="shared" si="10"/>
        <v>9.8574161070281274</v>
      </c>
      <c r="I83" s="125">
        <f t="shared" si="11"/>
        <v>-4.0655448556056628</v>
      </c>
      <c r="J83" s="166"/>
    </row>
    <row r="84" spans="1:10" x14ac:dyDescent="0.25">
      <c r="A84" s="79" t="s">
        <v>206</v>
      </c>
      <c r="B84" s="68">
        <v>25.599724390000002</v>
      </c>
      <c r="C84" s="123">
        <f t="shared" si="7"/>
        <v>0.24154347427864523</v>
      </c>
      <c r="D84" s="68">
        <v>15.932873789999999</v>
      </c>
      <c r="E84" s="123">
        <f t="shared" si="8"/>
        <v>0.15735945658547262</v>
      </c>
      <c r="F84" s="68">
        <v>28.950742510000001</v>
      </c>
      <c r="G84" s="123">
        <f t="shared" si="9"/>
        <v>0.24277644030801152</v>
      </c>
      <c r="H84" s="123">
        <f t="shared" si="10"/>
        <v>81.704461427231351</v>
      </c>
      <c r="I84" s="125">
        <f t="shared" si="11"/>
        <v>13.0900554589916</v>
      </c>
      <c r="J84" s="166"/>
    </row>
    <row r="85" spans="1:10" x14ac:dyDescent="0.25">
      <c r="A85" s="79" t="s">
        <v>171</v>
      </c>
      <c r="B85" s="68">
        <v>28.790011059999998</v>
      </c>
      <c r="C85" s="123">
        <f t="shared" si="7"/>
        <v>0.27164508453338942</v>
      </c>
      <c r="D85" s="68">
        <v>31.750567270000001</v>
      </c>
      <c r="E85" s="123">
        <f t="shared" si="8"/>
        <v>0.31358134619904587</v>
      </c>
      <c r="F85" s="68">
        <v>28.850486839999999</v>
      </c>
      <c r="G85" s="123">
        <f t="shared" si="9"/>
        <v>0.24193571179561194</v>
      </c>
      <c r="H85" s="123">
        <f t="shared" si="10"/>
        <v>-9.1339483963808981</v>
      </c>
      <c r="I85" s="125">
        <f t="shared" si="11"/>
        <v>0.21005820343023007</v>
      </c>
      <c r="J85" s="166"/>
    </row>
    <row r="86" spans="1:10" x14ac:dyDescent="0.25">
      <c r="A86" s="79" t="s">
        <v>103</v>
      </c>
      <c r="B86" s="68">
        <v>30.47097252</v>
      </c>
      <c r="C86" s="123">
        <f t="shared" si="7"/>
        <v>0.28750561744348235</v>
      </c>
      <c r="D86" s="68">
        <v>21.782165850000002</v>
      </c>
      <c r="E86" s="123">
        <f t="shared" si="8"/>
        <v>0.2151294127216356</v>
      </c>
      <c r="F86" s="68">
        <v>28.762791660000001</v>
      </c>
      <c r="G86" s="123">
        <f t="shared" si="9"/>
        <v>0.24120031360590349</v>
      </c>
      <c r="H86" s="123">
        <f t="shared" si="10"/>
        <v>32.047436687752516</v>
      </c>
      <c r="I86" s="125">
        <f t="shared" si="11"/>
        <v>-5.6059282613274419</v>
      </c>
      <c r="J86" s="166"/>
    </row>
    <row r="87" spans="1:10" x14ac:dyDescent="0.25">
      <c r="A87" s="79" t="s">
        <v>155</v>
      </c>
      <c r="B87" s="68">
        <v>32.649068669999998</v>
      </c>
      <c r="C87" s="123">
        <f t="shared" si="7"/>
        <v>0.30805681179889705</v>
      </c>
      <c r="D87" s="68">
        <v>22.842766899999997</v>
      </c>
      <c r="E87" s="123">
        <f t="shared" si="8"/>
        <v>0.22560433438873184</v>
      </c>
      <c r="F87" s="68">
        <v>27.971583819999999</v>
      </c>
      <c r="G87" s="123">
        <f t="shared" si="9"/>
        <v>0.23456536726997992</v>
      </c>
      <c r="H87" s="123">
        <f t="shared" si="10"/>
        <v>22.452695605802475</v>
      </c>
      <c r="I87" s="125">
        <f t="shared" si="11"/>
        <v>-14.326549088666541</v>
      </c>
      <c r="J87" s="166"/>
    </row>
    <row r="88" spans="1:10" x14ac:dyDescent="0.25">
      <c r="A88" s="79" t="s">
        <v>197</v>
      </c>
      <c r="B88" s="68">
        <v>43.682881719999997</v>
      </c>
      <c r="C88" s="123">
        <f t="shared" si="7"/>
        <v>0.41216518023426735</v>
      </c>
      <c r="D88" s="68">
        <v>49.015628649999996</v>
      </c>
      <c r="E88" s="123">
        <f t="shared" si="8"/>
        <v>0.48409802212833092</v>
      </c>
      <c r="F88" s="68">
        <v>27.575875239999998</v>
      </c>
      <c r="G88" s="123">
        <f t="shared" si="9"/>
        <v>0.23124701643947687</v>
      </c>
      <c r="H88" s="123">
        <f t="shared" si="10"/>
        <v>-43.740647627091079</v>
      </c>
      <c r="I88" s="125">
        <f t="shared" si="11"/>
        <v>-36.872582223954986</v>
      </c>
      <c r="J88" s="166"/>
    </row>
    <row r="89" spans="1:10" x14ac:dyDescent="0.25">
      <c r="A89" s="79" t="s">
        <v>30</v>
      </c>
      <c r="B89" s="68">
        <v>23.107666309999999</v>
      </c>
      <c r="C89" s="123">
        <f t="shared" si="7"/>
        <v>0.21802992555534309</v>
      </c>
      <c r="D89" s="68">
        <v>18.411364039999999</v>
      </c>
      <c r="E89" s="123">
        <f t="shared" si="8"/>
        <v>0.18183802109510794</v>
      </c>
      <c r="F89" s="68">
        <v>26.719463649999998</v>
      </c>
      <c r="G89" s="123">
        <f t="shared" si="9"/>
        <v>0.22406528156041786</v>
      </c>
      <c r="H89" s="123">
        <f t="shared" si="10"/>
        <v>45.124845676561833</v>
      </c>
      <c r="I89" s="125">
        <f t="shared" si="11"/>
        <v>15.630299016551795</v>
      </c>
      <c r="J89" s="166"/>
    </row>
    <row r="90" spans="1:10" x14ac:dyDescent="0.25">
      <c r="A90" s="79" t="s">
        <v>117</v>
      </c>
      <c r="B90" s="68">
        <v>21.803566870000001</v>
      </c>
      <c r="C90" s="123">
        <f t="shared" si="7"/>
        <v>0.20572523411634142</v>
      </c>
      <c r="D90" s="68">
        <v>18.985151559999998</v>
      </c>
      <c r="E90" s="123">
        <f t="shared" si="8"/>
        <v>0.18750497694580925</v>
      </c>
      <c r="F90" s="68">
        <v>26.38132821</v>
      </c>
      <c r="G90" s="123">
        <f t="shared" si="9"/>
        <v>0.22122973016007541</v>
      </c>
      <c r="H90" s="123">
        <f t="shared" si="10"/>
        <v>38.957690838681948</v>
      </c>
      <c r="I90" s="125">
        <f t="shared" si="11"/>
        <v>20.995469994859594</v>
      </c>
      <c r="J90" s="166"/>
    </row>
    <row r="91" spans="1:10" x14ac:dyDescent="0.25">
      <c r="A91" s="79" t="s">
        <v>198</v>
      </c>
      <c r="B91" s="68">
        <v>26.095440539999998</v>
      </c>
      <c r="C91" s="123">
        <f t="shared" si="7"/>
        <v>0.24622075124080678</v>
      </c>
      <c r="D91" s="68">
        <v>30.084431819999999</v>
      </c>
      <c r="E91" s="123">
        <f t="shared" si="8"/>
        <v>0.29712592375200769</v>
      </c>
      <c r="F91" s="68">
        <v>26.258414999999999</v>
      </c>
      <c r="G91" s="123">
        <f t="shared" si="9"/>
        <v>0.2201989990283843</v>
      </c>
      <c r="H91" s="123">
        <f t="shared" si="10"/>
        <v>-12.717597071108655</v>
      </c>
      <c r="I91" s="125">
        <f t="shared" si="11"/>
        <v>0.6245323191619967</v>
      </c>
      <c r="J91" s="166"/>
    </row>
    <row r="92" spans="1:10" x14ac:dyDescent="0.25">
      <c r="A92" s="79" t="s">
        <v>16</v>
      </c>
      <c r="B92" s="68">
        <v>25.473178770000001</v>
      </c>
      <c r="C92" s="123">
        <f t="shared" si="7"/>
        <v>0.24034946655247277</v>
      </c>
      <c r="D92" s="68">
        <v>25.144142559999999</v>
      </c>
      <c r="E92" s="123">
        <f t="shared" si="8"/>
        <v>0.24833364411840078</v>
      </c>
      <c r="F92" s="68">
        <v>26.033230960000001</v>
      </c>
      <c r="G92" s="123">
        <f t="shared" si="9"/>
        <v>0.21831064056481489</v>
      </c>
      <c r="H92" s="123">
        <f t="shared" si="10"/>
        <v>3.5359662707862283</v>
      </c>
      <c r="I92" s="125">
        <f t="shared" si="11"/>
        <v>2.1985956093535597</v>
      </c>
      <c r="J92" s="166"/>
    </row>
    <row r="93" spans="1:10" x14ac:dyDescent="0.25">
      <c r="A93" s="79" t="s">
        <v>146</v>
      </c>
      <c r="B93" s="68">
        <v>24.157833520000001</v>
      </c>
      <c r="C93" s="123">
        <f t="shared" si="7"/>
        <v>0.22793866647038197</v>
      </c>
      <c r="D93" s="68">
        <v>44.316578290000002</v>
      </c>
      <c r="E93" s="123">
        <f t="shared" si="8"/>
        <v>0.43768831469805769</v>
      </c>
      <c r="F93" s="68">
        <v>25.489970710000001</v>
      </c>
      <c r="G93" s="123">
        <f t="shared" si="9"/>
        <v>0.21375494429518438</v>
      </c>
      <c r="H93" s="123">
        <f t="shared" si="10"/>
        <v>-42.482087531221268</v>
      </c>
      <c r="I93" s="125">
        <f t="shared" si="11"/>
        <v>5.5143073525079966</v>
      </c>
      <c r="J93" s="166"/>
    </row>
    <row r="94" spans="1:10" x14ac:dyDescent="0.25">
      <c r="A94" s="79" t="s">
        <v>68</v>
      </c>
      <c r="B94" s="68">
        <v>0</v>
      </c>
      <c r="C94" s="123">
        <f t="shared" si="7"/>
        <v>0</v>
      </c>
      <c r="D94" s="68">
        <v>0</v>
      </c>
      <c r="E94" s="123">
        <f t="shared" si="8"/>
        <v>0</v>
      </c>
      <c r="F94" s="68">
        <v>25.24168319</v>
      </c>
      <c r="G94" s="123">
        <f t="shared" si="9"/>
        <v>0.21167284362858893</v>
      </c>
      <c r="H94" s="123" t="s">
        <v>314</v>
      </c>
      <c r="I94" s="125" t="s">
        <v>314</v>
      </c>
      <c r="J94" s="166"/>
    </row>
    <row r="95" spans="1:10" x14ac:dyDescent="0.25">
      <c r="A95" s="79" t="s">
        <v>11</v>
      </c>
      <c r="B95" s="68">
        <v>2.7380021800000001</v>
      </c>
      <c r="C95" s="123">
        <f t="shared" si="7"/>
        <v>2.5834128097021458E-2</v>
      </c>
      <c r="D95" s="68">
        <v>112.60018624999999</v>
      </c>
      <c r="E95" s="123">
        <f t="shared" si="8"/>
        <v>1.1120846341507995</v>
      </c>
      <c r="F95" s="68">
        <v>25.133722210000002</v>
      </c>
      <c r="G95" s="123">
        <f t="shared" si="9"/>
        <v>0.21076749958059052</v>
      </c>
      <c r="H95" s="123">
        <f t="shared" ref="H95:H126" si="12">((F95/D95)-1)*100</f>
        <v>-77.678791619227894</v>
      </c>
      <c r="I95" s="125">
        <f t="shared" ref="I95:I126" si="13">((F95/B95)-1)*100</f>
        <v>817.95844406522724</v>
      </c>
      <c r="J95" s="166"/>
    </row>
    <row r="96" spans="1:10" x14ac:dyDescent="0.25">
      <c r="A96" s="79" t="s">
        <v>128</v>
      </c>
      <c r="B96" s="68">
        <v>13.923547789999999</v>
      </c>
      <c r="C96" s="123">
        <f t="shared" si="7"/>
        <v>0.13137415294967369</v>
      </c>
      <c r="D96" s="68">
        <v>17.952683320000002</v>
      </c>
      <c r="E96" s="123">
        <f t="shared" si="8"/>
        <v>0.17730790620204112</v>
      </c>
      <c r="F96" s="68">
        <v>24.81227535</v>
      </c>
      <c r="G96" s="123">
        <f t="shared" si="9"/>
        <v>0.20807189602596554</v>
      </c>
      <c r="H96" s="123">
        <f t="shared" si="12"/>
        <v>38.209285529802337</v>
      </c>
      <c r="I96" s="125">
        <f t="shared" si="13"/>
        <v>78.203685757593846</v>
      </c>
      <c r="J96" s="166"/>
    </row>
    <row r="97" spans="1:10" x14ac:dyDescent="0.25">
      <c r="A97" s="79" t="s">
        <v>234</v>
      </c>
      <c r="B97" s="68">
        <v>24.205793549999999</v>
      </c>
      <c r="C97" s="123">
        <f t="shared" si="7"/>
        <v>0.22839118822789098</v>
      </c>
      <c r="D97" s="68">
        <v>15.429681789999998</v>
      </c>
      <c r="E97" s="123">
        <f t="shared" si="8"/>
        <v>0.15238973042547163</v>
      </c>
      <c r="F97" s="68">
        <v>23.909682309999997</v>
      </c>
      <c r="G97" s="123">
        <f t="shared" si="9"/>
        <v>0.20050289066376117</v>
      </c>
      <c r="H97" s="123">
        <f t="shared" si="12"/>
        <v>54.959011050350369</v>
      </c>
      <c r="I97" s="125">
        <f t="shared" si="13"/>
        <v>-1.223307301982679</v>
      </c>
      <c r="J97" s="166"/>
    </row>
    <row r="98" spans="1:10" x14ac:dyDescent="0.25">
      <c r="A98" s="79" t="s">
        <v>249</v>
      </c>
      <c r="B98" s="68">
        <v>22.020212789999999</v>
      </c>
      <c r="C98" s="123">
        <f t="shared" si="7"/>
        <v>0.20776937363159081</v>
      </c>
      <c r="D98" s="68">
        <v>24.39127727</v>
      </c>
      <c r="E98" s="123">
        <f t="shared" si="8"/>
        <v>0.24089804433408438</v>
      </c>
      <c r="F98" s="68">
        <v>23.097557210000002</v>
      </c>
      <c r="G98" s="123">
        <f t="shared" si="9"/>
        <v>0.19369253542694184</v>
      </c>
      <c r="H98" s="123">
        <f t="shared" si="12"/>
        <v>-5.3040275245905484</v>
      </c>
      <c r="I98" s="125">
        <f t="shared" si="13"/>
        <v>4.8925250190554825</v>
      </c>
      <c r="J98" s="166"/>
    </row>
    <row r="99" spans="1:10" x14ac:dyDescent="0.25">
      <c r="A99" s="79" t="s">
        <v>228</v>
      </c>
      <c r="B99" s="68">
        <v>15.911664160000001</v>
      </c>
      <c r="C99" s="123">
        <f t="shared" si="7"/>
        <v>0.15013281331508119</v>
      </c>
      <c r="D99" s="68">
        <v>14.724943590000001</v>
      </c>
      <c r="E99" s="123">
        <f t="shared" si="8"/>
        <v>0.14542945309894023</v>
      </c>
      <c r="F99" s="68">
        <v>22.377304980000002</v>
      </c>
      <c r="G99" s="123">
        <f t="shared" si="9"/>
        <v>0.18765261184077101</v>
      </c>
      <c r="H99" s="123">
        <f t="shared" si="12"/>
        <v>51.968697490949097</v>
      </c>
      <c r="I99" s="125">
        <f t="shared" si="13"/>
        <v>40.634598336067441</v>
      </c>
      <c r="J99" s="166"/>
    </row>
    <row r="100" spans="1:10" x14ac:dyDescent="0.25">
      <c r="A100" s="79" t="s">
        <v>14</v>
      </c>
      <c r="B100" s="68">
        <v>15.791482929999999</v>
      </c>
      <c r="C100" s="123">
        <f t="shared" si="7"/>
        <v>0.14899885611323643</v>
      </c>
      <c r="D100" s="68">
        <v>18.781905519999999</v>
      </c>
      <c r="E100" s="123">
        <f t="shared" si="8"/>
        <v>0.18549763747716783</v>
      </c>
      <c r="F100" s="68">
        <v>22.275210899999998</v>
      </c>
      <c r="G100" s="123">
        <f t="shared" si="9"/>
        <v>0.18679646670700248</v>
      </c>
      <c r="H100" s="123">
        <f t="shared" si="12"/>
        <v>18.59931291998107</v>
      </c>
      <c r="I100" s="125">
        <f t="shared" si="13"/>
        <v>41.058385705388581</v>
      </c>
      <c r="J100" s="166"/>
    </row>
    <row r="101" spans="1:10" x14ac:dyDescent="0.25">
      <c r="A101" s="79" t="s">
        <v>169</v>
      </c>
      <c r="B101" s="68">
        <v>24.760912380000001</v>
      </c>
      <c r="C101" s="123">
        <f t="shared" si="7"/>
        <v>0.23362895285351615</v>
      </c>
      <c r="D101" s="68">
        <v>28.532613000000001</v>
      </c>
      <c r="E101" s="123">
        <f t="shared" si="8"/>
        <v>0.28179953822653064</v>
      </c>
      <c r="F101" s="68">
        <v>22.177447780000001</v>
      </c>
      <c r="G101" s="123">
        <f t="shared" si="9"/>
        <v>0.18597664033264247</v>
      </c>
      <c r="H101" s="123">
        <f t="shared" si="12"/>
        <v>-22.273337601431731</v>
      </c>
      <c r="I101" s="125">
        <f t="shared" si="13"/>
        <v>-10.433640571688818</v>
      </c>
      <c r="J101" s="166"/>
    </row>
    <row r="102" spans="1:10" x14ac:dyDescent="0.25">
      <c r="A102" s="79" t="s">
        <v>12</v>
      </c>
      <c r="B102" s="68">
        <v>13.30326019</v>
      </c>
      <c r="C102" s="123">
        <f t="shared" si="7"/>
        <v>0.12552149533221554</v>
      </c>
      <c r="D102" s="68">
        <v>13.000808880000001</v>
      </c>
      <c r="E102" s="123">
        <f t="shared" si="8"/>
        <v>0.1284012066807684</v>
      </c>
      <c r="F102" s="68">
        <v>21.98705713</v>
      </c>
      <c r="G102" s="123">
        <f t="shared" si="9"/>
        <v>0.18438005384582046</v>
      </c>
      <c r="H102" s="123">
        <f t="shared" si="12"/>
        <v>69.120685743055077</v>
      </c>
      <c r="I102" s="125">
        <f t="shared" si="13"/>
        <v>65.275705473516709</v>
      </c>
      <c r="J102" s="166"/>
    </row>
    <row r="103" spans="1:10" x14ac:dyDescent="0.25">
      <c r="A103" s="79" t="s">
        <v>182</v>
      </c>
      <c r="B103" s="68">
        <v>17.360258239999997</v>
      </c>
      <c r="C103" s="123">
        <f t="shared" si="7"/>
        <v>0.16380086854771322</v>
      </c>
      <c r="D103" s="68">
        <v>14.20708999</v>
      </c>
      <c r="E103" s="123">
        <f t="shared" si="8"/>
        <v>0.14031492309255958</v>
      </c>
      <c r="F103" s="68">
        <v>21.581302640000001</v>
      </c>
      <c r="G103" s="123">
        <f t="shared" si="9"/>
        <v>0.18097745957083194</v>
      </c>
      <c r="H103" s="123">
        <f t="shared" si="12"/>
        <v>51.905159009976828</v>
      </c>
      <c r="I103" s="125">
        <f t="shared" si="13"/>
        <v>24.314410198543257</v>
      </c>
      <c r="J103" s="166"/>
    </row>
    <row r="104" spans="1:10" x14ac:dyDescent="0.25">
      <c r="A104" s="79" t="s">
        <v>98</v>
      </c>
      <c r="B104" s="68">
        <v>65.173849399999995</v>
      </c>
      <c r="C104" s="123">
        <f t="shared" si="7"/>
        <v>0.61494091797092176</v>
      </c>
      <c r="D104" s="68">
        <v>28.134220030000002</v>
      </c>
      <c r="E104" s="123">
        <f t="shared" si="8"/>
        <v>0.27786484935037703</v>
      </c>
      <c r="F104" s="68">
        <v>21.381049010000002</v>
      </c>
      <c r="G104" s="123">
        <f t="shared" si="9"/>
        <v>0.17929816366215659</v>
      </c>
      <c r="H104" s="123">
        <f t="shared" si="12"/>
        <v>-24.003405862323458</v>
      </c>
      <c r="I104" s="125">
        <f t="shared" si="13"/>
        <v>-67.193822051578863</v>
      </c>
      <c r="J104" s="166"/>
    </row>
    <row r="105" spans="1:10" x14ac:dyDescent="0.25">
      <c r="A105" s="79" t="s">
        <v>4</v>
      </c>
      <c r="B105" s="68">
        <v>21.475821739999997</v>
      </c>
      <c r="C105" s="123">
        <f t="shared" si="7"/>
        <v>0.20263282983213629</v>
      </c>
      <c r="D105" s="68">
        <v>11.238490949999999</v>
      </c>
      <c r="E105" s="123">
        <f t="shared" si="8"/>
        <v>0.11099584745613882</v>
      </c>
      <c r="F105" s="68">
        <v>20.33607757</v>
      </c>
      <c r="G105" s="123">
        <f t="shared" si="9"/>
        <v>0.17053519510136381</v>
      </c>
      <c r="H105" s="123">
        <f t="shared" si="12"/>
        <v>80.950250887553565</v>
      </c>
      <c r="I105" s="125">
        <f t="shared" si="13"/>
        <v>-5.307103885469278</v>
      </c>
      <c r="J105" s="166"/>
    </row>
    <row r="106" spans="1:10" x14ac:dyDescent="0.25">
      <c r="A106" s="79" t="s">
        <v>156</v>
      </c>
      <c r="B106" s="68">
        <v>3.0341600799999999</v>
      </c>
      <c r="C106" s="123">
        <f t="shared" si="7"/>
        <v>2.8628494435161068E-2</v>
      </c>
      <c r="D106" s="68">
        <v>6.4300690700000001</v>
      </c>
      <c r="E106" s="123">
        <f t="shared" si="8"/>
        <v>6.3505942995501219E-2</v>
      </c>
      <c r="F106" s="68">
        <v>20.335817890000001</v>
      </c>
      <c r="G106" s="123">
        <f t="shared" si="9"/>
        <v>0.17053301746512539</v>
      </c>
      <c r="H106" s="123">
        <f t="shared" si="12"/>
        <v>216.26126669273867</v>
      </c>
      <c r="I106" s="125">
        <f t="shared" si="13"/>
        <v>570.22890532525889</v>
      </c>
      <c r="J106" s="166"/>
    </row>
    <row r="107" spans="1:10" x14ac:dyDescent="0.25">
      <c r="A107" s="79" t="s">
        <v>251</v>
      </c>
      <c r="B107" s="68">
        <v>26.079698459999999</v>
      </c>
      <c r="C107" s="123">
        <f t="shared" si="7"/>
        <v>0.24607221852078043</v>
      </c>
      <c r="D107" s="68">
        <v>16.341270349999999</v>
      </c>
      <c r="E107" s="123">
        <f t="shared" si="8"/>
        <v>0.16139294493164352</v>
      </c>
      <c r="F107" s="68">
        <v>20.200517749999999</v>
      </c>
      <c r="G107" s="123">
        <f t="shared" si="9"/>
        <v>0.16939841145800727</v>
      </c>
      <c r="H107" s="123">
        <f t="shared" si="12"/>
        <v>23.616569075365689</v>
      </c>
      <c r="I107" s="125">
        <f t="shared" si="13"/>
        <v>-22.543131466865894</v>
      </c>
      <c r="J107" s="166"/>
    </row>
    <row r="108" spans="1:10" x14ac:dyDescent="0.25">
      <c r="A108" s="79" t="s">
        <v>75</v>
      </c>
      <c r="B108" s="68">
        <v>9.8605330099999993</v>
      </c>
      <c r="C108" s="123">
        <f t="shared" si="7"/>
        <v>9.3038009518768366E-2</v>
      </c>
      <c r="D108" s="68">
        <v>13.83730501</v>
      </c>
      <c r="E108" s="123">
        <f t="shared" si="8"/>
        <v>0.13666277820813882</v>
      </c>
      <c r="F108" s="68">
        <v>19.48836227</v>
      </c>
      <c r="G108" s="123">
        <f t="shared" si="9"/>
        <v>0.16342638596261544</v>
      </c>
      <c r="H108" s="123">
        <f t="shared" si="12"/>
        <v>40.839291002952315</v>
      </c>
      <c r="I108" s="125">
        <f t="shared" si="13"/>
        <v>97.640048973376963</v>
      </c>
      <c r="J108" s="166"/>
    </row>
    <row r="109" spans="1:10" x14ac:dyDescent="0.25">
      <c r="A109" s="79" t="s">
        <v>82</v>
      </c>
      <c r="B109" s="68">
        <v>17.528290999999999</v>
      </c>
      <c r="C109" s="123">
        <f t="shared" si="7"/>
        <v>0.16538632376686724</v>
      </c>
      <c r="D109" s="68">
        <v>13.96040451</v>
      </c>
      <c r="E109" s="123">
        <f t="shared" si="8"/>
        <v>0.13787855827903234</v>
      </c>
      <c r="F109" s="68">
        <v>19.473448829999999</v>
      </c>
      <c r="G109" s="123">
        <f t="shared" si="9"/>
        <v>0.16330132416585164</v>
      </c>
      <c r="H109" s="123">
        <f t="shared" si="12"/>
        <v>39.490577196749129</v>
      </c>
      <c r="I109" s="125">
        <f t="shared" si="13"/>
        <v>11.097247472671468</v>
      </c>
      <c r="J109" s="166"/>
    </row>
    <row r="110" spans="1:10" x14ac:dyDescent="0.25">
      <c r="A110" s="79" t="s">
        <v>50</v>
      </c>
      <c r="B110" s="68">
        <v>20.64135533</v>
      </c>
      <c r="C110" s="123">
        <f t="shared" si="7"/>
        <v>0.19475931085319903</v>
      </c>
      <c r="D110" s="68">
        <v>19.099800010000003</v>
      </c>
      <c r="E110" s="123">
        <f t="shared" si="8"/>
        <v>0.18863729105487415</v>
      </c>
      <c r="F110" s="68">
        <v>19.31724784</v>
      </c>
      <c r="G110" s="123">
        <f t="shared" si="9"/>
        <v>0.16199144686955472</v>
      </c>
      <c r="H110" s="123">
        <f t="shared" si="12"/>
        <v>1.1384822348200041</v>
      </c>
      <c r="I110" s="125">
        <f t="shared" si="13"/>
        <v>-6.4148282359906439</v>
      </c>
      <c r="J110" s="166"/>
    </row>
    <row r="111" spans="1:10" x14ac:dyDescent="0.25">
      <c r="A111" s="79" t="s">
        <v>181</v>
      </c>
      <c r="B111" s="68">
        <v>23.396298719999997</v>
      </c>
      <c r="C111" s="123">
        <f t="shared" si="7"/>
        <v>0.22075328593370919</v>
      </c>
      <c r="D111" s="68">
        <v>22.545844049999999</v>
      </c>
      <c r="E111" s="123">
        <f t="shared" si="8"/>
        <v>0.22267180514512894</v>
      </c>
      <c r="F111" s="68">
        <v>19.067389309999999</v>
      </c>
      <c r="G111" s="123">
        <f t="shared" si="9"/>
        <v>0.1598961719565524</v>
      </c>
      <c r="H111" s="123">
        <f t="shared" si="12"/>
        <v>-15.428363348410546</v>
      </c>
      <c r="I111" s="125">
        <f t="shared" si="13"/>
        <v>-18.502539490571181</v>
      </c>
      <c r="J111" s="166"/>
    </row>
    <row r="112" spans="1:10" x14ac:dyDescent="0.25">
      <c r="A112" s="79" t="s">
        <v>174</v>
      </c>
      <c r="B112" s="68">
        <v>20.59330426</v>
      </c>
      <c r="C112" s="123">
        <f t="shared" si="7"/>
        <v>0.19430593009746167</v>
      </c>
      <c r="D112" s="68">
        <v>18.963082629999999</v>
      </c>
      <c r="E112" s="123">
        <f t="shared" si="8"/>
        <v>0.18728701533524264</v>
      </c>
      <c r="F112" s="68">
        <v>17.933489600000001</v>
      </c>
      <c r="G112" s="123">
        <f t="shared" si="9"/>
        <v>0.15038746470439818</v>
      </c>
      <c r="H112" s="123">
        <f t="shared" si="12"/>
        <v>-5.4294602311712676</v>
      </c>
      <c r="I112" s="125">
        <f t="shared" si="13"/>
        <v>-12.915919788386587</v>
      </c>
      <c r="J112" s="166"/>
    </row>
    <row r="113" spans="1:10" x14ac:dyDescent="0.25">
      <c r="A113" s="79" t="s">
        <v>154</v>
      </c>
      <c r="B113" s="68">
        <v>7.02345109</v>
      </c>
      <c r="C113" s="123">
        <f t="shared" si="7"/>
        <v>6.6269025082450805E-2</v>
      </c>
      <c r="D113" s="68">
        <v>10.63013024</v>
      </c>
      <c r="E113" s="123">
        <f t="shared" si="8"/>
        <v>0.10498743290423065</v>
      </c>
      <c r="F113" s="68">
        <v>17.850053690000003</v>
      </c>
      <c r="G113" s="123">
        <f t="shared" si="9"/>
        <v>0.14968778409286768</v>
      </c>
      <c r="H113" s="123">
        <f t="shared" si="12"/>
        <v>67.919426074689397</v>
      </c>
      <c r="I113" s="125">
        <f t="shared" si="13"/>
        <v>154.14932717926854</v>
      </c>
      <c r="J113" s="166"/>
    </row>
    <row r="114" spans="1:10" x14ac:dyDescent="0.25">
      <c r="A114" s="79" t="s">
        <v>32</v>
      </c>
      <c r="B114" s="68">
        <v>19.643234070000002</v>
      </c>
      <c r="C114" s="123">
        <f t="shared" si="7"/>
        <v>0.18534164395886502</v>
      </c>
      <c r="D114" s="68">
        <v>22.807235260000002</v>
      </c>
      <c r="E114" s="123">
        <f t="shared" si="8"/>
        <v>0.22525340965062848</v>
      </c>
      <c r="F114" s="68">
        <v>17.574650859999998</v>
      </c>
      <c r="G114" s="123">
        <f t="shared" si="9"/>
        <v>0.14737829863856342</v>
      </c>
      <c r="H114" s="123">
        <f t="shared" si="12"/>
        <v>-22.942651050638585</v>
      </c>
      <c r="I114" s="125">
        <f t="shared" si="13"/>
        <v>-10.530766994011609</v>
      </c>
      <c r="J114" s="166"/>
    </row>
    <row r="115" spans="1:10" x14ac:dyDescent="0.25">
      <c r="A115" s="79" t="s">
        <v>64</v>
      </c>
      <c r="B115" s="68">
        <v>17.14480301</v>
      </c>
      <c r="C115" s="123">
        <f t="shared" si="7"/>
        <v>0.16176796366120463</v>
      </c>
      <c r="D115" s="68">
        <v>95.939800950000006</v>
      </c>
      <c r="E115" s="123">
        <f t="shared" si="8"/>
        <v>0.94753998188862909</v>
      </c>
      <c r="F115" s="68">
        <v>17.446672809999999</v>
      </c>
      <c r="G115" s="123">
        <f t="shared" si="9"/>
        <v>0.14630509454351029</v>
      </c>
      <c r="H115" s="123">
        <f t="shared" si="12"/>
        <v>-81.814979146045431</v>
      </c>
      <c r="I115" s="125">
        <f t="shared" si="13"/>
        <v>1.7607073106872484</v>
      </c>
      <c r="J115" s="166"/>
    </row>
    <row r="116" spans="1:10" x14ac:dyDescent="0.25">
      <c r="A116" s="79" t="s">
        <v>24</v>
      </c>
      <c r="B116" s="68">
        <v>13.222778099999999</v>
      </c>
      <c r="C116" s="123">
        <f t="shared" si="7"/>
        <v>0.12476211513969283</v>
      </c>
      <c r="D116" s="68">
        <v>11.8301718</v>
      </c>
      <c r="E116" s="123">
        <f t="shared" si="8"/>
        <v>0.11683952501583099</v>
      </c>
      <c r="F116" s="68">
        <v>17.29196803</v>
      </c>
      <c r="G116" s="123">
        <f t="shared" si="9"/>
        <v>0.14500776423241168</v>
      </c>
      <c r="H116" s="123">
        <f t="shared" si="12"/>
        <v>46.168359363978119</v>
      </c>
      <c r="I116" s="125">
        <f t="shared" si="13"/>
        <v>30.77409224616725</v>
      </c>
      <c r="J116" s="166"/>
    </row>
    <row r="117" spans="1:10" x14ac:dyDescent="0.25">
      <c r="A117" s="79" t="s">
        <v>132</v>
      </c>
      <c r="B117" s="68">
        <v>27.974131660000001</v>
      </c>
      <c r="C117" s="123">
        <f t="shared" si="7"/>
        <v>0.26394694130863822</v>
      </c>
      <c r="D117" s="68">
        <v>19.188840859999999</v>
      </c>
      <c r="E117" s="123">
        <f t="shared" si="8"/>
        <v>0.18951669422812353</v>
      </c>
      <c r="F117" s="68">
        <v>17.287152089999999</v>
      </c>
      <c r="G117" s="123">
        <f t="shared" si="9"/>
        <v>0.14496737850587865</v>
      </c>
      <c r="H117" s="123">
        <f t="shared" si="12"/>
        <v>-9.9103889801085199</v>
      </c>
      <c r="I117" s="125">
        <f t="shared" si="13"/>
        <v>-38.203078829721939</v>
      </c>
      <c r="J117" s="166"/>
    </row>
    <row r="118" spans="1:10" x14ac:dyDescent="0.25">
      <c r="A118" s="79" t="s">
        <v>121</v>
      </c>
      <c r="B118" s="68">
        <v>14.16331551</v>
      </c>
      <c r="C118" s="123">
        <f t="shared" si="7"/>
        <v>0.13363645574740587</v>
      </c>
      <c r="D118" s="68">
        <v>32.405375129999996</v>
      </c>
      <c r="E118" s="123">
        <f t="shared" si="8"/>
        <v>0.3200484914470153</v>
      </c>
      <c r="F118" s="68">
        <v>17.191210859999998</v>
      </c>
      <c r="G118" s="123">
        <f t="shared" si="9"/>
        <v>0.14416283021872756</v>
      </c>
      <c r="H118" s="123">
        <f t="shared" si="12"/>
        <v>-46.949508249682772</v>
      </c>
      <c r="I118" s="125">
        <f t="shared" si="13"/>
        <v>21.378436058013062</v>
      </c>
      <c r="J118" s="166"/>
    </row>
    <row r="119" spans="1:10" x14ac:dyDescent="0.25">
      <c r="A119" s="79" t="s">
        <v>148</v>
      </c>
      <c r="B119" s="68">
        <v>39.217615639999998</v>
      </c>
      <c r="C119" s="123">
        <f t="shared" si="7"/>
        <v>0.37003363748363122</v>
      </c>
      <c r="D119" s="68">
        <v>9.46178542</v>
      </c>
      <c r="E119" s="123">
        <f t="shared" si="8"/>
        <v>9.3448390519105987E-2</v>
      </c>
      <c r="F119" s="68">
        <v>16.310063150000001</v>
      </c>
      <c r="G119" s="123">
        <f t="shared" si="9"/>
        <v>0.13677366207060618</v>
      </c>
      <c r="H119" s="123">
        <f t="shared" si="12"/>
        <v>72.378281962771467</v>
      </c>
      <c r="I119" s="125">
        <f t="shared" si="13"/>
        <v>-58.411385078279579</v>
      </c>
      <c r="J119" s="166"/>
    </row>
    <row r="120" spans="1:10" x14ac:dyDescent="0.25">
      <c r="A120" s="79" t="s">
        <v>147</v>
      </c>
      <c r="B120" s="68">
        <v>12.23133631</v>
      </c>
      <c r="C120" s="123">
        <f t="shared" si="7"/>
        <v>0.11540747167348485</v>
      </c>
      <c r="D120" s="68">
        <v>16.374291550000002</v>
      </c>
      <c r="E120" s="123">
        <f t="shared" si="8"/>
        <v>0.16171907555668255</v>
      </c>
      <c r="F120" s="68">
        <v>15.739149939999999</v>
      </c>
      <c r="G120" s="123">
        <f t="shared" si="9"/>
        <v>0.13198607236368434</v>
      </c>
      <c r="H120" s="123">
        <f t="shared" si="12"/>
        <v>-3.8788952063089632</v>
      </c>
      <c r="I120" s="125">
        <f t="shared" si="13"/>
        <v>28.678907529769315</v>
      </c>
      <c r="J120" s="166"/>
    </row>
    <row r="121" spans="1:10" x14ac:dyDescent="0.25">
      <c r="A121" s="79" t="s">
        <v>246</v>
      </c>
      <c r="B121" s="68">
        <v>11.430160650000001</v>
      </c>
      <c r="C121" s="123">
        <f t="shared" si="7"/>
        <v>0.10784806402222591</v>
      </c>
      <c r="D121" s="68">
        <v>12.897558829999999</v>
      </c>
      <c r="E121" s="123">
        <f t="shared" si="8"/>
        <v>0.12738146774512071</v>
      </c>
      <c r="F121" s="68">
        <v>15.14054235</v>
      </c>
      <c r="G121" s="123">
        <f t="shared" si="9"/>
        <v>0.12696624187776992</v>
      </c>
      <c r="H121" s="123">
        <f t="shared" si="12"/>
        <v>17.390760139684524</v>
      </c>
      <c r="I121" s="125">
        <f t="shared" si="13"/>
        <v>32.461325904461361</v>
      </c>
      <c r="J121" s="166"/>
    </row>
    <row r="122" spans="1:10" x14ac:dyDescent="0.25">
      <c r="A122" s="79" t="s">
        <v>230</v>
      </c>
      <c r="B122" s="68">
        <v>15.07779498</v>
      </c>
      <c r="C122" s="123">
        <f t="shared" si="7"/>
        <v>0.14226492943623117</v>
      </c>
      <c r="D122" s="68">
        <v>14.147301499999999</v>
      </c>
      <c r="E122" s="123">
        <f t="shared" si="8"/>
        <v>0.13972442796779616</v>
      </c>
      <c r="F122" s="68">
        <v>14.990475009999999</v>
      </c>
      <c r="G122" s="123">
        <f t="shared" si="9"/>
        <v>0.12570780041986576</v>
      </c>
      <c r="H122" s="123">
        <f t="shared" si="12"/>
        <v>5.9599599966113637</v>
      </c>
      <c r="I122" s="125">
        <f t="shared" si="13"/>
        <v>-0.57912957508592378</v>
      </c>
      <c r="J122" s="166"/>
    </row>
    <row r="123" spans="1:10" x14ac:dyDescent="0.25">
      <c r="A123" s="79" t="s">
        <v>133</v>
      </c>
      <c r="B123" s="68">
        <v>15.690718460000001</v>
      </c>
      <c r="C123" s="123">
        <f t="shared" si="7"/>
        <v>0.14804810368337226</v>
      </c>
      <c r="D123" s="68">
        <v>13.712183710000001</v>
      </c>
      <c r="E123" s="123">
        <f t="shared" si="8"/>
        <v>0.13542703002894813</v>
      </c>
      <c r="F123" s="68">
        <v>14.840375210000001</v>
      </c>
      <c r="G123" s="123">
        <f t="shared" si="9"/>
        <v>0.1244490867574318</v>
      </c>
      <c r="H123" s="123">
        <f t="shared" si="12"/>
        <v>8.2276574166464389</v>
      </c>
      <c r="I123" s="125">
        <f t="shared" si="13"/>
        <v>-5.4194028920202753</v>
      </c>
      <c r="J123" s="166"/>
    </row>
    <row r="124" spans="1:10" x14ac:dyDescent="0.25">
      <c r="A124" s="79" t="s">
        <v>34</v>
      </c>
      <c r="B124" s="68">
        <v>15.782292640000001</v>
      </c>
      <c r="C124" s="123">
        <f t="shared" si="7"/>
        <v>0.14891214211028822</v>
      </c>
      <c r="D124" s="68">
        <v>15.967510189999999</v>
      </c>
      <c r="E124" s="123">
        <f t="shared" si="8"/>
        <v>0.15770153957401034</v>
      </c>
      <c r="F124" s="68">
        <v>14.6046566</v>
      </c>
      <c r="G124" s="123">
        <f t="shared" si="9"/>
        <v>0.12247238702234259</v>
      </c>
      <c r="H124" s="123">
        <f t="shared" si="12"/>
        <v>-8.5351665587382275</v>
      </c>
      <c r="I124" s="125">
        <f t="shared" si="13"/>
        <v>-7.4617551889470057</v>
      </c>
      <c r="J124" s="166"/>
    </row>
    <row r="125" spans="1:10" x14ac:dyDescent="0.25">
      <c r="A125" s="79" t="s">
        <v>219</v>
      </c>
      <c r="B125" s="68">
        <v>5.7331080800000001</v>
      </c>
      <c r="C125" s="123">
        <f t="shared" si="7"/>
        <v>5.4094130974281673E-2</v>
      </c>
      <c r="D125" s="68">
        <v>9.792893900000001</v>
      </c>
      <c r="E125" s="123">
        <f t="shared" si="8"/>
        <v>9.6718550765799424E-2</v>
      </c>
      <c r="F125" s="68">
        <v>14.585975980000001</v>
      </c>
      <c r="G125" s="123">
        <f t="shared" si="9"/>
        <v>0.12231573423788361</v>
      </c>
      <c r="H125" s="123">
        <f t="shared" si="12"/>
        <v>48.944491066118864</v>
      </c>
      <c r="I125" s="125">
        <f t="shared" si="13"/>
        <v>154.41655340291442</v>
      </c>
      <c r="J125" s="166"/>
    </row>
    <row r="126" spans="1:10" x14ac:dyDescent="0.25">
      <c r="A126" s="79" t="s">
        <v>55</v>
      </c>
      <c r="B126" s="68">
        <v>0.22767298999999999</v>
      </c>
      <c r="C126" s="123">
        <f t="shared" si="7"/>
        <v>2.1481842603543453E-3</v>
      </c>
      <c r="D126" s="68">
        <v>0.18989604999999998</v>
      </c>
      <c r="E126" s="123">
        <f t="shared" si="8"/>
        <v>1.8754896090674262E-3</v>
      </c>
      <c r="F126" s="68">
        <v>14.236232119999999</v>
      </c>
      <c r="G126" s="123">
        <f t="shared" si="9"/>
        <v>0.11938283642633164</v>
      </c>
      <c r="H126" s="123">
        <f t="shared" si="12"/>
        <v>7396.8553163691395</v>
      </c>
      <c r="I126" s="125">
        <f t="shared" si="13"/>
        <v>6152.9297480566311</v>
      </c>
      <c r="J126" s="166"/>
    </row>
    <row r="127" spans="1:10" x14ac:dyDescent="0.25">
      <c r="A127" s="79" t="s">
        <v>213</v>
      </c>
      <c r="B127" s="68">
        <v>8.1710305000000005</v>
      </c>
      <c r="C127" s="123">
        <f t="shared" si="7"/>
        <v>7.7096888440632755E-2</v>
      </c>
      <c r="D127" s="68">
        <v>16.64358549</v>
      </c>
      <c r="E127" s="123">
        <f t="shared" si="8"/>
        <v>0.16437873059560951</v>
      </c>
      <c r="F127" s="68">
        <v>14.15160433</v>
      </c>
      <c r="G127" s="123">
        <f t="shared" si="9"/>
        <v>0.118673160893822</v>
      </c>
      <c r="H127" s="123">
        <f t="shared" ref="H127:H158" si="14">((F127/D127)-1)*100</f>
        <v>-14.972622104156951</v>
      </c>
      <c r="I127" s="125">
        <f t="shared" ref="I127:I158" si="15">((F127/B127)-1)*100</f>
        <v>73.192406147547715</v>
      </c>
      <c r="J127" s="166"/>
    </row>
    <row r="128" spans="1:10" x14ac:dyDescent="0.25">
      <c r="A128" s="79" t="s">
        <v>236</v>
      </c>
      <c r="B128" s="68">
        <v>15.32108122</v>
      </c>
      <c r="C128" s="123">
        <f t="shared" si="7"/>
        <v>0.14456043085486139</v>
      </c>
      <c r="D128" s="68">
        <v>17.75733636</v>
      </c>
      <c r="E128" s="123">
        <f t="shared" si="8"/>
        <v>0.17537858121796213</v>
      </c>
      <c r="F128" s="68">
        <v>14.136581439999999</v>
      </c>
      <c r="G128" s="123">
        <f t="shared" si="9"/>
        <v>0.11854718126631919</v>
      </c>
      <c r="H128" s="123">
        <f t="shared" si="14"/>
        <v>-20.390191673994973</v>
      </c>
      <c r="I128" s="125">
        <f t="shared" si="15"/>
        <v>-7.7311761682574032</v>
      </c>
      <c r="J128" s="166"/>
    </row>
    <row r="129" spans="1:10" x14ac:dyDescent="0.25">
      <c r="A129" s="79" t="s">
        <v>120</v>
      </c>
      <c r="B129" s="68">
        <v>10.869550070000001</v>
      </c>
      <c r="C129" s="123">
        <f t="shared" si="7"/>
        <v>0.10255848257409662</v>
      </c>
      <c r="D129" s="68">
        <v>11.793830779999999</v>
      </c>
      <c r="E129" s="123">
        <f t="shared" si="8"/>
        <v>0.11648060651598376</v>
      </c>
      <c r="F129" s="68">
        <v>14.12141982</v>
      </c>
      <c r="G129" s="123">
        <f t="shared" si="9"/>
        <v>0.11842003827053486</v>
      </c>
      <c r="H129" s="123">
        <f t="shared" si="14"/>
        <v>19.73564894577877</v>
      </c>
      <c r="I129" s="125">
        <f t="shared" si="15"/>
        <v>29.917243391473679</v>
      </c>
      <c r="J129" s="166"/>
    </row>
    <row r="130" spans="1:10" x14ac:dyDescent="0.25">
      <c r="A130" s="79" t="s">
        <v>94</v>
      </c>
      <c r="B130" s="68">
        <v>14.057299789999998</v>
      </c>
      <c r="C130" s="123">
        <f t="shared" si="7"/>
        <v>0.13263615570718529</v>
      </c>
      <c r="D130" s="68">
        <v>7.5736246100000004</v>
      </c>
      <c r="E130" s="123">
        <f t="shared" si="8"/>
        <v>7.4800156501582518E-2</v>
      </c>
      <c r="F130" s="68">
        <v>13.65090107</v>
      </c>
      <c r="G130" s="123">
        <f t="shared" si="9"/>
        <v>0.11447434094744484</v>
      </c>
      <c r="H130" s="123">
        <f t="shared" si="14"/>
        <v>80.242641706531572</v>
      </c>
      <c r="I130" s="125">
        <f t="shared" si="15"/>
        <v>-2.891015529803953</v>
      </c>
      <c r="J130" s="166"/>
    </row>
    <row r="131" spans="1:10" x14ac:dyDescent="0.25">
      <c r="A131" s="79" t="s">
        <v>149</v>
      </c>
      <c r="B131" s="68">
        <v>36.881983069999997</v>
      </c>
      <c r="C131" s="123">
        <f t="shared" si="7"/>
        <v>0.34799602500775095</v>
      </c>
      <c r="D131" s="68">
        <v>26.729689050000001</v>
      </c>
      <c r="E131" s="123">
        <f t="shared" si="8"/>
        <v>0.26399313765019533</v>
      </c>
      <c r="F131" s="68">
        <v>13.573740189999999</v>
      </c>
      <c r="G131" s="123">
        <f t="shared" si="9"/>
        <v>0.113827281765078</v>
      </c>
      <c r="H131" s="123">
        <f t="shared" si="14"/>
        <v>-49.218488233779148</v>
      </c>
      <c r="I131" s="125">
        <f t="shared" si="15"/>
        <v>-63.196826579965126</v>
      </c>
      <c r="J131" s="166"/>
    </row>
    <row r="132" spans="1:10" x14ac:dyDescent="0.25">
      <c r="A132" s="79" t="s">
        <v>237</v>
      </c>
      <c r="B132" s="68">
        <v>14.803556779999999</v>
      </c>
      <c r="C132" s="123">
        <f t="shared" ref="C132:C195" si="16">(B132/$B$268)*100</f>
        <v>0.13967738409399313</v>
      </c>
      <c r="D132" s="68">
        <v>12.83560724</v>
      </c>
      <c r="E132" s="123">
        <f t="shared" ref="E132:E195" si="17">(D132/$D$268)*100</f>
        <v>0.12676960897654602</v>
      </c>
      <c r="F132" s="68">
        <v>13.126884349999999</v>
      </c>
      <c r="G132" s="123">
        <f t="shared" ref="G132:G195" si="18">(F132/$F$268)*100</f>
        <v>0.11008001793830141</v>
      </c>
      <c r="H132" s="123">
        <f t="shared" si="14"/>
        <v>2.2692896763955472</v>
      </c>
      <c r="I132" s="125">
        <f t="shared" si="15"/>
        <v>-11.326145837230339</v>
      </c>
      <c r="J132" s="166"/>
    </row>
    <row r="133" spans="1:10" x14ac:dyDescent="0.25">
      <c r="A133" s="79" t="s">
        <v>145</v>
      </c>
      <c r="B133" s="68">
        <v>13.69942013</v>
      </c>
      <c r="C133" s="123">
        <f t="shared" si="16"/>
        <v>0.12925942027311838</v>
      </c>
      <c r="D133" s="68">
        <v>16.897675840000002</v>
      </c>
      <c r="E133" s="123">
        <f t="shared" si="17"/>
        <v>0.16688822887737634</v>
      </c>
      <c r="F133" s="68">
        <v>13.10857528</v>
      </c>
      <c r="G133" s="123">
        <f t="shared" si="18"/>
        <v>0.10992648091456481</v>
      </c>
      <c r="H133" s="123">
        <f t="shared" si="14"/>
        <v>-22.423797188903826</v>
      </c>
      <c r="I133" s="125">
        <f t="shared" si="15"/>
        <v>-4.3129186811792453</v>
      </c>
      <c r="J133" s="166"/>
    </row>
    <row r="134" spans="1:10" x14ac:dyDescent="0.25">
      <c r="A134" s="79" t="s">
        <v>106</v>
      </c>
      <c r="B134" s="68">
        <v>14.52474484</v>
      </c>
      <c r="C134" s="123">
        <f t="shared" si="16"/>
        <v>0.13704668371487982</v>
      </c>
      <c r="D134" s="68">
        <v>14.16614257</v>
      </c>
      <c r="E134" s="123">
        <f t="shared" si="17"/>
        <v>0.13991050993742485</v>
      </c>
      <c r="F134" s="68">
        <v>12.80016558</v>
      </c>
      <c r="G134" s="123">
        <f t="shared" si="18"/>
        <v>0.10734020496338328</v>
      </c>
      <c r="H134" s="123">
        <f t="shared" si="14"/>
        <v>-9.6425472442495668</v>
      </c>
      <c r="I134" s="125">
        <f t="shared" si="15"/>
        <v>-11.873387649817058</v>
      </c>
      <c r="J134" s="166"/>
    </row>
    <row r="135" spans="1:10" x14ac:dyDescent="0.25">
      <c r="A135" s="79" t="s">
        <v>119</v>
      </c>
      <c r="B135" s="68">
        <v>15.599257869999999</v>
      </c>
      <c r="C135" s="123">
        <f t="shared" si="16"/>
        <v>0.14718513702280911</v>
      </c>
      <c r="D135" s="68">
        <v>15.30757732</v>
      </c>
      <c r="E135" s="123">
        <f t="shared" si="17"/>
        <v>0.15118377767023697</v>
      </c>
      <c r="F135" s="68">
        <v>12.445564220000001</v>
      </c>
      <c r="G135" s="123">
        <f t="shared" si="18"/>
        <v>0.10436657290957868</v>
      </c>
      <c r="H135" s="123">
        <f t="shared" si="14"/>
        <v>-18.696708435113742</v>
      </c>
      <c r="I135" s="125">
        <f t="shared" si="15"/>
        <v>-20.2169467052986</v>
      </c>
      <c r="J135" s="166"/>
    </row>
    <row r="136" spans="1:10" x14ac:dyDescent="0.25">
      <c r="A136" s="79" t="s">
        <v>95</v>
      </c>
      <c r="B136" s="68">
        <v>2.8662771199999999</v>
      </c>
      <c r="C136" s="123">
        <f t="shared" si="16"/>
        <v>2.7044452637960185E-2</v>
      </c>
      <c r="D136" s="68">
        <v>2.3541898900000002</v>
      </c>
      <c r="E136" s="123">
        <f t="shared" si="17"/>
        <v>2.3250924263388248E-2</v>
      </c>
      <c r="F136" s="68">
        <v>12.373304210000001</v>
      </c>
      <c r="G136" s="123">
        <f t="shared" si="18"/>
        <v>0.1037606116635636</v>
      </c>
      <c r="H136" s="123">
        <f t="shared" si="14"/>
        <v>425.58649846211</v>
      </c>
      <c r="I136" s="125">
        <f t="shared" si="15"/>
        <v>331.68555209344169</v>
      </c>
      <c r="J136" s="166"/>
    </row>
    <row r="137" spans="1:10" x14ac:dyDescent="0.25">
      <c r="A137" s="79" t="s">
        <v>225</v>
      </c>
      <c r="B137" s="68">
        <v>1.02081782</v>
      </c>
      <c r="C137" s="123">
        <f t="shared" si="16"/>
        <v>9.6318178700654632E-3</v>
      </c>
      <c r="D137" s="68">
        <v>9.2182744700000008</v>
      </c>
      <c r="E137" s="123">
        <f t="shared" si="17"/>
        <v>9.1043378638031386E-2</v>
      </c>
      <c r="F137" s="68">
        <v>12.20333482</v>
      </c>
      <c r="G137" s="123">
        <f t="shared" si="18"/>
        <v>0.10233527469850059</v>
      </c>
      <c r="H137" s="123">
        <f t="shared" si="14"/>
        <v>32.381986018257479</v>
      </c>
      <c r="I137" s="125">
        <f t="shared" si="15"/>
        <v>1095.4468839503604</v>
      </c>
      <c r="J137" s="166"/>
    </row>
    <row r="138" spans="1:10" x14ac:dyDescent="0.25">
      <c r="A138" s="79" t="s">
        <v>159</v>
      </c>
      <c r="B138" s="68">
        <v>9.7394373600000002</v>
      </c>
      <c r="C138" s="123">
        <f t="shared" si="16"/>
        <v>9.1895424404357662E-2</v>
      </c>
      <c r="D138" s="68">
        <v>9.1850000299999994</v>
      </c>
      <c r="E138" s="123">
        <f t="shared" si="17"/>
        <v>9.0714746913108504E-2</v>
      </c>
      <c r="F138" s="68">
        <v>11.736033900000001</v>
      </c>
      <c r="G138" s="123">
        <f t="shared" si="18"/>
        <v>9.8416561599136337E-2</v>
      </c>
      <c r="H138" s="123">
        <f t="shared" si="14"/>
        <v>27.773912484135298</v>
      </c>
      <c r="I138" s="125">
        <f t="shared" si="15"/>
        <v>20.500121990619789</v>
      </c>
      <c r="J138" s="166"/>
    </row>
    <row r="139" spans="1:10" x14ac:dyDescent="0.25">
      <c r="A139" s="79" t="s">
        <v>9</v>
      </c>
      <c r="B139" s="68">
        <v>99.299387299999992</v>
      </c>
      <c r="C139" s="123">
        <f t="shared" si="16"/>
        <v>0.93692879801284357</v>
      </c>
      <c r="D139" s="68">
        <v>22.513616729999999</v>
      </c>
      <c r="E139" s="123">
        <f t="shared" si="17"/>
        <v>0.22235351519761243</v>
      </c>
      <c r="F139" s="68">
        <v>11.705954210000002</v>
      </c>
      <c r="G139" s="123">
        <f t="shared" si="18"/>
        <v>9.8164317980125676E-2</v>
      </c>
      <c r="H139" s="123">
        <f t="shared" si="14"/>
        <v>-48.005003592330397</v>
      </c>
      <c r="I139" s="125">
        <f t="shared" si="15"/>
        <v>-88.211453737741238</v>
      </c>
      <c r="J139" s="166"/>
    </row>
    <row r="140" spans="1:10" x14ac:dyDescent="0.25">
      <c r="A140" s="79" t="s">
        <v>252</v>
      </c>
      <c r="B140" s="68">
        <v>8.4772977699999998</v>
      </c>
      <c r="C140" s="123">
        <f t="shared" si="16"/>
        <v>7.998664066322049E-2</v>
      </c>
      <c r="D140" s="68">
        <v>7.7139004299999998</v>
      </c>
      <c r="E140" s="123">
        <f t="shared" si="17"/>
        <v>7.6185576802917973E-2</v>
      </c>
      <c r="F140" s="68">
        <v>11.642500210000001</v>
      </c>
      <c r="G140" s="123">
        <f t="shared" si="18"/>
        <v>9.7632202569338411E-2</v>
      </c>
      <c r="H140" s="123">
        <f t="shared" si="14"/>
        <v>50.928837047485743</v>
      </c>
      <c r="I140" s="125">
        <f t="shared" si="15"/>
        <v>37.337398377124622</v>
      </c>
      <c r="J140" s="166"/>
    </row>
    <row r="141" spans="1:10" x14ac:dyDescent="0.25">
      <c r="A141" s="79" t="s">
        <v>199</v>
      </c>
      <c r="B141" s="68">
        <v>8.5094487000000001</v>
      </c>
      <c r="C141" s="123">
        <f t="shared" si="16"/>
        <v>8.0289997340627653E-2</v>
      </c>
      <c r="D141" s="68">
        <v>10.80371278</v>
      </c>
      <c r="E141" s="123">
        <f t="shared" si="17"/>
        <v>0.1067018037407253</v>
      </c>
      <c r="F141" s="68">
        <v>11.30124316</v>
      </c>
      <c r="G141" s="123">
        <f t="shared" si="18"/>
        <v>9.4770473831279414E-2</v>
      </c>
      <c r="H141" s="123">
        <f t="shared" si="14"/>
        <v>4.6051796278871571</v>
      </c>
      <c r="I141" s="125">
        <f t="shared" si="15"/>
        <v>32.808170757290078</v>
      </c>
      <c r="J141" s="166"/>
    </row>
    <row r="142" spans="1:10" x14ac:dyDescent="0.25">
      <c r="A142" s="79" t="s">
        <v>190</v>
      </c>
      <c r="B142" s="68">
        <v>1.8661358400000001</v>
      </c>
      <c r="C142" s="123">
        <f t="shared" si="16"/>
        <v>1.7607726059956148E-2</v>
      </c>
      <c r="D142" s="68">
        <v>7.9791040300000002</v>
      </c>
      <c r="E142" s="123">
        <f t="shared" si="17"/>
        <v>7.8804834002250329E-2</v>
      </c>
      <c r="F142" s="68">
        <v>10.816400079999999</v>
      </c>
      <c r="G142" s="123">
        <f t="shared" si="18"/>
        <v>9.0704654896593559E-2</v>
      </c>
      <c r="H142" s="123">
        <f t="shared" si="14"/>
        <v>35.559080810731068</v>
      </c>
      <c r="I142" s="125">
        <f t="shared" si="15"/>
        <v>479.61483018299458</v>
      </c>
      <c r="J142" s="166"/>
    </row>
    <row r="143" spans="1:10" x14ac:dyDescent="0.25">
      <c r="A143" s="79" t="s">
        <v>221</v>
      </c>
      <c r="B143" s="68">
        <v>6.6242537400000003</v>
      </c>
      <c r="C143" s="123">
        <f t="shared" si="16"/>
        <v>6.2502440982838608E-2</v>
      </c>
      <c r="D143" s="68">
        <v>7.4749577699999996</v>
      </c>
      <c r="E143" s="123">
        <f t="shared" si="17"/>
        <v>7.3825683187474525E-2</v>
      </c>
      <c r="F143" s="68">
        <v>10.57985532</v>
      </c>
      <c r="G143" s="123">
        <f t="shared" si="18"/>
        <v>8.8721027195629534E-2</v>
      </c>
      <c r="H143" s="123">
        <f t="shared" si="14"/>
        <v>41.537325634951387</v>
      </c>
      <c r="I143" s="125">
        <f t="shared" si="15"/>
        <v>59.713920016596454</v>
      </c>
      <c r="J143" s="166"/>
    </row>
    <row r="144" spans="1:10" x14ac:dyDescent="0.25">
      <c r="A144" s="79" t="s">
        <v>122</v>
      </c>
      <c r="B144" s="68">
        <v>7.2614389299999997</v>
      </c>
      <c r="C144" s="123">
        <f t="shared" si="16"/>
        <v>6.8514534011919009E-2</v>
      </c>
      <c r="D144" s="68">
        <v>16.411985050000002</v>
      </c>
      <c r="E144" s="123">
        <f t="shared" si="17"/>
        <v>0.16209135169185956</v>
      </c>
      <c r="F144" s="68">
        <v>10.330761730000001</v>
      </c>
      <c r="G144" s="123">
        <f t="shared" si="18"/>
        <v>8.6632166950927542E-2</v>
      </c>
      <c r="H144" s="123">
        <f t="shared" si="14"/>
        <v>-37.053551422775641</v>
      </c>
      <c r="I144" s="125">
        <f t="shared" si="15"/>
        <v>42.268795890017927</v>
      </c>
      <c r="J144" s="166"/>
    </row>
    <row r="145" spans="1:10" x14ac:dyDescent="0.25">
      <c r="A145" s="79" t="s">
        <v>205</v>
      </c>
      <c r="B145" s="68">
        <v>9.5882220399999998</v>
      </c>
      <c r="C145" s="123">
        <f t="shared" si="16"/>
        <v>9.0468648350033237E-2</v>
      </c>
      <c r="D145" s="68">
        <v>5.9977082199999998</v>
      </c>
      <c r="E145" s="123">
        <f t="shared" si="17"/>
        <v>5.9235773702656216E-2</v>
      </c>
      <c r="F145" s="68">
        <v>9.8263913800000005</v>
      </c>
      <c r="G145" s="123">
        <f t="shared" si="18"/>
        <v>8.2402595356084671E-2</v>
      </c>
      <c r="H145" s="123">
        <f t="shared" si="14"/>
        <v>63.835768923083776</v>
      </c>
      <c r="I145" s="125">
        <f t="shared" si="15"/>
        <v>2.4839781453371623</v>
      </c>
      <c r="J145" s="166"/>
    </row>
    <row r="146" spans="1:10" x14ac:dyDescent="0.25">
      <c r="A146" s="79" t="s">
        <v>49</v>
      </c>
      <c r="B146" s="68">
        <v>11.87454975</v>
      </c>
      <c r="C146" s="123">
        <f t="shared" si="16"/>
        <v>0.11204105006810262</v>
      </c>
      <c r="D146" s="68">
        <v>10.106485789999999</v>
      </c>
      <c r="E146" s="123">
        <f t="shared" si="17"/>
        <v>9.9815710138955488E-2</v>
      </c>
      <c r="F146" s="68">
        <v>9.5648082100000007</v>
      </c>
      <c r="G146" s="123">
        <f t="shared" si="18"/>
        <v>8.0208999428962952E-2</v>
      </c>
      <c r="H146" s="123">
        <f t="shared" si="14"/>
        <v>-5.3597025836217842</v>
      </c>
      <c r="I146" s="125">
        <f t="shared" si="15"/>
        <v>-19.451192581007113</v>
      </c>
      <c r="J146" s="166"/>
    </row>
    <row r="147" spans="1:10" x14ac:dyDescent="0.25">
      <c r="A147" s="79" t="s">
        <v>603</v>
      </c>
      <c r="B147" s="68">
        <v>7.2829965899999998</v>
      </c>
      <c r="C147" s="123">
        <f t="shared" si="16"/>
        <v>6.8717939017941335E-2</v>
      </c>
      <c r="D147" s="68">
        <v>8.1046728100000003</v>
      </c>
      <c r="E147" s="123">
        <f t="shared" si="17"/>
        <v>8.004500167352771E-2</v>
      </c>
      <c r="F147" s="68">
        <v>8.7047466199999999</v>
      </c>
      <c r="G147" s="123">
        <f t="shared" si="18"/>
        <v>7.2996656215529823E-2</v>
      </c>
      <c r="H147" s="123">
        <f t="shared" si="14"/>
        <v>7.404047320202678</v>
      </c>
      <c r="I147" s="125">
        <f t="shared" si="15"/>
        <v>19.52149794978828</v>
      </c>
      <c r="J147" s="166"/>
    </row>
    <row r="148" spans="1:10" x14ac:dyDescent="0.25">
      <c r="A148" s="79" t="s">
        <v>31</v>
      </c>
      <c r="B148" s="68">
        <v>9.0663248800000016</v>
      </c>
      <c r="C148" s="123">
        <f t="shared" si="16"/>
        <v>8.5544343255100228E-2</v>
      </c>
      <c r="D148" s="68">
        <v>7.0131141500000007</v>
      </c>
      <c r="E148" s="123">
        <f t="shared" si="17"/>
        <v>6.9264330224503026E-2</v>
      </c>
      <c r="F148" s="68">
        <v>8.6434984000000004</v>
      </c>
      <c r="G148" s="123">
        <f t="shared" si="18"/>
        <v>7.2483038134001657E-2</v>
      </c>
      <c r="H148" s="123">
        <f t="shared" si="14"/>
        <v>23.247650261047003</v>
      </c>
      <c r="I148" s="125">
        <f t="shared" si="15"/>
        <v>-4.6637031608335766</v>
      </c>
      <c r="J148" s="166"/>
    </row>
    <row r="149" spans="1:10" x14ac:dyDescent="0.25">
      <c r="A149" s="79" t="s">
        <v>163</v>
      </c>
      <c r="B149" s="68">
        <v>9.9166638499999991</v>
      </c>
      <c r="C149" s="123">
        <f t="shared" si="16"/>
        <v>9.3567626084213693E-2</v>
      </c>
      <c r="D149" s="68">
        <v>7.4219264800000007</v>
      </c>
      <c r="E149" s="123">
        <f t="shared" si="17"/>
        <v>7.3301924882073016E-2</v>
      </c>
      <c r="F149" s="68">
        <v>8.6003963399999996</v>
      </c>
      <c r="G149" s="123">
        <f t="shared" si="18"/>
        <v>7.2121590938195618E-2</v>
      </c>
      <c r="H149" s="123">
        <f t="shared" si="14"/>
        <v>15.878220609913662</v>
      </c>
      <c r="I149" s="125">
        <f t="shared" si="15"/>
        <v>-13.273289585186454</v>
      </c>
      <c r="J149" s="166"/>
    </row>
    <row r="150" spans="1:10" x14ac:dyDescent="0.25">
      <c r="A150" s="79" t="s">
        <v>152</v>
      </c>
      <c r="B150" s="68">
        <v>11.307709580000001</v>
      </c>
      <c r="C150" s="123">
        <f t="shared" si="16"/>
        <v>0.10669268998669561</v>
      </c>
      <c r="D150" s="68">
        <v>10.21323801</v>
      </c>
      <c r="E150" s="123">
        <f t="shared" si="17"/>
        <v>0.10087003791120185</v>
      </c>
      <c r="F150" s="68">
        <v>8.5735881199999984</v>
      </c>
      <c r="G150" s="123">
        <f t="shared" si="18"/>
        <v>7.1896781359638298E-2</v>
      </c>
      <c r="H150" s="123">
        <f t="shared" si="14"/>
        <v>-16.054163120399078</v>
      </c>
      <c r="I150" s="125">
        <f t="shared" si="15"/>
        <v>-24.17926849515003</v>
      </c>
      <c r="J150" s="166"/>
    </row>
    <row r="151" spans="1:10" x14ac:dyDescent="0.25">
      <c r="A151" s="79" t="s">
        <v>202</v>
      </c>
      <c r="B151" s="68">
        <v>18.561117239999998</v>
      </c>
      <c r="C151" s="123">
        <f t="shared" si="16"/>
        <v>0.17513144580549359</v>
      </c>
      <c r="D151" s="68">
        <v>18.763056070000001</v>
      </c>
      <c r="E151" s="123">
        <f t="shared" si="17"/>
        <v>0.18531147274329565</v>
      </c>
      <c r="F151" s="68">
        <v>8.5018881099999994</v>
      </c>
      <c r="G151" s="123">
        <f t="shared" si="18"/>
        <v>7.1295516186842267E-2</v>
      </c>
      <c r="H151" s="123">
        <f t="shared" si="14"/>
        <v>-54.688148464292262</v>
      </c>
      <c r="I151" s="125">
        <f t="shared" si="15"/>
        <v>-54.195170473477376</v>
      </c>
      <c r="J151" s="166"/>
    </row>
    <row r="152" spans="1:10" x14ac:dyDescent="0.25">
      <c r="A152" s="79" t="s">
        <v>258</v>
      </c>
      <c r="B152" s="68">
        <v>2.1133111900000001</v>
      </c>
      <c r="C152" s="123">
        <f t="shared" si="16"/>
        <v>1.9939922761978535E-2</v>
      </c>
      <c r="D152" s="68">
        <v>10.740006970000001</v>
      </c>
      <c r="E152" s="123">
        <f t="shared" si="17"/>
        <v>0.10607261959133293</v>
      </c>
      <c r="F152" s="68">
        <v>8.4882206799999995</v>
      </c>
      <c r="G152" s="123">
        <f t="shared" si="18"/>
        <v>7.1180903236849266E-2</v>
      </c>
      <c r="H152" s="123">
        <f t="shared" si="14"/>
        <v>-20.966339186649542</v>
      </c>
      <c r="I152" s="125">
        <f t="shared" si="15"/>
        <v>301.6550293286432</v>
      </c>
      <c r="J152" s="166"/>
    </row>
    <row r="153" spans="1:10" x14ac:dyDescent="0.25">
      <c r="A153" s="79" t="s">
        <v>248</v>
      </c>
      <c r="B153" s="68">
        <v>13.495882230000001</v>
      </c>
      <c r="C153" s="123">
        <f t="shared" si="16"/>
        <v>0.12733896008517262</v>
      </c>
      <c r="D153" s="68">
        <v>3.33995921</v>
      </c>
      <c r="E153" s="123">
        <f t="shared" si="17"/>
        <v>3.298677772952123E-2</v>
      </c>
      <c r="F153" s="68">
        <v>7.8825634299999994</v>
      </c>
      <c r="G153" s="123">
        <f t="shared" si="18"/>
        <v>6.6101955394632442E-2</v>
      </c>
      <c r="H153" s="123">
        <f t="shared" si="14"/>
        <v>136.00777537639445</v>
      </c>
      <c r="I153" s="125">
        <f t="shared" si="15"/>
        <v>-41.592825903016205</v>
      </c>
      <c r="J153" s="166"/>
    </row>
    <row r="154" spans="1:10" x14ac:dyDescent="0.25">
      <c r="A154" s="79" t="s">
        <v>188</v>
      </c>
      <c r="B154" s="68">
        <v>43.559257539999997</v>
      </c>
      <c r="C154" s="123">
        <f t="shared" si="16"/>
        <v>0.41099873744421483</v>
      </c>
      <c r="D154" s="68">
        <v>19.243679879999998</v>
      </c>
      <c r="E154" s="123">
        <f t="shared" si="17"/>
        <v>0.19005830640058019</v>
      </c>
      <c r="F154" s="68">
        <v>7.7923121100000001</v>
      </c>
      <c r="G154" s="123">
        <f t="shared" si="18"/>
        <v>6.534512181099876E-2</v>
      </c>
      <c r="H154" s="123">
        <f t="shared" si="14"/>
        <v>-59.507162047012805</v>
      </c>
      <c r="I154" s="125">
        <f t="shared" si="15"/>
        <v>-82.111007969214342</v>
      </c>
      <c r="J154" s="166"/>
    </row>
    <row r="155" spans="1:10" x14ac:dyDescent="0.25">
      <c r="A155" s="79" t="s">
        <v>226</v>
      </c>
      <c r="B155" s="68">
        <v>4.1308735199999997</v>
      </c>
      <c r="C155" s="123">
        <f t="shared" si="16"/>
        <v>3.8976417348314134E-2</v>
      </c>
      <c r="D155" s="68">
        <v>0.49382808</v>
      </c>
      <c r="E155" s="123">
        <f t="shared" si="17"/>
        <v>4.8772443276504061E-3</v>
      </c>
      <c r="F155" s="68">
        <v>7.2325647800000006</v>
      </c>
      <c r="G155" s="123">
        <f t="shared" si="18"/>
        <v>6.065116744342515E-2</v>
      </c>
      <c r="H155" s="123">
        <f t="shared" si="14"/>
        <v>1364.5916408803648</v>
      </c>
      <c r="I155" s="125">
        <f t="shared" si="15"/>
        <v>75.08560223359251</v>
      </c>
      <c r="J155" s="166"/>
    </row>
    <row r="156" spans="1:10" x14ac:dyDescent="0.25">
      <c r="A156" s="79" t="s">
        <v>173</v>
      </c>
      <c r="B156" s="68">
        <v>10.288418179999999</v>
      </c>
      <c r="C156" s="123">
        <f t="shared" si="16"/>
        <v>9.7075274490045993E-2</v>
      </c>
      <c r="D156" s="68">
        <v>5.8596007500000002</v>
      </c>
      <c r="E156" s="123">
        <f t="shared" si="17"/>
        <v>5.7871768896239288E-2</v>
      </c>
      <c r="F156" s="68">
        <v>6.9972836200000001</v>
      </c>
      <c r="G156" s="123">
        <f t="shared" si="18"/>
        <v>5.8678136096246072E-2</v>
      </c>
      <c r="H156" s="123">
        <f t="shared" si="14"/>
        <v>19.41570626633564</v>
      </c>
      <c r="I156" s="125">
        <f t="shared" si="15"/>
        <v>-31.988732402010498</v>
      </c>
      <c r="J156" s="166"/>
    </row>
    <row r="157" spans="1:10" x14ac:dyDescent="0.25">
      <c r="A157" s="79" t="s">
        <v>185</v>
      </c>
      <c r="B157" s="68">
        <v>4.1550945800000001</v>
      </c>
      <c r="C157" s="123">
        <f t="shared" si="16"/>
        <v>3.9204952581505824E-2</v>
      </c>
      <c r="D157" s="68">
        <v>6.8550154599999997</v>
      </c>
      <c r="E157" s="123">
        <f t="shared" si="17"/>
        <v>6.7702884105417485E-2</v>
      </c>
      <c r="F157" s="68">
        <v>6.7371698499999999</v>
      </c>
      <c r="G157" s="123">
        <f t="shared" si="18"/>
        <v>5.6496862329817314E-2</v>
      </c>
      <c r="H157" s="123">
        <f t="shared" si="14"/>
        <v>-1.7191151600991383</v>
      </c>
      <c r="I157" s="125">
        <f t="shared" si="15"/>
        <v>62.14239460224271</v>
      </c>
      <c r="J157" s="166"/>
    </row>
    <row r="158" spans="1:10" x14ac:dyDescent="0.25">
      <c r="A158" s="79" t="s">
        <v>254</v>
      </c>
      <c r="B158" s="68">
        <v>4.8911290000000003</v>
      </c>
      <c r="C158" s="123">
        <f t="shared" si="16"/>
        <v>4.6149726997316148E-2</v>
      </c>
      <c r="D158" s="68">
        <v>4.6060591200000003</v>
      </c>
      <c r="E158" s="123">
        <f t="shared" si="17"/>
        <v>4.5491288619801493E-2</v>
      </c>
      <c r="F158" s="68">
        <v>6.2598185300000004</v>
      </c>
      <c r="G158" s="123">
        <f t="shared" si="18"/>
        <v>5.2493868133523372E-2</v>
      </c>
      <c r="H158" s="123">
        <f t="shared" si="14"/>
        <v>35.90399877455328</v>
      </c>
      <c r="I158" s="125">
        <f t="shared" si="15"/>
        <v>27.983100220828373</v>
      </c>
      <c r="J158" s="166"/>
    </row>
    <row r="159" spans="1:10" x14ac:dyDescent="0.25">
      <c r="A159" s="79" t="s">
        <v>193</v>
      </c>
      <c r="B159" s="68">
        <v>4.5683384</v>
      </c>
      <c r="C159" s="123">
        <f t="shared" si="16"/>
        <v>4.3104070653494531E-2</v>
      </c>
      <c r="D159" s="68">
        <v>5.0914743800000002</v>
      </c>
      <c r="E159" s="123">
        <f t="shared" si="17"/>
        <v>5.0285444560447777E-2</v>
      </c>
      <c r="F159" s="68">
        <v>6.0231540999999993</v>
      </c>
      <c r="G159" s="123">
        <f t="shared" si="18"/>
        <v>5.0509236898484113E-2</v>
      </c>
      <c r="H159" s="123">
        <f t="shared" ref="H159:H182" si="19">((F159/D159)-1)*100</f>
        <v>18.298819761516683</v>
      </c>
      <c r="I159" s="125">
        <f t="shared" ref="I159:I190" si="20">((F159/B159)-1)*100</f>
        <v>31.845620280669216</v>
      </c>
      <c r="J159" s="166"/>
    </row>
    <row r="160" spans="1:10" x14ac:dyDescent="0.25">
      <c r="A160" s="79" t="s">
        <v>150</v>
      </c>
      <c r="B160" s="68">
        <v>4.5410773300000002</v>
      </c>
      <c r="C160" s="123">
        <f t="shared" si="16"/>
        <v>4.2846851729570277E-2</v>
      </c>
      <c r="D160" s="68">
        <v>4.5868588399999997</v>
      </c>
      <c r="E160" s="123">
        <f t="shared" si="17"/>
        <v>4.5301658948035353E-2</v>
      </c>
      <c r="F160" s="68">
        <v>5.9124044800000002</v>
      </c>
      <c r="G160" s="123">
        <f t="shared" si="18"/>
        <v>4.9580507747590055E-2</v>
      </c>
      <c r="H160" s="123">
        <f t="shared" si="19"/>
        <v>28.898766808354637</v>
      </c>
      <c r="I160" s="125">
        <f t="shared" si="20"/>
        <v>30.198277861081912</v>
      </c>
      <c r="J160" s="166"/>
    </row>
    <row r="161" spans="1:10" x14ac:dyDescent="0.25">
      <c r="A161" s="79" t="s">
        <v>227</v>
      </c>
      <c r="B161" s="68">
        <v>3.8443252299999999</v>
      </c>
      <c r="C161" s="123">
        <f t="shared" si="16"/>
        <v>3.6272721462344296E-2</v>
      </c>
      <c r="D161" s="68">
        <v>5.6565060300000001</v>
      </c>
      <c r="E161" s="123">
        <f t="shared" si="17"/>
        <v>5.5865923924653726E-2</v>
      </c>
      <c r="F161" s="68">
        <v>5.7491104900000005</v>
      </c>
      <c r="G161" s="123">
        <f t="shared" si="18"/>
        <v>4.8211149652466992E-2</v>
      </c>
      <c r="H161" s="123">
        <f t="shared" si="19"/>
        <v>1.6371318179254191</v>
      </c>
      <c r="I161" s="125">
        <f t="shared" si="20"/>
        <v>49.547973858600947</v>
      </c>
      <c r="J161" s="166"/>
    </row>
    <row r="162" spans="1:10" x14ac:dyDescent="0.25">
      <c r="A162" s="79" t="s">
        <v>89</v>
      </c>
      <c r="B162" s="68">
        <v>2.3831921</v>
      </c>
      <c r="C162" s="123">
        <f t="shared" si="16"/>
        <v>2.2486355358274247E-2</v>
      </c>
      <c r="D162" s="68">
        <v>3.2819396200000002</v>
      </c>
      <c r="E162" s="123">
        <f t="shared" si="17"/>
        <v>3.2413752971147632E-2</v>
      </c>
      <c r="F162" s="68">
        <v>5.35676212</v>
      </c>
      <c r="G162" s="123">
        <f t="shared" si="18"/>
        <v>4.4920977022305637E-2</v>
      </c>
      <c r="H162" s="123">
        <f t="shared" si="19"/>
        <v>63.219398899239955</v>
      </c>
      <c r="I162" s="125">
        <f t="shared" si="20"/>
        <v>124.7725695297496</v>
      </c>
      <c r="J162" s="166"/>
    </row>
    <row r="163" spans="1:10" x14ac:dyDescent="0.25">
      <c r="A163" s="79" t="s">
        <v>241</v>
      </c>
      <c r="B163" s="68">
        <v>8.9548116400000008</v>
      </c>
      <c r="C163" s="123">
        <f t="shared" si="16"/>
        <v>8.4492171950154848E-2</v>
      </c>
      <c r="D163" s="68">
        <v>2.8859840699999997</v>
      </c>
      <c r="E163" s="123">
        <f t="shared" si="17"/>
        <v>2.8503137033230128E-2</v>
      </c>
      <c r="F163" s="68">
        <v>5.0728552699999998</v>
      </c>
      <c r="G163" s="123">
        <f t="shared" si="18"/>
        <v>4.2540178174115387E-2</v>
      </c>
      <c r="H163" s="123">
        <f t="shared" si="19"/>
        <v>75.775581117466118</v>
      </c>
      <c r="I163" s="125">
        <f t="shared" si="20"/>
        <v>-43.35050837540566</v>
      </c>
      <c r="J163" s="166"/>
    </row>
    <row r="164" spans="1:10" x14ac:dyDescent="0.25">
      <c r="A164" s="79" t="s">
        <v>255</v>
      </c>
      <c r="B164" s="68">
        <v>10.625072189999999</v>
      </c>
      <c r="C164" s="123">
        <f t="shared" si="16"/>
        <v>0.10025173756310168</v>
      </c>
      <c r="D164" s="68">
        <v>7.8098746600000002</v>
      </c>
      <c r="E164" s="123">
        <f t="shared" si="17"/>
        <v>7.7133456819923327E-2</v>
      </c>
      <c r="F164" s="68">
        <v>4.9364006500000004</v>
      </c>
      <c r="G164" s="123">
        <f t="shared" si="18"/>
        <v>4.1395890876622432E-2</v>
      </c>
      <c r="H164" s="123">
        <f t="shared" si="19"/>
        <v>-36.792831320547712</v>
      </c>
      <c r="I164" s="125">
        <f t="shared" si="20"/>
        <v>-53.540074253368431</v>
      </c>
      <c r="J164" s="166"/>
    </row>
    <row r="165" spans="1:10" x14ac:dyDescent="0.25">
      <c r="A165" s="79" t="s">
        <v>223</v>
      </c>
      <c r="B165" s="68">
        <v>2.8935934199999997</v>
      </c>
      <c r="C165" s="123">
        <f t="shared" si="16"/>
        <v>2.7302192678669967E-2</v>
      </c>
      <c r="D165" s="68">
        <v>1.4940016599999999</v>
      </c>
      <c r="E165" s="123">
        <f t="shared" si="17"/>
        <v>1.4755360047033554E-2</v>
      </c>
      <c r="F165" s="68">
        <v>4.8487738600000005</v>
      </c>
      <c r="G165" s="123">
        <f t="shared" si="18"/>
        <v>4.0661066194855829E-2</v>
      </c>
      <c r="H165" s="123">
        <f t="shared" si="19"/>
        <v>224.54942921549369</v>
      </c>
      <c r="I165" s="125">
        <f t="shared" si="20"/>
        <v>67.569286911082372</v>
      </c>
      <c r="J165" s="166"/>
    </row>
    <row r="166" spans="1:10" x14ac:dyDescent="0.25">
      <c r="A166" s="79" t="s">
        <v>6</v>
      </c>
      <c r="B166" s="68">
        <v>4.7639075399999999</v>
      </c>
      <c r="C166" s="123">
        <f t="shared" si="16"/>
        <v>4.4949342454769843E-2</v>
      </c>
      <c r="D166" s="68">
        <v>5.1762869800000004</v>
      </c>
      <c r="E166" s="123">
        <f t="shared" si="17"/>
        <v>5.1123087839589139E-2</v>
      </c>
      <c r="F166" s="68">
        <v>4.8429521600000003</v>
      </c>
      <c r="G166" s="123">
        <f t="shared" si="18"/>
        <v>4.0612246320821409E-2</v>
      </c>
      <c r="H166" s="123">
        <f t="shared" si="19"/>
        <v>-6.4396510720508786</v>
      </c>
      <c r="I166" s="125">
        <f t="shared" si="20"/>
        <v>1.6592391715478216</v>
      </c>
      <c r="J166" s="166"/>
    </row>
    <row r="167" spans="1:10" x14ac:dyDescent="0.25">
      <c r="A167" s="79" t="s">
        <v>61</v>
      </c>
      <c r="B167" s="68">
        <v>2.8558594400000001</v>
      </c>
      <c r="C167" s="123">
        <f t="shared" si="16"/>
        <v>2.6946157727328019E-2</v>
      </c>
      <c r="D167" s="68">
        <v>4.7741704800000004</v>
      </c>
      <c r="E167" s="123">
        <f t="shared" si="17"/>
        <v>4.7151623886628753E-2</v>
      </c>
      <c r="F167" s="68">
        <v>4.8329005499999997</v>
      </c>
      <c r="G167" s="123">
        <f t="shared" si="18"/>
        <v>4.0527955077019229E-2</v>
      </c>
      <c r="H167" s="123">
        <f t="shared" si="19"/>
        <v>1.2301628156353495</v>
      </c>
      <c r="I167" s="125">
        <f t="shared" si="20"/>
        <v>69.227535582073301</v>
      </c>
      <c r="J167" s="166"/>
    </row>
    <row r="168" spans="1:10" x14ac:dyDescent="0.25">
      <c r="A168" s="79" t="s">
        <v>138</v>
      </c>
      <c r="B168" s="68">
        <v>4.2285252900000003</v>
      </c>
      <c r="C168" s="123">
        <f t="shared" si="16"/>
        <v>3.989780022868894E-2</v>
      </c>
      <c r="D168" s="68">
        <v>6.1175875300000007</v>
      </c>
      <c r="E168" s="123">
        <f t="shared" si="17"/>
        <v>6.0419749884610366E-2</v>
      </c>
      <c r="F168" s="68">
        <v>4.7729788600000003</v>
      </c>
      <c r="G168" s="123">
        <f t="shared" si="18"/>
        <v>4.0025461070504018E-2</v>
      </c>
      <c r="H168" s="123">
        <f t="shared" si="19"/>
        <v>-21.979394056990309</v>
      </c>
      <c r="I168" s="125">
        <f t="shared" si="20"/>
        <v>12.875731671454659</v>
      </c>
      <c r="J168" s="166"/>
    </row>
    <row r="169" spans="1:10" x14ac:dyDescent="0.25">
      <c r="A169" s="79" t="s">
        <v>113</v>
      </c>
      <c r="B169" s="68">
        <v>6.3853984700000002</v>
      </c>
      <c r="C169" s="123">
        <f t="shared" si="16"/>
        <v>6.0248747509947131E-2</v>
      </c>
      <c r="D169" s="68">
        <v>4.7035270799999997</v>
      </c>
      <c r="E169" s="123">
        <f t="shared" si="17"/>
        <v>4.6453921313830665E-2</v>
      </c>
      <c r="F169" s="68">
        <v>4.7088583000000002</v>
      </c>
      <c r="G169" s="123">
        <f t="shared" si="18"/>
        <v>3.9487755990850908E-2</v>
      </c>
      <c r="H169" s="123">
        <f t="shared" si="19"/>
        <v>0.11334515373939702</v>
      </c>
      <c r="I169" s="125">
        <f t="shared" si="20"/>
        <v>-26.255842573909092</v>
      </c>
      <c r="J169" s="166"/>
    </row>
    <row r="170" spans="1:10" x14ac:dyDescent="0.25">
      <c r="A170" s="79" t="s">
        <v>243</v>
      </c>
      <c r="B170" s="68">
        <v>2.6304796499999998</v>
      </c>
      <c r="C170" s="123">
        <f t="shared" si="16"/>
        <v>2.4819610711452451E-2</v>
      </c>
      <c r="D170" s="68">
        <v>3.7732912400000003</v>
      </c>
      <c r="E170" s="123">
        <f t="shared" si="17"/>
        <v>3.7266538785852288E-2</v>
      </c>
      <c r="F170" s="68">
        <v>4.55104592</v>
      </c>
      <c r="G170" s="123">
        <f t="shared" si="18"/>
        <v>3.8164365827724651E-2</v>
      </c>
      <c r="H170" s="123">
        <f t="shared" si="19"/>
        <v>20.612103082718836</v>
      </c>
      <c r="I170" s="125">
        <f t="shared" si="20"/>
        <v>73.012017789227144</v>
      </c>
      <c r="J170" s="166"/>
    </row>
    <row r="171" spans="1:10" x14ac:dyDescent="0.25">
      <c r="A171" s="79" t="s">
        <v>179</v>
      </c>
      <c r="B171" s="68">
        <v>3.2025608500000002</v>
      </c>
      <c r="C171" s="123">
        <f t="shared" si="16"/>
        <v>3.0217421973493797E-2</v>
      </c>
      <c r="D171" s="68">
        <v>3.49972525</v>
      </c>
      <c r="E171" s="123">
        <f t="shared" si="17"/>
        <v>3.4564691266437089E-2</v>
      </c>
      <c r="F171" s="68">
        <v>4.4878495000000003</v>
      </c>
      <c r="G171" s="123">
        <f t="shared" si="18"/>
        <v>3.7634410442901257E-2</v>
      </c>
      <c r="H171" s="123">
        <f t="shared" si="19"/>
        <v>28.234337824090616</v>
      </c>
      <c r="I171" s="125">
        <f t="shared" si="20"/>
        <v>40.133153129627487</v>
      </c>
      <c r="J171" s="166"/>
    </row>
    <row r="172" spans="1:10" x14ac:dyDescent="0.25">
      <c r="A172" s="79" t="s">
        <v>76</v>
      </c>
      <c r="B172" s="68">
        <v>38.953562520000006</v>
      </c>
      <c r="C172" s="123">
        <f t="shared" si="16"/>
        <v>0.36754219237948671</v>
      </c>
      <c r="D172" s="68">
        <v>7.3299045500000002</v>
      </c>
      <c r="E172" s="123">
        <f t="shared" si="17"/>
        <v>7.2393079366216681E-2</v>
      </c>
      <c r="F172" s="68">
        <v>4.2840535599999994</v>
      </c>
      <c r="G172" s="123">
        <f t="shared" si="18"/>
        <v>3.5925409271503485E-2</v>
      </c>
      <c r="H172" s="123">
        <f t="shared" si="19"/>
        <v>-41.553760614795465</v>
      </c>
      <c r="I172" s="125">
        <f t="shared" si="20"/>
        <v>-89.002152093790059</v>
      </c>
      <c r="J172" s="166"/>
    </row>
    <row r="173" spans="1:10" x14ac:dyDescent="0.25">
      <c r="A173" s="79" t="s">
        <v>187</v>
      </c>
      <c r="B173" s="68">
        <v>3.4413485000000001</v>
      </c>
      <c r="C173" s="123">
        <f t="shared" si="16"/>
        <v>3.2470477425073731E-2</v>
      </c>
      <c r="D173" s="68">
        <v>3.5748982000000002</v>
      </c>
      <c r="E173" s="123">
        <f t="shared" si="17"/>
        <v>3.5307129493077113E-2</v>
      </c>
      <c r="F173" s="68">
        <v>3.9693452599999999</v>
      </c>
      <c r="G173" s="123">
        <f t="shared" si="18"/>
        <v>3.328631423679082E-2</v>
      </c>
      <c r="H173" s="123">
        <f t="shared" si="19"/>
        <v>11.033798389000271</v>
      </c>
      <c r="I173" s="125">
        <f t="shared" si="20"/>
        <v>15.342728584448784</v>
      </c>
      <c r="J173" s="166"/>
    </row>
    <row r="174" spans="1:10" x14ac:dyDescent="0.25">
      <c r="A174" s="79" t="s">
        <v>139</v>
      </c>
      <c r="B174" s="68">
        <v>2.39204573</v>
      </c>
      <c r="C174" s="123">
        <f t="shared" si="16"/>
        <v>2.2569892841631412E-2</v>
      </c>
      <c r="D174" s="68">
        <v>2.8320783500000002</v>
      </c>
      <c r="E174" s="123">
        <f t="shared" si="17"/>
        <v>2.7970742506175469E-2</v>
      </c>
      <c r="F174" s="68">
        <v>3.7895524900000002</v>
      </c>
      <c r="G174" s="123">
        <f t="shared" si="18"/>
        <v>3.177859992933775E-2</v>
      </c>
      <c r="H174" s="123">
        <f t="shared" si="19"/>
        <v>33.808179777229675</v>
      </c>
      <c r="I174" s="125">
        <f t="shared" si="20"/>
        <v>58.423078726007475</v>
      </c>
      <c r="J174" s="166"/>
    </row>
    <row r="175" spans="1:10" x14ac:dyDescent="0.25">
      <c r="A175" s="79" t="s">
        <v>83</v>
      </c>
      <c r="B175" s="68">
        <v>8.1478249300000005</v>
      </c>
      <c r="C175" s="123">
        <f t="shared" si="16"/>
        <v>7.6877934755232705E-2</v>
      </c>
      <c r="D175" s="68">
        <v>2.1859608599999998</v>
      </c>
      <c r="E175" s="123">
        <f t="shared" si="17"/>
        <v>2.1589426840411343E-2</v>
      </c>
      <c r="F175" s="68">
        <v>3.6154962099999999</v>
      </c>
      <c r="G175" s="123">
        <f t="shared" si="18"/>
        <v>3.0318990938063745E-2</v>
      </c>
      <c r="H175" s="123">
        <f t="shared" si="19"/>
        <v>65.396200643775487</v>
      </c>
      <c r="I175" s="125">
        <f t="shared" si="20"/>
        <v>-55.626240854932064</v>
      </c>
      <c r="J175" s="166"/>
    </row>
    <row r="176" spans="1:10" x14ac:dyDescent="0.25">
      <c r="A176" s="79" t="s">
        <v>158</v>
      </c>
      <c r="B176" s="68">
        <v>8.667391910000001</v>
      </c>
      <c r="C176" s="123">
        <f t="shared" si="16"/>
        <v>8.1780253684833631E-2</v>
      </c>
      <c r="D176" s="68">
        <v>2.2189225699999997</v>
      </c>
      <c r="E176" s="123">
        <f t="shared" si="17"/>
        <v>2.1914969918332628E-2</v>
      </c>
      <c r="F176" s="68">
        <v>3.4930862999999999</v>
      </c>
      <c r="G176" s="123">
        <f t="shared" si="18"/>
        <v>2.9292480402178217E-2</v>
      </c>
      <c r="H176" s="123">
        <f t="shared" si="19"/>
        <v>57.422631471092764</v>
      </c>
      <c r="I176" s="125">
        <f t="shared" si="20"/>
        <v>-59.698530581386855</v>
      </c>
      <c r="J176" s="166"/>
    </row>
    <row r="177" spans="1:10" x14ac:dyDescent="0.25">
      <c r="A177" s="79" t="s">
        <v>112</v>
      </c>
      <c r="B177" s="68">
        <v>0.75073226999999998</v>
      </c>
      <c r="C177" s="123">
        <f t="shared" si="16"/>
        <v>7.0834544148345776E-3</v>
      </c>
      <c r="D177" s="68">
        <v>3.86436416</v>
      </c>
      <c r="E177" s="123">
        <f t="shared" si="17"/>
        <v>3.8166011498041025E-2</v>
      </c>
      <c r="F177" s="68">
        <v>3.4755729300000002</v>
      </c>
      <c r="G177" s="123">
        <f t="shared" si="18"/>
        <v>2.9145615995335168E-2</v>
      </c>
      <c r="H177" s="123">
        <f t="shared" si="19"/>
        <v>-10.060936648372177</v>
      </c>
      <c r="I177" s="125">
        <f t="shared" si="20"/>
        <v>362.95771060966916</v>
      </c>
      <c r="J177" s="166"/>
    </row>
    <row r="178" spans="1:10" x14ac:dyDescent="0.25">
      <c r="A178" s="79" t="s">
        <v>247</v>
      </c>
      <c r="B178" s="68">
        <v>4.2927601799999993</v>
      </c>
      <c r="C178" s="123">
        <f t="shared" si="16"/>
        <v>4.0503881695197509E-2</v>
      </c>
      <c r="D178" s="68">
        <v>3.1631650800000002</v>
      </c>
      <c r="E178" s="123">
        <f t="shared" si="17"/>
        <v>3.1240687941139031E-2</v>
      </c>
      <c r="F178" s="68">
        <v>3.33783086</v>
      </c>
      <c r="G178" s="123">
        <f t="shared" si="18"/>
        <v>2.7990532341653183E-2</v>
      </c>
      <c r="H178" s="123">
        <f t="shared" si="19"/>
        <v>5.5218673569828347</v>
      </c>
      <c r="I178" s="125">
        <f t="shared" si="20"/>
        <v>-22.245112234525045</v>
      </c>
      <c r="J178" s="166"/>
    </row>
    <row r="179" spans="1:10" x14ac:dyDescent="0.25">
      <c r="A179" s="79" t="s">
        <v>144</v>
      </c>
      <c r="B179" s="68">
        <v>3.3736907200000004</v>
      </c>
      <c r="C179" s="123">
        <f t="shared" si="16"/>
        <v>3.1832099644351838E-2</v>
      </c>
      <c r="D179" s="68">
        <v>3.1076611700000001</v>
      </c>
      <c r="E179" s="123">
        <f t="shared" si="17"/>
        <v>3.0692509048173045E-2</v>
      </c>
      <c r="F179" s="68">
        <v>3.3171424799999998</v>
      </c>
      <c r="G179" s="123">
        <f t="shared" si="18"/>
        <v>2.7817042792968739E-2</v>
      </c>
      <c r="H179" s="123">
        <f t="shared" si="19"/>
        <v>6.7408027626126188</v>
      </c>
      <c r="I179" s="125">
        <f t="shared" si="20"/>
        <v>-1.6761536457615911</v>
      </c>
      <c r="J179" s="166"/>
    </row>
    <row r="180" spans="1:10" x14ac:dyDescent="0.25">
      <c r="A180" s="79" t="s">
        <v>84</v>
      </c>
      <c r="B180" s="68">
        <v>0.10135016000000001</v>
      </c>
      <c r="C180" s="123">
        <f t="shared" si="16"/>
        <v>9.5627864550992445E-4</v>
      </c>
      <c r="D180" s="68">
        <v>1.3217290500000001</v>
      </c>
      <c r="E180" s="123">
        <f t="shared" si="17"/>
        <v>1.3053926604990261E-2</v>
      </c>
      <c r="F180" s="68">
        <v>2.9674559900000004</v>
      </c>
      <c r="G180" s="123">
        <f t="shared" si="18"/>
        <v>2.4884626077346376E-2</v>
      </c>
      <c r="H180" s="123">
        <f t="shared" si="19"/>
        <v>124.51318520993394</v>
      </c>
      <c r="I180" s="125">
        <f t="shared" si="20"/>
        <v>2827.9243269078215</v>
      </c>
      <c r="J180" s="166"/>
    </row>
    <row r="181" spans="1:10" x14ac:dyDescent="0.25">
      <c r="A181" s="79" t="s">
        <v>207</v>
      </c>
      <c r="B181" s="68">
        <v>3.09683259</v>
      </c>
      <c r="C181" s="123">
        <f t="shared" si="16"/>
        <v>2.9219834231501863E-2</v>
      </c>
      <c r="D181" s="68">
        <v>1.3025263999999999</v>
      </c>
      <c r="E181" s="123">
        <f t="shared" si="17"/>
        <v>1.286427352615287E-2</v>
      </c>
      <c r="F181" s="68">
        <v>2.8916946400000003</v>
      </c>
      <c r="G181" s="123">
        <f t="shared" si="18"/>
        <v>2.4249303136679959E-2</v>
      </c>
      <c r="H181" s="123">
        <f t="shared" si="19"/>
        <v>122.00660501007894</v>
      </c>
      <c r="I181" s="125">
        <f t="shared" si="20"/>
        <v>-6.6241213897842544</v>
      </c>
      <c r="J181" s="166"/>
    </row>
    <row r="182" spans="1:10" x14ac:dyDescent="0.25">
      <c r="A182" s="79" t="s">
        <v>101</v>
      </c>
      <c r="B182" s="68">
        <v>1.6282058700000002</v>
      </c>
      <c r="C182" s="123">
        <f t="shared" si="16"/>
        <v>1.5362763156712414E-2</v>
      </c>
      <c r="D182" s="68">
        <v>0.75411530000000004</v>
      </c>
      <c r="E182" s="123">
        <f t="shared" si="17"/>
        <v>7.4479453847974466E-3</v>
      </c>
      <c r="F182" s="68">
        <v>2.8403739700000004</v>
      </c>
      <c r="G182" s="123">
        <f t="shared" si="18"/>
        <v>2.3818935951019058E-2</v>
      </c>
      <c r="H182" s="123">
        <f t="shared" si="19"/>
        <v>276.64982662465547</v>
      </c>
      <c r="I182" s="125">
        <f t="shared" si="20"/>
        <v>74.448085609714695</v>
      </c>
      <c r="J182" s="166"/>
    </row>
    <row r="183" spans="1:10" x14ac:dyDescent="0.25">
      <c r="A183" s="79" t="s">
        <v>0</v>
      </c>
      <c r="B183" s="68">
        <v>2.22883298</v>
      </c>
      <c r="C183" s="123">
        <f t="shared" si="16"/>
        <v>2.1029916313721149E-2</v>
      </c>
      <c r="D183" s="68">
        <v>3.15702119</v>
      </c>
      <c r="E183" s="123">
        <f t="shared" si="17"/>
        <v>3.1180008417503586E-2</v>
      </c>
      <c r="F183" s="68">
        <v>2.7894364</v>
      </c>
      <c r="G183" s="123">
        <f t="shared" si="18"/>
        <v>2.3391781382590678E-2</v>
      </c>
      <c r="H183" s="123" t="s">
        <v>314</v>
      </c>
      <c r="I183" s="125">
        <f t="shared" si="20"/>
        <v>25.152329718308451</v>
      </c>
      <c r="J183" s="166"/>
    </row>
    <row r="184" spans="1:10" x14ac:dyDescent="0.25">
      <c r="A184" s="79" t="s">
        <v>140</v>
      </c>
      <c r="B184" s="68">
        <v>0.72690387000000001</v>
      </c>
      <c r="C184" s="123">
        <f t="shared" si="16"/>
        <v>6.8586240832725093E-3</v>
      </c>
      <c r="D184" s="68">
        <v>0.92875493000000009</v>
      </c>
      <c r="E184" s="123">
        <f t="shared" si="17"/>
        <v>9.1727564664201549E-3</v>
      </c>
      <c r="F184" s="68">
        <v>2.7376456499999997</v>
      </c>
      <c r="G184" s="123">
        <f t="shared" si="18"/>
        <v>2.2957472178896189E-2</v>
      </c>
      <c r="H184" s="123">
        <f t="shared" ref="H184:H221" si="21">((F184/D184)-1)*100</f>
        <v>194.7651271148568</v>
      </c>
      <c r="I184" s="125">
        <f t="shared" si="20"/>
        <v>276.61728916094501</v>
      </c>
      <c r="J184" s="166"/>
    </row>
    <row r="185" spans="1:10" x14ac:dyDescent="0.25">
      <c r="A185" s="79" t="s">
        <v>17</v>
      </c>
      <c r="B185" s="68">
        <v>3.0315744800000002</v>
      </c>
      <c r="C185" s="123">
        <f t="shared" si="16"/>
        <v>2.860409828160956E-2</v>
      </c>
      <c r="D185" s="68">
        <v>3.7971743399999998</v>
      </c>
      <c r="E185" s="123">
        <f t="shared" si="17"/>
        <v>3.7502417867498895E-2</v>
      </c>
      <c r="F185" s="68">
        <v>2.6121184799999999</v>
      </c>
      <c r="G185" s="123">
        <f t="shared" si="18"/>
        <v>2.1904820783719987E-2</v>
      </c>
      <c r="H185" s="123">
        <f t="shared" si="21"/>
        <v>-31.208887290647812</v>
      </c>
      <c r="I185" s="125">
        <f t="shared" si="20"/>
        <v>-13.836242611463078</v>
      </c>
      <c r="J185" s="166"/>
    </row>
    <row r="186" spans="1:10" x14ac:dyDescent="0.25">
      <c r="A186" s="79" t="s">
        <v>43</v>
      </c>
      <c r="B186" s="68">
        <v>0.23061572</v>
      </c>
      <c r="C186" s="123">
        <f t="shared" si="16"/>
        <v>2.1759500760028003E-3</v>
      </c>
      <c r="D186" s="68">
        <v>2.4883553300000001</v>
      </c>
      <c r="E186" s="123">
        <f t="shared" si="17"/>
        <v>2.4575995999298286E-2</v>
      </c>
      <c r="F186" s="68">
        <v>2.5366116400000003</v>
      </c>
      <c r="G186" s="123">
        <f t="shared" si="18"/>
        <v>2.1271632124473177E-2</v>
      </c>
      <c r="H186" s="123">
        <f t="shared" si="21"/>
        <v>1.9392853351052564</v>
      </c>
      <c r="I186" s="125">
        <f t="shared" si="20"/>
        <v>999.9300654786241</v>
      </c>
      <c r="J186" s="166"/>
    </row>
    <row r="187" spans="1:10" x14ac:dyDescent="0.25">
      <c r="A187" s="79" t="s">
        <v>92</v>
      </c>
      <c r="B187" s="68">
        <v>2.0926772100000002</v>
      </c>
      <c r="C187" s="123">
        <f t="shared" si="16"/>
        <v>1.9745233040266416E-2</v>
      </c>
      <c r="D187" s="68">
        <v>2.0535515499999999</v>
      </c>
      <c r="E187" s="123">
        <f t="shared" si="17"/>
        <v>2.0281699349245588E-2</v>
      </c>
      <c r="F187" s="68">
        <v>2.46722668</v>
      </c>
      <c r="G187" s="123">
        <f t="shared" si="18"/>
        <v>2.0689780602223089E-2</v>
      </c>
      <c r="H187" s="123">
        <f t="shared" si="21"/>
        <v>20.144375241030609</v>
      </c>
      <c r="I187" s="125">
        <f t="shared" si="20"/>
        <v>17.898100491092926</v>
      </c>
      <c r="J187" s="166"/>
    </row>
    <row r="188" spans="1:10" x14ac:dyDescent="0.25">
      <c r="A188" s="79" t="s">
        <v>19</v>
      </c>
      <c r="B188" s="68">
        <v>1.5790451399999998</v>
      </c>
      <c r="C188" s="123">
        <f t="shared" si="16"/>
        <v>1.4898912322173233E-2</v>
      </c>
      <c r="D188" s="68">
        <v>2.38926119</v>
      </c>
      <c r="E188" s="123">
        <f t="shared" si="17"/>
        <v>2.3597302498883331E-2</v>
      </c>
      <c r="F188" s="68">
        <v>2.2646926499999998</v>
      </c>
      <c r="G188" s="123">
        <f t="shared" si="18"/>
        <v>1.8991361612532173E-2</v>
      </c>
      <c r="H188" s="123">
        <f t="shared" si="21"/>
        <v>-5.2136844862909371</v>
      </c>
      <c r="I188" s="125">
        <f t="shared" si="20"/>
        <v>43.421653544369221</v>
      </c>
      <c r="J188" s="166"/>
    </row>
    <row r="189" spans="1:10" x14ac:dyDescent="0.25">
      <c r="A189" s="79" t="s">
        <v>239</v>
      </c>
      <c r="B189" s="68">
        <v>1.95987661</v>
      </c>
      <c r="C189" s="123">
        <f t="shared" si="16"/>
        <v>1.8492207116174088E-2</v>
      </c>
      <c r="D189" s="68">
        <v>2.8757027000000002</v>
      </c>
      <c r="E189" s="123">
        <f t="shared" si="17"/>
        <v>2.8401594096439303E-2</v>
      </c>
      <c r="F189" s="68">
        <v>2.10779615</v>
      </c>
      <c r="G189" s="123">
        <f t="shared" si="18"/>
        <v>1.7675651877155654E-2</v>
      </c>
      <c r="H189" s="123">
        <f t="shared" si="21"/>
        <v>-26.703266300789718</v>
      </c>
      <c r="I189" s="125">
        <f t="shared" si="20"/>
        <v>7.5473904451566431</v>
      </c>
      <c r="J189" s="166"/>
    </row>
    <row r="190" spans="1:10" x14ac:dyDescent="0.25">
      <c r="A190" s="79" t="s">
        <v>111</v>
      </c>
      <c r="B190" s="68">
        <v>0.46092696999999999</v>
      </c>
      <c r="C190" s="123">
        <f t="shared" si="16"/>
        <v>4.3490273577327706E-3</v>
      </c>
      <c r="D190" s="68">
        <v>0.64768969999999992</v>
      </c>
      <c r="E190" s="123">
        <f t="shared" si="17"/>
        <v>6.3968434427677592E-3</v>
      </c>
      <c r="F190" s="68">
        <v>1.9482870000000001</v>
      </c>
      <c r="G190" s="123">
        <f t="shared" si="18"/>
        <v>1.6338032863751059E-2</v>
      </c>
      <c r="H190" s="123">
        <f t="shared" si="21"/>
        <v>200.80561725777025</v>
      </c>
      <c r="I190" s="125">
        <f t="shared" si="20"/>
        <v>322.68886977908886</v>
      </c>
      <c r="J190" s="166"/>
    </row>
    <row r="191" spans="1:10" x14ac:dyDescent="0.25">
      <c r="A191" s="79" t="s">
        <v>91</v>
      </c>
      <c r="B191" s="68">
        <v>1.8287128500000001</v>
      </c>
      <c r="C191" s="123">
        <f t="shared" si="16"/>
        <v>1.7254625421652944E-2</v>
      </c>
      <c r="D191" s="68">
        <v>1.50872714</v>
      </c>
      <c r="E191" s="123">
        <f t="shared" si="17"/>
        <v>1.4900794797932954E-2</v>
      </c>
      <c r="F191" s="68">
        <v>1.8760192199999999</v>
      </c>
      <c r="G191" s="123">
        <f t="shared" si="18"/>
        <v>1.5732006459720064E-2</v>
      </c>
      <c r="H191" s="123">
        <f t="shared" si="21"/>
        <v>24.3445000929724</v>
      </c>
      <c r="I191" s="125">
        <f t="shared" ref="I191:I210" si="22">((F191/B191)-1)*100</f>
        <v>2.5868670414822104</v>
      </c>
      <c r="J191" s="166"/>
    </row>
    <row r="192" spans="1:10" x14ac:dyDescent="0.25">
      <c r="A192" s="79" t="s">
        <v>192</v>
      </c>
      <c r="B192" s="68">
        <v>1.0650903500000002</v>
      </c>
      <c r="C192" s="123">
        <f t="shared" si="16"/>
        <v>1.004954661387502E-2</v>
      </c>
      <c r="D192" s="68">
        <v>0.53779031999999993</v>
      </c>
      <c r="E192" s="123">
        <f t="shared" si="17"/>
        <v>5.3114330551743763E-3</v>
      </c>
      <c r="F192" s="68">
        <v>1.8392285800000001</v>
      </c>
      <c r="G192" s="123">
        <f t="shared" si="18"/>
        <v>1.5423485853978493E-2</v>
      </c>
      <c r="H192" s="123">
        <f t="shared" si="21"/>
        <v>241.99733829348219</v>
      </c>
      <c r="I192" s="125">
        <f t="shared" si="22"/>
        <v>72.68286958003138</v>
      </c>
      <c r="J192" s="166"/>
    </row>
    <row r="193" spans="1:10" x14ac:dyDescent="0.25">
      <c r="A193" s="79" t="s">
        <v>141</v>
      </c>
      <c r="B193" s="68">
        <v>1.05974371</v>
      </c>
      <c r="C193" s="123">
        <f t="shared" si="16"/>
        <v>9.9990989613283499E-3</v>
      </c>
      <c r="D193" s="68">
        <v>0.89121643000000006</v>
      </c>
      <c r="E193" s="123">
        <f t="shared" si="17"/>
        <v>8.8020111734560431E-3</v>
      </c>
      <c r="F193" s="68">
        <v>1.7550537500000001</v>
      </c>
      <c r="G193" s="123">
        <f t="shared" si="18"/>
        <v>1.4717608773835445E-2</v>
      </c>
      <c r="H193" s="123">
        <f t="shared" si="21"/>
        <v>96.927894383634737</v>
      </c>
      <c r="I193" s="125">
        <f t="shared" si="22"/>
        <v>65.61115045448112</v>
      </c>
      <c r="J193" s="166"/>
    </row>
    <row r="194" spans="1:10" x14ac:dyDescent="0.25">
      <c r="A194" s="79" t="s">
        <v>45</v>
      </c>
      <c r="B194" s="68">
        <v>0.22818351000000001</v>
      </c>
      <c r="C194" s="123">
        <f t="shared" si="16"/>
        <v>2.1530012174672472E-3</v>
      </c>
      <c r="D194" s="68">
        <v>0.17615101</v>
      </c>
      <c r="E194" s="123">
        <f t="shared" si="17"/>
        <v>1.7397380771307898E-3</v>
      </c>
      <c r="F194" s="68">
        <v>1.5441787600000001</v>
      </c>
      <c r="G194" s="123">
        <f t="shared" si="18"/>
        <v>1.2949243786149761E-2</v>
      </c>
      <c r="H194" s="123">
        <f t="shared" si="21"/>
        <v>776.62214369364108</v>
      </c>
      <c r="I194" s="125">
        <f t="shared" si="22"/>
        <v>576.72671000634534</v>
      </c>
      <c r="J194" s="166"/>
    </row>
    <row r="195" spans="1:10" x14ac:dyDescent="0.25">
      <c r="A195" s="79" t="s">
        <v>93</v>
      </c>
      <c r="B195" s="68">
        <v>2.26595163</v>
      </c>
      <c r="C195" s="123">
        <f t="shared" si="16"/>
        <v>2.1380145384352678E-2</v>
      </c>
      <c r="D195" s="68">
        <v>1.8014083600000002</v>
      </c>
      <c r="E195" s="123">
        <f t="shared" si="17"/>
        <v>1.7791432001177457E-2</v>
      </c>
      <c r="F195" s="68">
        <v>1.54172164</v>
      </c>
      <c r="G195" s="123">
        <f t="shared" si="18"/>
        <v>1.2928638758599826E-2</v>
      </c>
      <c r="H195" s="123">
        <f t="shared" si="21"/>
        <v>-14.415760788408916</v>
      </c>
      <c r="I195" s="125">
        <f t="shared" si="22"/>
        <v>-31.961405548625944</v>
      </c>
      <c r="J195" s="166"/>
    </row>
    <row r="196" spans="1:10" x14ac:dyDescent="0.25">
      <c r="A196" s="79" t="s">
        <v>260</v>
      </c>
      <c r="B196" s="68">
        <v>2.7920000000000002E-3</v>
      </c>
      <c r="C196" s="123">
        <f t="shared" ref="C196:C259" si="23">(B196/$B$268)*100</f>
        <v>2.634361877932614E-5</v>
      </c>
      <c r="D196" s="68">
        <v>1.6978599999999998E-3</v>
      </c>
      <c r="E196" s="123">
        <f t="shared" ref="E196:E259" si="24">(D196/$D$268)*100</f>
        <v>1.6768746836236035E-5</v>
      </c>
      <c r="F196" s="68">
        <v>1.5117799299999999</v>
      </c>
      <c r="G196" s="123">
        <f t="shared" ref="G196:G259" si="25">(F196/$F$268)*100</f>
        <v>1.2677552218486944E-2</v>
      </c>
      <c r="H196" s="123">
        <f t="shared" si="21"/>
        <v>88940.317222857018</v>
      </c>
      <c r="I196" s="125">
        <f t="shared" si="22"/>
        <v>54046.845630372482</v>
      </c>
      <c r="J196" s="166"/>
    </row>
    <row r="197" spans="1:10" x14ac:dyDescent="0.25">
      <c r="A197" s="79" t="s">
        <v>136</v>
      </c>
      <c r="B197" s="68">
        <v>1.7474611899999999</v>
      </c>
      <c r="C197" s="123">
        <f t="shared" si="23"/>
        <v>1.6487984033319341E-2</v>
      </c>
      <c r="D197" s="68">
        <v>1.5381886299999998</v>
      </c>
      <c r="E197" s="123">
        <f t="shared" si="24"/>
        <v>1.5191768298238222E-2</v>
      </c>
      <c r="F197" s="68">
        <v>1.4545880900000001</v>
      </c>
      <c r="G197" s="123">
        <f t="shared" si="25"/>
        <v>1.219795031103779E-2</v>
      </c>
      <c r="H197" s="123">
        <f t="shared" si="21"/>
        <v>-5.434999217228631</v>
      </c>
      <c r="I197" s="125">
        <f t="shared" si="22"/>
        <v>-16.759920144492579</v>
      </c>
      <c r="J197" s="166"/>
    </row>
    <row r="198" spans="1:10" x14ac:dyDescent="0.25">
      <c r="A198" s="79" t="s">
        <v>118</v>
      </c>
      <c r="B198" s="68">
        <v>0.32076641</v>
      </c>
      <c r="C198" s="123">
        <f t="shared" si="23"/>
        <v>3.02655731456054E-3</v>
      </c>
      <c r="D198" s="68">
        <v>0.42265327000000003</v>
      </c>
      <c r="E198" s="123">
        <f t="shared" si="24"/>
        <v>4.1742933363983579E-3</v>
      </c>
      <c r="F198" s="68">
        <v>1.42196028</v>
      </c>
      <c r="G198" s="123">
        <f t="shared" si="25"/>
        <v>1.192433855257909E-2</v>
      </c>
      <c r="H198" s="123">
        <f t="shared" si="21"/>
        <v>236.43659730823799</v>
      </c>
      <c r="I198" s="125">
        <f t="shared" si="22"/>
        <v>343.30086806782543</v>
      </c>
      <c r="J198" s="166"/>
    </row>
    <row r="199" spans="1:10" x14ac:dyDescent="0.25">
      <c r="A199" s="79" t="s">
        <v>165</v>
      </c>
      <c r="B199" s="68">
        <v>6.1192830000000004E-2</v>
      </c>
      <c r="C199" s="123">
        <f t="shared" si="23"/>
        <v>5.7737843321923785E-4</v>
      </c>
      <c r="D199" s="68">
        <v>2.1623669999999998E-2</v>
      </c>
      <c r="E199" s="123">
        <f t="shared" si="24"/>
        <v>2.135640440909805E-4</v>
      </c>
      <c r="F199" s="68">
        <v>1.41893498</v>
      </c>
      <c r="G199" s="123">
        <f t="shared" si="25"/>
        <v>1.1898968855597738E-2</v>
      </c>
      <c r="H199" s="123">
        <f t="shared" si="21"/>
        <v>6461.9526195137096</v>
      </c>
      <c r="I199" s="125">
        <f t="shared" si="22"/>
        <v>2218.7928716485244</v>
      </c>
      <c r="J199" s="166"/>
    </row>
    <row r="200" spans="1:10" x14ac:dyDescent="0.25">
      <c r="A200" s="79" t="s">
        <v>3</v>
      </c>
      <c r="B200" s="68">
        <v>0.18897488000000001</v>
      </c>
      <c r="C200" s="123">
        <f t="shared" si="23"/>
        <v>1.7830523630332751E-3</v>
      </c>
      <c r="D200" s="68">
        <v>1.5791289199999998</v>
      </c>
      <c r="E200" s="123">
        <f t="shared" si="24"/>
        <v>1.5596111034631141E-2</v>
      </c>
      <c r="F200" s="68">
        <v>1.40437776</v>
      </c>
      <c r="G200" s="123">
        <f t="shared" si="25"/>
        <v>1.1776894264551935E-2</v>
      </c>
      <c r="H200" s="123">
        <f t="shared" si="21"/>
        <v>-11.066301033863645</v>
      </c>
      <c r="I200" s="125">
        <f t="shared" si="22"/>
        <v>643.15578874821881</v>
      </c>
      <c r="J200" s="166"/>
    </row>
    <row r="201" spans="1:10" x14ac:dyDescent="0.25">
      <c r="A201" s="79" t="s">
        <v>137</v>
      </c>
      <c r="B201" s="68">
        <v>1.54915603</v>
      </c>
      <c r="C201" s="123">
        <f t="shared" si="23"/>
        <v>1.4616896806595392E-2</v>
      </c>
      <c r="D201" s="68">
        <v>1.2890056399999998</v>
      </c>
      <c r="E201" s="123">
        <f t="shared" si="24"/>
        <v>1.2730737073516313E-2</v>
      </c>
      <c r="F201" s="68">
        <v>1.25540944</v>
      </c>
      <c r="G201" s="123">
        <f t="shared" si="25"/>
        <v>1.0527669018057047E-2</v>
      </c>
      <c r="H201" s="123">
        <f t="shared" si="21"/>
        <v>-2.6063656323489726</v>
      </c>
      <c r="I201" s="125">
        <f t="shared" si="22"/>
        <v>-18.961717497236219</v>
      </c>
      <c r="J201" s="166"/>
    </row>
    <row r="202" spans="1:10" x14ac:dyDescent="0.25">
      <c r="A202" s="79" t="s">
        <v>244</v>
      </c>
      <c r="B202" s="68">
        <v>0.51164372000000002</v>
      </c>
      <c r="C202" s="123">
        <f t="shared" si="23"/>
        <v>4.8275598533367783E-3</v>
      </c>
      <c r="D202" s="68">
        <v>0.85513452000000001</v>
      </c>
      <c r="E202" s="123">
        <f t="shared" si="24"/>
        <v>8.4456517479687514E-3</v>
      </c>
      <c r="F202" s="68">
        <v>1.24977491</v>
      </c>
      <c r="G202" s="123">
        <f t="shared" si="25"/>
        <v>1.0480418722637641E-2</v>
      </c>
      <c r="H202" s="123">
        <f t="shared" si="21"/>
        <v>46.149509904009008</v>
      </c>
      <c r="I202" s="125">
        <f t="shared" si="22"/>
        <v>144.26663733896703</v>
      </c>
      <c r="J202" s="166"/>
    </row>
    <row r="203" spans="1:10" x14ac:dyDescent="0.25">
      <c r="A203" s="79" t="s">
        <v>208</v>
      </c>
      <c r="B203" s="68">
        <v>0.82321876999999999</v>
      </c>
      <c r="C203" s="123">
        <f t="shared" si="23"/>
        <v>7.767393069077996E-3</v>
      </c>
      <c r="D203" s="68">
        <v>3.13887531</v>
      </c>
      <c r="E203" s="123">
        <f t="shared" si="24"/>
        <v>3.1000792423345809E-2</v>
      </c>
      <c r="F203" s="68">
        <v>1.2086372400000001</v>
      </c>
      <c r="G203" s="123">
        <f t="shared" si="25"/>
        <v>1.0135444596957931E-2</v>
      </c>
      <c r="H203" s="123">
        <f t="shared" si="21"/>
        <v>-61.494576221315398</v>
      </c>
      <c r="I203" s="125">
        <f t="shared" si="22"/>
        <v>46.818474510730624</v>
      </c>
      <c r="J203" s="166"/>
    </row>
    <row r="204" spans="1:10" x14ac:dyDescent="0.25">
      <c r="A204" s="79" t="s">
        <v>18</v>
      </c>
      <c r="B204" s="68">
        <v>2.789069</v>
      </c>
      <c r="C204" s="123">
        <f t="shared" si="23"/>
        <v>2.6315963640843973E-2</v>
      </c>
      <c r="D204" s="68">
        <v>0.29453603</v>
      </c>
      <c r="E204" s="123">
        <f t="shared" si="24"/>
        <v>2.9089560512763259E-3</v>
      </c>
      <c r="F204" s="68">
        <v>1.1987016699999999</v>
      </c>
      <c r="G204" s="123">
        <f t="shared" si="25"/>
        <v>1.0052126446613499E-2</v>
      </c>
      <c r="H204" s="123">
        <f t="shared" si="21"/>
        <v>306.97963845034508</v>
      </c>
      <c r="I204" s="125">
        <f t="shared" si="22"/>
        <v>-57.021440846389957</v>
      </c>
      <c r="J204" s="166"/>
    </row>
    <row r="205" spans="1:10" x14ac:dyDescent="0.25">
      <c r="A205" s="79" t="s">
        <v>96</v>
      </c>
      <c r="B205" s="68">
        <v>1.4206974399999999</v>
      </c>
      <c r="C205" s="123">
        <f t="shared" si="23"/>
        <v>1.340483945563201E-2</v>
      </c>
      <c r="D205" s="68">
        <v>0.56997216000000006</v>
      </c>
      <c r="E205" s="123">
        <f t="shared" si="24"/>
        <v>5.6292738239564055E-3</v>
      </c>
      <c r="F205" s="68">
        <v>1.1086816100000001</v>
      </c>
      <c r="G205" s="123">
        <f t="shared" si="25"/>
        <v>9.2972321735023834E-3</v>
      </c>
      <c r="H205" s="123">
        <f t="shared" si="21"/>
        <v>94.515046138393828</v>
      </c>
      <c r="I205" s="125">
        <f t="shared" si="22"/>
        <v>-21.962158952014434</v>
      </c>
      <c r="J205" s="166"/>
    </row>
    <row r="206" spans="1:10" x14ac:dyDescent="0.25">
      <c r="A206" s="79" t="s">
        <v>59</v>
      </c>
      <c r="B206" s="68">
        <v>0.73073032999999998</v>
      </c>
      <c r="C206" s="123">
        <f t="shared" si="23"/>
        <v>6.8947282392590216E-3</v>
      </c>
      <c r="D206" s="68">
        <v>1.15438295</v>
      </c>
      <c r="E206" s="123">
        <f t="shared" si="24"/>
        <v>1.1401149353078184E-2</v>
      </c>
      <c r="F206" s="68">
        <v>1.07241692</v>
      </c>
      <c r="G206" s="123">
        <f t="shared" si="25"/>
        <v>8.9931221029564377E-3</v>
      </c>
      <c r="H206" s="123">
        <f t="shared" si="21"/>
        <v>-7.1004193192562344</v>
      </c>
      <c r="I206" s="125">
        <f t="shared" si="22"/>
        <v>46.759601452426367</v>
      </c>
      <c r="J206" s="166"/>
    </row>
    <row r="207" spans="1:10" x14ac:dyDescent="0.25">
      <c r="A207" s="79" t="s">
        <v>74</v>
      </c>
      <c r="B207" s="68">
        <v>2.3761213100000003</v>
      </c>
      <c r="C207" s="123">
        <f t="shared" si="23"/>
        <v>2.2419639671945931E-2</v>
      </c>
      <c r="D207" s="68">
        <v>2.9442822500000001</v>
      </c>
      <c r="E207" s="123">
        <f t="shared" si="24"/>
        <v>2.907891325826242E-2</v>
      </c>
      <c r="F207" s="68">
        <v>1.04909487</v>
      </c>
      <c r="G207" s="123">
        <f t="shared" si="25"/>
        <v>8.797547005781307E-3</v>
      </c>
      <c r="H207" s="123">
        <f t="shared" si="21"/>
        <v>-64.368400142343688</v>
      </c>
      <c r="I207" s="125">
        <f t="shared" si="22"/>
        <v>-55.848429725164159</v>
      </c>
      <c r="J207" s="166"/>
    </row>
    <row r="208" spans="1:10" x14ac:dyDescent="0.25">
      <c r="A208" s="79" t="s">
        <v>176</v>
      </c>
      <c r="B208" s="68">
        <v>0.45014910999999996</v>
      </c>
      <c r="C208" s="123">
        <f t="shared" si="23"/>
        <v>4.2473340070533477E-3</v>
      </c>
      <c r="D208" s="68">
        <v>4.1127147900000001</v>
      </c>
      <c r="E208" s="123">
        <f t="shared" si="24"/>
        <v>4.0618822001315578E-2</v>
      </c>
      <c r="F208" s="68">
        <v>0.94959826000000003</v>
      </c>
      <c r="G208" s="123">
        <f t="shared" si="25"/>
        <v>7.963183852913263E-3</v>
      </c>
      <c r="H208" s="123">
        <f t="shared" si="21"/>
        <v>-76.910670725114883</v>
      </c>
      <c r="I208" s="125">
        <f t="shared" si="22"/>
        <v>110.95193545978579</v>
      </c>
      <c r="J208" s="166"/>
    </row>
    <row r="209" spans="1:10" x14ac:dyDescent="0.25">
      <c r="A209" s="79" t="s">
        <v>57</v>
      </c>
      <c r="B209" s="68">
        <v>4.7213049999999999E-2</v>
      </c>
      <c r="C209" s="123">
        <f t="shared" si="23"/>
        <v>4.454737072382751E-4</v>
      </c>
      <c r="D209" s="68">
        <v>2.8665000000000001E-3</v>
      </c>
      <c r="E209" s="123">
        <f t="shared" si="24"/>
        <v>2.8310704537518175E-5</v>
      </c>
      <c r="F209" s="68">
        <v>0.93958790000000003</v>
      </c>
      <c r="G209" s="123">
        <f t="shared" si="25"/>
        <v>7.8792385252187402E-3</v>
      </c>
      <c r="H209" s="123">
        <f t="shared" si="21"/>
        <v>32678.227803942089</v>
      </c>
      <c r="I209" s="125">
        <f t="shared" si="22"/>
        <v>1890.1021010080899</v>
      </c>
      <c r="J209" s="166"/>
    </row>
    <row r="210" spans="1:10" x14ac:dyDescent="0.25">
      <c r="A210" s="79" t="s">
        <v>126</v>
      </c>
      <c r="B210" s="68">
        <v>1.1645309699999999</v>
      </c>
      <c r="C210" s="123">
        <f t="shared" si="23"/>
        <v>1.098780799799387E-2</v>
      </c>
      <c r="D210" s="68">
        <v>0.88928408999999997</v>
      </c>
      <c r="E210" s="123">
        <f t="shared" si="24"/>
        <v>8.7829266080257165E-3</v>
      </c>
      <c r="F210" s="68">
        <v>0.87680312000000005</v>
      </c>
      <c r="G210" s="123">
        <f t="shared" si="25"/>
        <v>7.3527350896451411E-3</v>
      </c>
      <c r="H210" s="123">
        <f t="shared" si="21"/>
        <v>-1.4034851337551668</v>
      </c>
      <c r="I210" s="125">
        <f t="shared" si="22"/>
        <v>-24.707616835643275</v>
      </c>
      <c r="J210" s="166"/>
    </row>
    <row r="211" spans="1:10" x14ac:dyDescent="0.25">
      <c r="A211" s="79" t="s">
        <v>40</v>
      </c>
      <c r="B211" s="68">
        <v>0</v>
      </c>
      <c r="C211" s="123">
        <f t="shared" si="23"/>
        <v>0</v>
      </c>
      <c r="D211" s="68">
        <v>3.2130000000000001E-3</v>
      </c>
      <c r="E211" s="123">
        <f t="shared" si="24"/>
        <v>3.1732877613481914E-5</v>
      </c>
      <c r="F211" s="68">
        <v>0.81518837</v>
      </c>
      <c r="G211" s="123">
        <f t="shared" si="25"/>
        <v>6.8360433443366694E-3</v>
      </c>
      <c r="H211" s="123">
        <f t="shared" si="21"/>
        <v>25271.564581388109</v>
      </c>
      <c r="I211" s="125" t="s">
        <v>314</v>
      </c>
      <c r="J211" s="166"/>
    </row>
    <row r="212" spans="1:10" x14ac:dyDescent="0.25">
      <c r="A212" s="79" t="s">
        <v>162</v>
      </c>
      <c r="B212" s="68">
        <v>2.1758580000000003E-2</v>
      </c>
      <c r="C212" s="123">
        <f t="shared" si="23"/>
        <v>2.0530076529350655E-4</v>
      </c>
      <c r="D212" s="68">
        <v>2.696018E-2</v>
      </c>
      <c r="E212" s="123">
        <f t="shared" si="24"/>
        <v>2.6626955878538523E-4</v>
      </c>
      <c r="F212" s="68">
        <v>0.80889889999999998</v>
      </c>
      <c r="G212" s="123">
        <f t="shared" si="25"/>
        <v>6.7833008235706959E-3</v>
      </c>
      <c r="H212" s="123">
        <f t="shared" si="21"/>
        <v>2900.3468077735383</v>
      </c>
      <c r="I212" s="125">
        <f t="shared" ref="I212:I220" si="26">((F212/B212)-1)*100</f>
        <v>3617.6088696964589</v>
      </c>
      <c r="J212" s="166"/>
    </row>
    <row r="213" spans="1:10" x14ac:dyDescent="0.25">
      <c r="A213" s="79" t="s">
        <v>153</v>
      </c>
      <c r="B213" s="68">
        <v>0.39965497</v>
      </c>
      <c r="C213" s="123">
        <f t="shared" si="23"/>
        <v>3.7709019244065271E-3</v>
      </c>
      <c r="D213" s="68">
        <v>0.24427462</v>
      </c>
      <c r="E213" s="123">
        <f t="shared" si="24"/>
        <v>2.412554192511609E-3</v>
      </c>
      <c r="F213" s="68">
        <v>0.74777950999999998</v>
      </c>
      <c r="G213" s="123">
        <f t="shared" si="25"/>
        <v>6.2707630904582654E-3</v>
      </c>
      <c r="H213" s="123">
        <f t="shared" si="21"/>
        <v>206.12247395984076</v>
      </c>
      <c r="I213" s="125">
        <f t="shared" si="26"/>
        <v>87.106270691441651</v>
      </c>
      <c r="J213" s="166"/>
    </row>
    <row r="214" spans="1:10" x14ac:dyDescent="0.25">
      <c r="A214" s="79" t="s">
        <v>47</v>
      </c>
      <c r="B214" s="68">
        <v>7.9174100000000011E-2</v>
      </c>
      <c r="C214" s="123">
        <f t="shared" si="23"/>
        <v>7.470387921189993E-4</v>
      </c>
      <c r="D214" s="68">
        <v>6.2705379999999991E-2</v>
      </c>
      <c r="E214" s="123">
        <f t="shared" si="24"/>
        <v>6.1930350116616117E-4</v>
      </c>
      <c r="F214" s="68">
        <v>0.67291234</v>
      </c>
      <c r="G214" s="123">
        <f t="shared" si="25"/>
        <v>5.6429386047043509E-3</v>
      </c>
      <c r="H214" s="123">
        <f t="shared" si="21"/>
        <v>973.13334198756161</v>
      </c>
      <c r="I214" s="125">
        <f t="shared" si="26"/>
        <v>749.91473221672231</v>
      </c>
      <c r="J214" s="166"/>
    </row>
    <row r="215" spans="1:10" x14ac:dyDescent="0.25">
      <c r="A215" s="79" t="s">
        <v>186</v>
      </c>
      <c r="B215" s="68">
        <v>1.62544077</v>
      </c>
      <c r="C215" s="123">
        <f t="shared" si="23"/>
        <v>1.5336673350019463E-2</v>
      </c>
      <c r="D215" s="68">
        <v>2.6142572999999998</v>
      </c>
      <c r="E215" s="123">
        <f t="shared" si="24"/>
        <v>2.5819454388749347E-2</v>
      </c>
      <c r="F215" s="68">
        <v>0.54952124000000002</v>
      </c>
      <c r="G215" s="123">
        <f t="shared" si="25"/>
        <v>4.608199961529915E-3</v>
      </c>
      <c r="H215" s="123">
        <f t="shared" si="21"/>
        <v>-78.979833392833982</v>
      </c>
      <c r="I215" s="125">
        <f t="shared" si="26"/>
        <v>-66.192478363884021</v>
      </c>
      <c r="J215" s="166"/>
    </row>
    <row r="216" spans="1:10" x14ac:dyDescent="0.25">
      <c r="A216" s="79" t="s">
        <v>102</v>
      </c>
      <c r="B216" s="68">
        <v>0.27362128000000002</v>
      </c>
      <c r="C216" s="123">
        <f t="shared" si="23"/>
        <v>2.5817244592518827E-3</v>
      </c>
      <c r="D216" s="68">
        <v>1.0265441099999999</v>
      </c>
      <c r="E216" s="123">
        <f t="shared" si="24"/>
        <v>1.0138561658098571E-2</v>
      </c>
      <c r="F216" s="68">
        <v>0.54136218999999997</v>
      </c>
      <c r="G216" s="123">
        <f t="shared" si="25"/>
        <v>4.5397794326052805E-3</v>
      </c>
      <c r="H216" s="123">
        <f t="shared" si="21"/>
        <v>-47.263621238837949</v>
      </c>
      <c r="I216" s="125">
        <f t="shared" si="26"/>
        <v>97.850909110577916</v>
      </c>
      <c r="J216" s="166"/>
    </row>
    <row r="217" spans="1:10" x14ac:dyDescent="0.25">
      <c r="A217" s="79" t="s">
        <v>10</v>
      </c>
      <c r="B217" s="68">
        <v>0.41745146999999999</v>
      </c>
      <c r="C217" s="123">
        <f t="shared" si="23"/>
        <v>3.9388189056408672E-3</v>
      </c>
      <c r="D217" s="68">
        <v>0.43184549</v>
      </c>
      <c r="E217" s="123">
        <f t="shared" si="24"/>
        <v>4.2650793906330925E-3</v>
      </c>
      <c r="F217" s="68">
        <v>0.46070896</v>
      </c>
      <c r="G217" s="123">
        <f t="shared" si="25"/>
        <v>3.8634339443339568E-3</v>
      </c>
      <c r="H217" s="123">
        <f t="shared" si="21"/>
        <v>6.683749319693022</v>
      </c>
      <c r="I217" s="125">
        <f t="shared" si="26"/>
        <v>10.362279955559872</v>
      </c>
      <c r="J217" s="166"/>
    </row>
    <row r="218" spans="1:10" x14ac:dyDescent="0.25">
      <c r="A218" s="79" t="s">
        <v>125</v>
      </c>
      <c r="B218" s="68">
        <v>1.0445435000000001</v>
      </c>
      <c r="C218" s="123">
        <f t="shared" si="23"/>
        <v>9.8556789980025275E-3</v>
      </c>
      <c r="D218" s="68">
        <v>0.79477502</v>
      </c>
      <c r="E218" s="123">
        <f t="shared" si="24"/>
        <v>7.8495170992569675E-3</v>
      </c>
      <c r="F218" s="68">
        <v>0.45677129999999999</v>
      </c>
      <c r="G218" s="123">
        <f t="shared" si="25"/>
        <v>3.8304133377773876E-3</v>
      </c>
      <c r="H218" s="123">
        <f t="shared" si="21"/>
        <v>-42.528226415571034</v>
      </c>
      <c r="I218" s="125">
        <f t="shared" si="26"/>
        <v>-56.270724962627213</v>
      </c>
      <c r="J218" s="166"/>
    </row>
    <row r="219" spans="1:10" x14ac:dyDescent="0.25">
      <c r="A219" s="79" t="s">
        <v>29</v>
      </c>
      <c r="B219" s="68">
        <v>0.38774731000000001</v>
      </c>
      <c r="C219" s="123">
        <f t="shared" si="23"/>
        <v>3.6585484660992817E-3</v>
      </c>
      <c r="D219" s="68">
        <v>0.48511765999999995</v>
      </c>
      <c r="E219" s="123">
        <f t="shared" si="24"/>
        <v>4.7912167235974867E-3</v>
      </c>
      <c r="F219" s="68">
        <v>0.44434244000000001</v>
      </c>
      <c r="G219" s="123">
        <f t="shared" si="25"/>
        <v>3.7261868438681427E-3</v>
      </c>
      <c r="H219" s="123">
        <f t="shared" si="21"/>
        <v>-8.4052227659574328</v>
      </c>
      <c r="I219" s="125">
        <f t="shared" si="26"/>
        <v>14.595879465933614</v>
      </c>
      <c r="J219" s="166"/>
    </row>
    <row r="220" spans="1:10" x14ac:dyDescent="0.25">
      <c r="A220" s="79" t="s">
        <v>77</v>
      </c>
      <c r="B220" s="68">
        <v>0.73595661000000001</v>
      </c>
      <c r="C220" s="123">
        <f t="shared" si="23"/>
        <v>6.9440402478385399E-3</v>
      </c>
      <c r="D220" s="68">
        <v>0.32397755</v>
      </c>
      <c r="E220" s="123">
        <f t="shared" si="24"/>
        <v>3.1997323198461611E-3</v>
      </c>
      <c r="F220" s="68">
        <v>0.3838568</v>
      </c>
      <c r="G220" s="123">
        <f t="shared" si="25"/>
        <v>3.218963640046008E-3</v>
      </c>
      <c r="H220" s="123">
        <f t="shared" si="21"/>
        <v>18.48253065683101</v>
      </c>
      <c r="I220" s="125">
        <f t="shared" si="26"/>
        <v>-47.842468593359058</v>
      </c>
      <c r="J220" s="166"/>
    </row>
    <row r="221" spans="1:10" x14ac:dyDescent="0.25">
      <c r="A221" s="79" t="s">
        <v>48</v>
      </c>
      <c r="B221" s="68">
        <v>0.72606102000000006</v>
      </c>
      <c r="C221" s="123">
        <f t="shared" si="23"/>
        <v>6.8506714618225975E-3</v>
      </c>
      <c r="D221" s="68">
        <v>0.44916621999999995</v>
      </c>
      <c r="E221" s="123">
        <f t="shared" si="24"/>
        <v>4.4361458721974131E-3</v>
      </c>
      <c r="F221" s="68">
        <v>0.36181605999999999</v>
      </c>
      <c r="G221" s="123">
        <f t="shared" si="25"/>
        <v>3.0341334099713872E-3</v>
      </c>
      <c r="H221" s="123">
        <f t="shared" si="21"/>
        <v>-19.447179264727421</v>
      </c>
      <c r="I221" s="125" t="s">
        <v>314</v>
      </c>
      <c r="J221" s="166"/>
    </row>
    <row r="222" spans="1:10" x14ac:dyDescent="0.25">
      <c r="A222" s="79" t="s">
        <v>253</v>
      </c>
      <c r="B222" s="68">
        <v>0.43460961999999997</v>
      </c>
      <c r="C222" s="123">
        <f t="shared" si="23"/>
        <v>4.1007128034053712E-3</v>
      </c>
      <c r="D222" s="68">
        <v>1.9395349799999999</v>
      </c>
      <c r="E222" s="123">
        <f t="shared" si="24"/>
        <v>1.9155625940680696E-2</v>
      </c>
      <c r="F222" s="68">
        <v>0.35719148000000001</v>
      </c>
      <c r="G222" s="123">
        <f t="shared" si="25"/>
        <v>2.9953523987440657E-3</v>
      </c>
      <c r="H222" s="123" t="s">
        <v>314</v>
      </c>
      <c r="I222" s="125" t="s">
        <v>314</v>
      </c>
      <c r="J222" s="166"/>
    </row>
    <row r="223" spans="1:10" x14ac:dyDescent="0.25">
      <c r="A223" s="79" t="s">
        <v>191</v>
      </c>
      <c r="B223" s="68">
        <v>1.5794324</v>
      </c>
      <c r="C223" s="123">
        <f t="shared" si="23"/>
        <v>1.4902566272677706E-2</v>
      </c>
      <c r="D223" s="68">
        <v>0.42661740999999997</v>
      </c>
      <c r="E223" s="123">
        <f t="shared" si="24"/>
        <v>4.2134447741396302E-3</v>
      </c>
      <c r="F223" s="68">
        <v>0.33088231000000001</v>
      </c>
      <c r="G223" s="123">
        <f t="shared" si="25"/>
        <v>2.7747277761509806E-3</v>
      </c>
      <c r="H223" s="123">
        <f t="shared" ref="H223:H230" si="27">((F223/D223)-1)*100</f>
        <v>-22.440504713579312</v>
      </c>
      <c r="I223" s="125" t="s">
        <v>314</v>
      </c>
      <c r="J223" s="166"/>
    </row>
    <row r="224" spans="1:10" x14ac:dyDescent="0.25">
      <c r="A224" s="79" t="s">
        <v>69</v>
      </c>
      <c r="B224" s="68">
        <v>0.20198876999999998</v>
      </c>
      <c r="C224" s="123">
        <f t="shared" si="23"/>
        <v>1.9058435367424742E-3</v>
      </c>
      <c r="D224" s="68">
        <v>2.0299999999999999E-2</v>
      </c>
      <c r="E224" s="123">
        <f t="shared" si="24"/>
        <v>2.0049094788474408E-4</v>
      </c>
      <c r="F224" s="68">
        <v>0.32159599999999999</v>
      </c>
      <c r="G224" s="123">
        <f t="shared" si="25"/>
        <v>2.6968542195533233E-3</v>
      </c>
      <c r="H224" s="123">
        <f t="shared" si="27"/>
        <v>1484.2167487684731</v>
      </c>
      <c r="I224" s="125">
        <f t="shared" ref="I224:I233" si="28">((F224/B224)-1)*100</f>
        <v>59.214791990663642</v>
      </c>
      <c r="J224" s="166"/>
    </row>
    <row r="225" spans="1:10" x14ac:dyDescent="0.25">
      <c r="A225" s="79" t="s">
        <v>42</v>
      </c>
      <c r="B225" s="68">
        <v>0.58423215000000006</v>
      </c>
      <c r="C225" s="123">
        <f t="shared" si="23"/>
        <v>5.5124602572443008E-3</v>
      </c>
      <c r="D225" s="68">
        <v>0.87157447999999993</v>
      </c>
      <c r="E225" s="123">
        <f t="shared" si="24"/>
        <v>8.6080193914952179E-3</v>
      </c>
      <c r="F225" s="68">
        <v>0.25474779000000003</v>
      </c>
      <c r="G225" s="123">
        <f t="shared" si="25"/>
        <v>2.13627548969323E-3</v>
      </c>
      <c r="H225" s="123">
        <f t="shared" si="27"/>
        <v>-70.771540947366887</v>
      </c>
      <c r="I225" s="125">
        <f t="shared" si="28"/>
        <v>-56.396136364628347</v>
      </c>
      <c r="J225" s="166"/>
    </row>
    <row r="226" spans="1:10" x14ac:dyDescent="0.25">
      <c r="A226" s="79" t="s">
        <v>100</v>
      </c>
      <c r="B226" s="68">
        <v>1.7301179999999999E-2</v>
      </c>
      <c r="C226" s="123">
        <f t="shared" si="23"/>
        <v>1.632434421033316E-4</v>
      </c>
      <c r="D226" s="68">
        <v>0.72176018000000008</v>
      </c>
      <c r="E226" s="123">
        <f t="shared" si="24"/>
        <v>7.1283932331853957E-3</v>
      </c>
      <c r="F226" s="68">
        <v>0.24410397</v>
      </c>
      <c r="G226" s="123">
        <f t="shared" si="25"/>
        <v>2.0470180646034709E-3</v>
      </c>
      <c r="H226" s="123">
        <f t="shared" si="27"/>
        <v>-66.179351983646427</v>
      </c>
      <c r="I226" s="125">
        <f t="shared" si="28"/>
        <v>1310.9093714995163</v>
      </c>
      <c r="J226" s="166"/>
    </row>
    <row r="227" spans="1:10" x14ac:dyDescent="0.25">
      <c r="A227" s="79" t="s">
        <v>44</v>
      </c>
      <c r="B227" s="68">
        <v>0.40833414000000001</v>
      </c>
      <c r="C227" s="123">
        <f t="shared" si="23"/>
        <v>3.8527933090057266E-3</v>
      </c>
      <c r="D227" s="68">
        <v>0.47920632000000002</v>
      </c>
      <c r="E227" s="123">
        <f t="shared" si="24"/>
        <v>4.7328339571014776E-3</v>
      </c>
      <c r="F227" s="68">
        <v>0.20532526999999998</v>
      </c>
      <c r="G227" s="123">
        <f t="shared" si="25"/>
        <v>1.7218258957836085E-3</v>
      </c>
      <c r="H227" s="123">
        <f t="shared" si="27"/>
        <v>-57.153054659212344</v>
      </c>
      <c r="I227" s="125">
        <f t="shared" si="28"/>
        <v>-49.716359744007697</v>
      </c>
      <c r="J227" s="166"/>
    </row>
    <row r="228" spans="1:10" x14ac:dyDescent="0.25">
      <c r="A228" s="79" t="s">
        <v>60</v>
      </c>
      <c r="B228" s="68">
        <v>0.31370344999999999</v>
      </c>
      <c r="C228" s="123">
        <f t="shared" si="23"/>
        <v>2.9599155073636815E-3</v>
      </c>
      <c r="D228" s="68">
        <v>8.2588380000000003E-2</v>
      </c>
      <c r="E228" s="123">
        <f t="shared" si="24"/>
        <v>8.1567598967810062E-4</v>
      </c>
      <c r="F228" s="68">
        <v>0.19963926000000001</v>
      </c>
      <c r="G228" s="123">
        <f t="shared" si="25"/>
        <v>1.6741438970618509E-3</v>
      </c>
      <c r="H228" s="123">
        <f t="shared" si="27"/>
        <v>141.7280251773918</v>
      </c>
      <c r="I228" s="125">
        <f t="shared" si="28"/>
        <v>-36.360515002305519</v>
      </c>
      <c r="J228" s="166"/>
    </row>
    <row r="229" spans="1:10" x14ac:dyDescent="0.25">
      <c r="A229" s="79" t="s">
        <v>65</v>
      </c>
      <c r="B229" s="68">
        <v>6.94E-3</v>
      </c>
      <c r="C229" s="123">
        <f t="shared" si="23"/>
        <v>6.5481631206491188E-5</v>
      </c>
      <c r="D229" s="68">
        <v>0.158388</v>
      </c>
      <c r="E229" s="123">
        <f t="shared" si="24"/>
        <v>1.5643034607669385E-3</v>
      </c>
      <c r="F229" s="68">
        <v>0.1613</v>
      </c>
      <c r="G229" s="123">
        <f t="shared" si="25"/>
        <v>1.3526368039837281E-3</v>
      </c>
      <c r="H229" s="123">
        <f t="shared" si="27"/>
        <v>1.8385231204384178</v>
      </c>
      <c r="I229" s="125">
        <f t="shared" si="28"/>
        <v>2224.207492795389</v>
      </c>
      <c r="J229" s="166"/>
    </row>
    <row r="230" spans="1:10" x14ac:dyDescent="0.25">
      <c r="A230" s="79" t="s">
        <v>56</v>
      </c>
      <c r="B230" s="68">
        <v>8.3083600000000007E-3</v>
      </c>
      <c r="C230" s="123">
        <f t="shared" si="23"/>
        <v>7.8392646318553775E-5</v>
      </c>
      <c r="D230" s="68">
        <v>0.55484715000000007</v>
      </c>
      <c r="E230" s="123">
        <f t="shared" si="24"/>
        <v>5.4798931544161973E-3</v>
      </c>
      <c r="F230" s="68">
        <v>0.14807077999999999</v>
      </c>
      <c r="G230" s="123">
        <f t="shared" si="25"/>
        <v>1.2416986151430733E-3</v>
      </c>
      <c r="H230" s="123">
        <f t="shared" si="27"/>
        <v>-73.313230499606959</v>
      </c>
      <c r="I230" s="125">
        <f t="shared" si="28"/>
        <v>1682.190227674294</v>
      </c>
      <c r="J230" s="166"/>
    </row>
    <row r="231" spans="1:10" x14ac:dyDescent="0.25">
      <c r="A231" s="79" t="s">
        <v>1</v>
      </c>
      <c r="B231" s="68">
        <v>5.9307299999999995E-3</v>
      </c>
      <c r="C231" s="123">
        <f t="shared" si="23"/>
        <v>5.5958771562719519E-5</v>
      </c>
      <c r="D231" s="68">
        <v>1.3086489999999999E-2</v>
      </c>
      <c r="E231" s="123">
        <f t="shared" si="24"/>
        <v>1.2924742781203076E-4</v>
      </c>
      <c r="F231" s="68">
        <v>0.13298217000000001</v>
      </c>
      <c r="G231" s="123">
        <f t="shared" si="25"/>
        <v>1.1151678699046548E-3</v>
      </c>
      <c r="H231" s="123" t="s">
        <v>314</v>
      </c>
      <c r="I231" s="125">
        <f t="shared" si="28"/>
        <v>2142.2563495556201</v>
      </c>
      <c r="J231" s="166"/>
    </row>
    <row r="232" spans="1:10" x14ac:dyDescent="0.25">
      <c r="A232" s="79" t="s">
        <v>73</v>
      </c>
      <c r="B232" s="68">
        <v>692.73859862999996</v>
      </c>
      <c r="C232" s="123">
        <f t="shared" si="23"/>
        <v>6.5362613023042053</v>
      </c>
      <c r="D232" s="68">
        <v>3.2524549999999999E-2</v>
      </c>
      <c r="E232" s="123">
        <f t="shared" si="24"/>
        <v>3.2122551029678585E-4</v>
      </c>
      <c r="F232" s="68">
        <v>0.13049166000000001</v>
      </c>
      <c r="G232" s="123">
        <f t="shared" si="25"/>
        <v>1.0942828389890347E-3</v>
      </c>
      <c r="H232" s="123">
        <f>((F232/D232)-1)*100</f>
        <v>301.20973234064729</v>
      </c>
      <c r="I232" s="125">
        <f t="shared" si="28"/>
        <v>-99.981162929240824</v>
      </c>
      <c r="J232" s="166"/>
    </row>
    <row r="233" spans="1:10" x14ac:dyDescent="0.25">
      <c r="A233" s="79" t="s">
        <v>58</v>
      </c>
      <c r="B233" s="68">
        <v>7.3756809999999992E-2</v>
      </c>
      <c r="C233" s="123">
        <f t="shared" si="23"/>
        <v>6.9592452901833446E-4</v>
      </c>
      <c r="D233" s="68">
        <v>4.8922140000000003E-2</v>
      </c>
      <c r="E233" s="123">
        <f t="shared" si="24"/>
        <v>4.8317469069705197E-4</v>
      </c>
      <c r="F233" s="68">
        <v>0.1106408</v>
      </c>
      <c r="G233" s="123">
        <f t="shared" si="25"/>
        <v>9.2781660323746349E-4</v>
      </c>
      <c r="H233" s="123" t="s">
        <v>314</v>
      </c>
      <c r="I233" s="125">
        <f t="shared" si="28"/>
        <v>50.007572182148351</v>
      </c>
      <c r="J233" s="166"/>
    </row>
    <row r="234" spans="1:10" x14ac:dyDescent="0.25">
      <c r="A234" s="79" t="s">
        <v>8</v>
      </c>
      <c r="B234" s="68">
        <v>2.3170509999999998E-2</v>
      </c>
      <c r="C234" s="123">
        <f t="shared" si="23"/>
        <v>2.1862288050235104E-4</v>
      </c>
      <c r="D234" s="68">
        <v>5.7822749999999999E-2</v>
      </c>
      <c r="E234" s="123">
        <f t="shared" si="24"/>
        <v>5.7108068752722099E-4</v>
      </c>
      <c r="F234" s="68">
        <v>0.10755241</v>
      </c>
      <c r="G234" s="123">
        <f t="shared" si="25"/>
        <v>9.0191784329291729E-4</v>
      </c>
      <c r="H234" s="123">
        <f>((F234/D234)-1)*100</f>
        <v>86.003623141410614</v>
      </c>
      <c r="I234" s="125" t="s">
        <v>314</v>
      </c>
      <c r="J234" s="166"/>
    </row>
    <row r="235" spans="1:10" x14ac:dyDescent="0.25">
      <c r="A235" s="79" t="s">
        <v>53</v>
      </c>
      <c r="B235" s="68">
        <v>0.22254479000000002</v>
      </c>
      <c r="C235" s="123">
        <f t="shared" si="23"/>
        <v>2.0997976751737798E-3</v>
      </c>
      <c r="D235" s="68">
        <v>0.22652867000000002</v>
      </c>
      <c r="E235" s="123">
        <f t="shared" si="24"/>
        <v>2.2372880675551919E-3</v>
      </c>
      <c r="F235" s="68">
        <v>0.10564952000000001</v>
      </c>
      <c r="G235" s="123">
        <f t="shared" si="25"/>
        <v>8.8596050263617463E-4</v>
      </c>
      <c r="H235" s="123">
        <f>((F235/D235)-1)*100</f>
        <v>-53.36152373119041</v>
      </c>
      <c r="I235" s="125">
        <f>((F235/B235)-1)*100</f>
        <v>-52.526626213087255</v>
      </c>
      <c r="J235" s="166"/>
    </row>
    <row r="236" spans="1:10" x14ac:dyDescent="0.25">
      <c r="A236" s="79" t="s">
        <v>124</v>
      </c>
      <c r="B236" s="68">
        <v>0.10330752999999999</v>
      </c>
      <c r="C236" s="123">
        <f t="shared" si="23"/>
        <v>9.7474720177428303E-4</v>
      </c>
      <c r="D236" s="68">
        <v>3.2710139999999999E-2</v>
      </c>
      <c r="E236" s="123">
        <f t="shared" si="24"/>
        <v>3.2305847162771836E-4</v>
      </c>
      <c r="F236" s="68">
        <v>9.202921E-2</v>
      </c>
      <c r="G236" s="123">
        <f t="shared" si="25"/>
        <v>7.7174269366117392E-4</v>
      </c>
      <c r="H236" s="123">
        <f>((F236/D236)-1)*100</f>
        <v>181.34764938334106</v>
      </c>
      <c r="I236" s="125">
        <f>((F236/B236)-1)*100</f>
        <v>-10.917229363629154</v>
      </c>
      <c r="J236" s="166"/>
    </row>
    <row r="237" spans="1:10" x14ac:dyDescent="0.25">
      <c r="A237" s="79" t="s">
        <v>66</v>
      </c>
      <c r="B237" s="68">
        <v>4.52462E-2</v>
      </c>
      <c r="C237" s="123">
        <f t="shared" si="23"/>
        <v>4.2691570344310399E-4</v>
      </c>
      <c r="D237" s="68">
        <v>0.26715885</v>
      </c>
      <c r="E237" s="123">
        <f t="shared" si="24"/>
        <v>2.6385680331181358E-3</v>
      </c>
      <c r="F237" s="68">
        <v>8.6845000000000006E-2</v>
      </c>
      <c r="G237" s="123">
        <f t="shared" si="25"/>
        <v>7.2826871197747601E-4</v>
      </c>
      <c r="H237" s="123">
        <f>((F237/D237)-1)*100</f>
        <v>-67.493122537396758</v>
      </c>
      <c r="I237" s="125" t="s">
        <v>314</v>
      </c>
      <c r="J237" s="166"/>
    </row>
    <row r="238" spans="1:10" x14ac:dyDescent="0.25">
      <c r="A238" s="79" t="s">
        <v>62</v>
      </c>
      <c r="B238" s="68">
        <v>0.74703772000000002</v>
      </c>
      <c r="C238" s="123">
        <f t="shared" si="23"/>
        <v>7.0485948816106673E-3</v>
      </c>
      <c r="D238" s="68">
        <v>1.315999E-2</v>
      </c>
      <c r="E238" s="123">
        <f t="shared" si="24"/>
        <v>1.2997334331299278E-4</v>
      </c>
      <c r="F238" s="68">
        <v>7.0489820000000009E-2</v>
      </c>
      <c r="G238" s="123">
        <f t="shared" si="25"/>
        <v>5.9111670699434776E-4</v>
      </c>
      <c r="H238" s="123" t="s">
        <v>314</v>
      </c>
      <c r="I238" s="125" t="s">
        <v>314</v>
      </c>
      <c r="J238" s="166"/>
    </row>
    <row r="239" spans="1:10" x14ac:dyDescent="0.25">
      <c r="A239" s="79" t="s">
        <v>72</v>
      </c>
      <c r="B239" s="68">
        <v>7.0799999999999997E-4</v>
      </c>
      <c r="C239" s="123">
        <f t="shared" si="23"/>
        <v>6.6802586302875739E-6</v>
      </c>
      <c r="D239" s="68">
        <v>0</v>
      </c>
      <c r="E239" s="123">
        <f t="shared" si="24"/>
        <v>0</v>
      </c>
      <c r="F239" s="68">
        <v>5.8162999999999999E-2</v>
      </c>
      <c r="G239" s="123">
        <f t="shared" si="25"/>
        <v>4.8774590471237179E-4</v>
      </c>
      <c r="H239" s="123" t="s">
        <v>314</v>
      </c>
      <c r="I239" s="125">
        <f>((F239/B239)-1)*100</f>
        <v>8115.112994350282</v>
      </c>
      <c r="J239" s="166"/>
    </row>
    <row r="240" spans="1:10" x14ac:dyDescent="0.25">
      <c r="A240" s="79" t="s">
        <v>90</v>
      </c>
      <c r="B240" s="68">
        <v>9.3745990000000001E-2</v>
      </c>
      <c r="C240" s="123">
        <f t="shared" si="23"/>
        <v>8.8453030897224949E-4</v>
      </c>
      <c r="D240" s="68">
        <v>0.89185121000000001</v>
      </c>
      <c r="E240" s="123">
        <f t="shared" si="24"/>
        <v>8.8082805155199981E-3</v>
      </c>
      <c r="F240" s="68">
        <v>4.8080300000000006E-2</v>
      </c>
      <c r="G240" s="123">
        <f t="shared" si="25"/>
        <v>4.0319394498808961E-4</v>
      </c>
      <c r="H240" s="123">
        <f>((F240/D240)-1)*100</f>
        <v>-94.608932581926979</v>
      </c>
      <c r="I240" s="125">
        <f>((F240/B240)-1)*100</f>
        <v>-48.712152914487326</v>
      </c>
      <c r="J240" s="166"/>
    </row>
    <row r="241" spans="1:10" x14ac:dyDescent="0.25">
      <c r="A241" s="79" t="s">
        <v>38</v>
      </c>
      <c r="B241" s="68">
        <v>8.763696E-2</v>
      </c>
      <c r="C241" s="123">
        <f t="shared" si="23"/>
        <v>8.2688920674034883E-4</v>
      </c>
      <c r="D241" s="68">
        <v>1.20323E-3</v>
      </c>
      <c r="E241" s="123">
        <f t="shared" si="24"/>
        <v>1.188358242479609E-5</v>
      </c>
      <c r="F241" s="68">
        <v>4.1948050000000001E-2</v>
      </c>
      <c r="G241" s="123">
        <f t="shared" si="25"/>
        <v>3.5176984677836101E-4</v>
      </c>
      <c r="H241" s="123">
        <f>((F241/D241)-1)*100</f>
        <v>3386.2869110643851</v>
      </c>
      <c r="I241" s="125">
        <f>((F241/B241)-1)*100</f>
        <v>-52.134293567462862</v>
      </c>
      <c r="J241" s="166"/>
    </row>
    <row r="242" spans="1:10" x14ac:dyDescent="0.25">
      <c r="A242" s="79" t="s">
        <v>63</v>
      </c>
      <c r="B242" s="68">
        <v>0.30506974999999997</v>
      </c>
      <c r="C242" s="123">
        <f t="shared" si="23"/>
        <v>2.8784531501090008E-3</v>
      </c>
      <c r="D242" s="68">
        <v>6.9752529999999993E-2</v>
      </c>
      <c r="E242" s="123">
        <f t="shared" si="24"/>
        <v>6.88903983106357E-4</v>
      </c>
      <c r="F242" s="68">
        <v>3.7264800000000001E-2</v>
      </c>
      <c r="G242" s="123">
        <f t="shared" si="25"/>
        <v>3.1249683802289419E-4</v>
      </c>
      <c r="H242" s="123">
        <f>((F242/D242)-1)*100</f>
        <v>-46.575701268470112</v>
      </c>
      <c r="I242" s="125" t="s">
        <v>314</v>
      </c>
      <c r="J242" s="166"/>
    </row>
    <row r="243" spans="1:10" x14ac:dyDescent="0.25">
      <c r="A243" s="79" t="s">
        <v>87</v>
      </c>
      <c r="B243" s="68">
        <v>1.7000830000000001E-2</v>
      </c>
      <c r="C243" s="123">
        <f t="shared" si="23"/>
        <v>1.604095216519095E-4</v>
      </c>
      <c r="D243" s="68">
        <v>0.14871732999999998</v>
      </c>
      <c r="E243" s="123">
        <f t="shared" si="24"/>
        <v>1.4687920422949894E-3</v>
      </c>
      <c r="F243" s="68">
        <v>3.2450220000000002E-2</v>
      </c>
      <c r="G243" s="123">
        <f t="shared" si="25"/>
        <v>2.7212251623911257E-4</v>
      </c>
      <c r="H243" s="123" t="s">
        <v>314</v>
      </c>
      <c r="I243" s="125">
        <f>((F243/B243)-1)*100</f>
        <v>90.874327900461324</v>
      </c>
      <c r="J243" s="166"/>
    </row>
    <row r="244" spans="1:10" x14ac:dyDescent="0.25">
      <c r="A244" s="79" t="s">
        <v>164</v>
      </c>
      <c r="B244" s="68">
        <v>3.1752179999999998E-2</v>
      </c>
      <c r="C244" s="123">
        <f t="shared" si="23"/>
        <v>2.9959431423085383E-4</v>
      </c>
      <c r="D244" s="68">
        <v>2.4049900000000003E-2</v>
      </c>
      <c r="E244" s="123">
        <f t="shared" si="24"/>
        <v>2.3752646539572942E-4</v>
      </c>
      <c r="F244" s="68">
        <v>2.468948E-2</v>
      </c>
      <c r="G244" s="123">
        <f t="shared" si="25"/>
        <v>2.0704215324997011E-4</v>
      </c>
      <c r="H244" s="123">
        <f>((F244/D244)-1)*100</f>
        <v>2.6593873571199689</v>
      </c>
      <c r="I244" s="125" t="s">
        <v>314</v>
      </c>
      <c r="J244" s="166"/>
    </row>
    <row r="245" spans="1:10" x14ac:dyDescent="0.25">
      <c r="A245" s="79" t="s">
        <v>131</v>
      </c>
      <c r="B245" s="68">
        <v>4.1945169999999997E-2</v>
      </c>
      <c r="C245" s="123">
        <f t="shared" si="23"/>
        <v>3.9576918628725908E-4</v>
      </c>
      <c r="D245" s="68">
        <v>3.7546540000000003E-2</v>
      </c>
      <c r="E245" s="123">
        <f t="shared" si="24"/>
        <v>3.7082469923115568E-4</v>
      </c>
      <c r="F245" s="68">
        <v>2.2792400000000001E-2</v>
      </c>
      <c r="G245" s="123">
        <f t="shared" si="25"/>
        <v>1.911335343528749E-4</v>
      </c>
      <c r="H245" s="123" t="s">
        <v>314</v>
      </c>
      <c r="I245" s="125" t="s">
        <v>314</v>
      </c>
      <c r="J245" s="166"/>
    </row>
    <row r="246" spans="1:10" x14ac:dyDescent="0.25">
      <c r="A246" s="79" t="s">
        <v>46</v>
      </c>
      <c r="B246" s="68">
        <v>8.1875000000000003E-4</v>
      </c>
      <c r="C246" s="123">
        <f t="shared" si="23"/>
        <v>7.7252284654632088E-6</v>
      </c>
      <c r="D246" s="68">
        <v>2.5883099999999999E-3</v>
      </c>
      <c r="E246" s="123">
        <f t="shared" si="24"/>
        <v>2.5563188439387289E-5</v>
      </c>
      <c r="F246" s="68">
        <v>2.17983E-2</v>
      </c>
      <c r="G246" s="123">
        <f t="shared" si="25"/>
        <v>1.8279716580457843E-4</v>
      </c>
      <c r="H246" s="123" t="s">
        <v>314</v>
      </c>
      <c r="I246" s="125" t="s">
        <v>314</v>
      </c>
      <c r="J246" s="166"/>
    </row>
    <row r="247" spans="1:10" x14ac:dyDescent="0.25">
      <c r="A247" s="79" t="s">
        <v>161</v>
      </c>
      <c r="B247" s="68">
        <v>1.6186229999999999E-2</v>
      </c>
      <c r="C247" s="123">
        <f t="shared" si="23"/>
        <v>1.527234500696605E-4</v>
      </c>
      <c r="D247" s="68">
        <v>4.5811289999999998E-2</v>
      </c>
      <c r="E247" s="123">
        <f t="shared" si="24"/>
        <v>4.5245068748388657E-4</v>
      </c>
      <c r="F247" s="68">
        <v>1.2246469999999999E-2</v>
      </c>
      <c r="G247" s="123">
        <f t="shared" si="25"/>
        <v>1.0269699963349415E-4</v>
      </c>
      <c r="H247" s="123" t="s">
        <v>314</v>
      </c>
      <c r="I247" s="125">
        <f>((F247/B247)-1)*100</f>
        <v>-24.340195338877557</v>
      </c>
      <c r="J247" s="166"/>
    </row>
    <row r="248" spans="1:10" x14ac:dyDescent="0.25">
      <c r="A248" s="79" t="s">
        <v>259</v>
      </c>
      <c r="B248" s="68">
        <v>0</v>
      </c>
      <c r="C248" s="123">
        <f t="shared" si="23"/>
        <v>0</v>
      </c>
      <c r="D248" s="68">
        <v>0</v>
      </c>
      <c r="E248" s="123">
        <f t="shared" si="24"/>
        <v>0</v>
      </c>
      <c r="F248" s="68">
        <v>3.4327699999999999E-3</v>
      </c>
      <c r="G248" s="123">
        <f t="shared" si="25"/>
        <v>2.8786677257354136E-5</v>
      </c>
      <c r="H248" s="123" t="s">
        <v>314</v>
      </c>
      <c r="I248" s="125" t="s">
        <v>314</v>
      </c>
      <c r="J248" s="166"/>
    </row>
    <row r="249" spans="1:10" x14ac:dyDescent="0.25">
      <c r="A249" s="79" t="s">
        <v>79</v>
      </c>
      <c r="B249" s="68">
        <v>19.705280260000002</v>
      </c>
      <c r="C249" s="123">
        <f t="shared" si="23"/>
        <v>0.18592707417952034</v>
      </c>
      <c r="D249" s="68">
        <v>0</v>
      </c>
      <c r="E249" s="123">
        <f t="shared" si="24"/>
        <v>0</v>
      </c>
      <c r="F249" s="68">
        <v>3.1830399999999998E-3</v>
      </c>
      <c r="G249" s="123">
        <f t="shared" si="25"/>
        <v>2.6692480177014047E-5</v>
      </c>
      <c r="H249" s="123" t="s">
        <v>314</v>
      </c>
      <c r="I249" s="125" t="s">
        <v>314</v>
      </c>
      <c r="J249" s="166"/>
    </row>
    <row r="250" spans="1:10" x14ac:dyDescent="0.25">
      <c r="A250" s="79" t="s">
        <v>41</v>
      </c>
      <c r="B250" s="68">
        <v>3.0152600000000001E-3</v>
      </c>
      <c r="C250" s="123">
        <f t="shared" si="23"/>
        <v>2.8450164742317668E-5</v>
      </c>
      <c r="D250" s="68">
        <v>3.0958000000000001E-3</v>
      </c>
      <c r="E250" s="123">
        <f t="shared" si="24"/>
        <v>3.0575363372492155E-5</v>
      </c>
      <c r="F250" s="68">
        <v>1.5024999999999999E-4</v>
      </c>
      <c r="G250" s="123">
        <f t="shared" si="25"/>
        <v>1.2599732163580604E-6</v>
      </c>
      <c r="H250" s="123" t="s">
        <v>314</v>
      </c>
      <c r="I250" s="125" t="s">
        <v>314</v>
      </c>
      <c r="J250" s="166"/>
    </row>
    <row r="251" spans="1:10" x14ac:dyDescent="0.25">
      <c r="A251" s="79" t="s">
        <v>15</v>
      </c>
      <c r="B251" s="68">
        <v>0</v>
      </c>
      <c r="C251" s="123">
        <f t="shared" si="23"/>
        <v>0</v>
      </c>
      <c r="D251" s="68">
        <v>0</v>
      </c>
      <c r="E251" s="123">
        <f t="shared" si="24"/>
        <v>0</v>
      </c>
      <c r="F251" s="68">
        <v>0</v>
      </c>
      <c r="G251" s="123">
        <f t="shared" si="25"/>
        <v>0</v>
      </c>
      <c r="H251" s="123" t="s">
        <v>314</v>
      </c>
      <c r="I251" s="125" t="s">
        <v>314</v>
      </c>
      <c r="J251" s="166"/>
    </row>
    <row r="252" spans="1:10" x14ac:dyDescent="0.25">
      <c r="A252" s="79" t="s">
        <v>51</v>
      </c>
      <c r="B252" s="68">
        <v>1.4266249999999999E-2</v>
      </c>
      <c r="C252" s="123">
        <f t="shared" si="23"/>
        <v>1.3460768316997189E-4</v>
      </c>
      <c r="D252" s="68">
        <v>8.8620000000000001E-3</v>
      </c>
      <c r="E252" s="123">
        <f t="shared" si="24"/>
        <v>8.7524668973133112E-5</v>
      </c>
      <c r="F252" s="68">
        <v>0</v>
      </c>
      <c r="G252" s="123">
        <f t="shared" si="25"/>
        <v>0</v>
      </c>
      <c r="H252" s="123" t="s">
        <v>314</v>
      </c>
      <c r="I252" s="125" t="s">
        <v>314</v>
      </c>
      <c r="J252" s="166"/>
    </row>
    <row r="253" spans="1:10" x14ac:dyDescent="0.25">
      <c r="A253" s="79" t="s">
        <v>52</v>
      </c>
      <c r="B253" s="68">
        <v>0</v>
      </c>
      <c r="C253" s="123">
        <f t="shared" si="23"/>
        <v>0</v>
      </c>
      <c r="D253" s="68">
        <v>0</v>
      </c>
      <c r="E253" s="123">
        <f t="shared" si="24"/>
        <v>0</v>
      </c>
      <c r="F253" s="68">
        <v>0</v>
      </c>
      <c r="G253" s="123">
        <f t="shared" si="25"/>
        <v>0</v>
      </c>
      <c r="H253" s="123" t="s">
        <v>314</v>
      </c>
      <c r="I253" s="125" t="s">
        <v>314</v>
      </c>
      <c r="J253" s="166"/>
    </row>
    <row r="254" spans="1:10" x14ac:dyDescent="0.25">
      <c r="A254" s="79" t="s">
        <v>54</v>
      </c>
      <c r="B254" s="68">
        <v>1.450688E-2</v>
      </c>
      <c r="C254" s="123">
        <f t="shared" si="23"/>
        <v>1.3687812191885056E-4</v>
      </c>
      <c r="D254" s="68">
        <v>0</v>
      </c>
      <c r="E254" s="123">
        <f t="shared" si="24"/>
        <v>0</v>
      </c>
      <c r="F254" s="68">
        <v>0</v>
      </c>
      <c r="G254" s="123">
        <f t="shared" si="25"/>
        <v>0</v>
      </c>
      <c r="H254" s="123" t="s">
        <v>314</v>
      </c>
      <c r="I254" s="125" t="s">
        <v>314</v>
      </c>
      <c r="J254" s="166"/>
    </row>
    <row r="255" spans="1:10" x14ac:dyDescent="0.25">
      <c r="A255" s="79" t="s">
        <v>70</v>
      </c>
      <c r="B255" s="68">
        <v>0</v>
      </c>
      <c r="C255" s="123">
        <f t="shared" si="23"/>
        <v>0</v>
      </c>
      <c r="D255" s="68">
        <v>0</v>
      </c>
      <c r="E255" s="123">
        <f t="shared" si="24"/>
        <v>0</v>
      </c>
      <c r="F255" s="68">
        <v>0</v>
      </c>
      <c r="G255" s="123">
        <f t="shared" si="25"/>
        <v>0</v>
      </c>
      <c r="H255" s="123" t="s">
        <v>314</v>
      </c>
      <c r="I255" s="125" t="s">
        <v>314</v>
      </c>
      <c r="J255" s="166"/>
    </row>
    <row r="256" spans="1:10" x14ac:dyDescent="0.25">
      <c r="A256" s="79" t="s">
        <v>78</v>
      </c>
      <c r="B256" s="68">
        <v>0</v>
      </c>
      <c r="C256" s="123">
        <f t="shared" si="23"/>
        <v>0</v>
      </c>
      <c r="D256" s="68">
        <v>0</v>
      </c>
      <c r="E256" s="123">
        <f t="shared" si="24"/>
        <v>0</v>
      </c>
      <c r="F256" s="68">
        <v>0</v>
      </c>
      <c r="G256" s="123">
        <f t="shared" si="25"/>
        <v>0</v>
      </c>
      <c r="H256" s="123" t="s">
        <v>314</v>
      </c>
      <c r="I256" s="125" t="s">
        <v>314</v>
      </c>
      <c r="J256" s="166"/>
    </row>
    <row r="257" spans="1:9" x14ac:dyDescent="0.25">
      <c r="A257" s="79" t="s">
        <v>85</v>
      </c>
      <c r="B257" s="68">
        <v>3.509E-3</v>
      </c>
      <c r="C257" s="123">
        <f t="shared" si="23"/>
        <v>3.3108795951524148E-5</v>
      </c>
      <c r="D257" s="68">
        <v>0</v>
      </c>
      <c r="E257" s="123">
        <f t="shared" si="24"/>
        <v>0</v>
      </c>
      <c r="F257" s="68">
        <v>0</v>
      </c>
      <c r="G257" s="123">
        <f t="shared" si="25"/>
        <v>0</v>
      </c>
      <c r="H257" s="123" t="s">
        <v>314</v>
      </c>
      <c r="I257" s="125" t="s">
        <v>314</v>
      </c>
    </row>
    <row r="258" spans="1:9" x14ac:dyDescent="0.25">
      <c r="A258" s="79" t="s">
        <v>86</v>
      </c>
      <c r="B258" s="68">
        <v>0</v>
      </c>
      <c r="C258" s="123">
        <f t="shared" si="23"/>
        <v>0</v>
      </c>
      <c r="D258" s="68">
        <v>0</v>
      </c>
      <c r="E258" s="123">
        <f t="shared" si="24"/>
        <v>0</v>
      </c>
      <c r="F258" s="68">
        <v>0</v>
      </c>
      <c r="G258" s="123">
        <f t="shared" si="25"/>
        <v>0</v>
      </c>
      <c r="H258" s="123" t="s">
        <v>314</v>
      </c>
      <c r="I258" s="125" t="s">
        <v>314</v>
      </c>
    </row>
    <row r="259" spans="1:9" x14ac:dyDescent="0.25">
      <c r="A259" s="79" t="s">
        <v>115</v>
      </c>
      <c r="B259" s="68">
        <v>0</v>
      </c>
      <c r="C259" s="123">
        <f t="shared" si="23"/>
        <v>0</v>
      </c>
      <c r="D259" s="68">
        <v>0</v>
      </c>
      <c r="E259" s="123">
        <f t="shared" si="24"/>
        <v>0</v>
      </c>
      <c r="F259" s="68">
        <v>0</v>
      </c>
      <c r="G259" s="123">
        <f t="shared" si="25"/>
        <v>0</v>
      </c>
      <c r="H259" s="123" t="s">
        <v>314</v>
      </c>
      <c r="I259" s="125" t="s">
        <v>314</v>
      </c>
    </row>
    <row r="260" spans="1:9" x14ac:dyDescent="0.25">
      <c r="A260" s="79" t="s">
        <v>127</v>
      </c>
      <c r="B260" s="68">
        <v>0</v>
      </c>
      <c r="C260" s="123">
        <f t="shared" ref="C260:C265" si="29">(B260/$B$268)*100</f>
        <v>0</v>
      </c>
      <c r="D260" s="68">
        <v>0</v>
      </c>
      <c r="E260" s="123">
        <f t="shared" ref="E260:E265" si="30">(D260/$D$268)*100</f>
        <v>0</v>
      </c>
      <c r="F260" s="68">
        <v>0</v>
      </c>
      <c r="G260" s="123">
        <f t="shared" ref="G260:G265" si="31">(F260/$F$268)*100</f>
        <v>0</v>
      </c>
      <c r="H260" s="123" t="s">
        <v>314</v>
      </c>
      <c r="I260" s="125" t="s">
        <v>314</v>
      </c>
    </row>
    <row r="261" spans="1:9" x14ac:dyDescent="0.25">
      <c r="A261" s="79" t="s">
        <v>166</v>
      </c>
      <c r="B261" s="68">
        <v>0</v>
      </c>
      <c r="C261" s="123">
        <f t="shared" si="29"/>
        <v>0</v>
      </c>
      <c r="D261" s="68">
        <v>5.6282000000000001E-4</v>
      </c>
      <c r="E261" s="123">
        <f t="shared" si="30"/>
        <v>5.5586362211079641E-6</v>
      </c>
      <c r="F261" s="68">
        <v>0</v>
      </c>
      <c r="G261" s="123">
        <f t="shared" si="31"/>
        <v>0</v>
      </c>
      <c r="H261" s="123" t="s">
        <v>314</v>
      </c>
      <c r="I261" s="125" t="s">
        <v>314</v>
      </c>
    </row>
    <row r="262" spans="1:9" x14ac:dyDescent="0.25">
      <c r="A262" s="79" t="s">
        <v>167</v>
      </c>
      <c r="B262" s="68">
        <v>0</v>
      </c>
      <c r="C262" s="123">
        <f t="shared" si="29"/>
        <v>0</v>
      </c>
      <c r="D262" s="68">
        <v>3.5783820000000001E-2</v>
      </c>
      <c r="E262" s="123">
        <f t="shared" si="30"/>
        <v>3.5341536900182578E-4</v>
      </c>
      <c r="F262" s="68">
        <v>0</v>
      </c>
      <c r="G262" s="123">
        <f t="shared" si="31"/>
        <v>0</v>
      </c>
      <c r="H262" s="123">
        <f>((F262/D262)-1)*100</f>
        <v>-100</v>
      </c>
      <c r="I262" s="125" t="s">
        <v>314</v>
      </c>
    </row>
    <row r="263" spans="1:9" x14ac:dyDescent="0.25">
      <c r="A263" s="79" t="s">
        <v>177</v>
      </c>
      <c r="B263" s="68">
        <v>4.1464819999999999E-2</v>
      </c>
      <c r="C263" s="123">
        <f t="shared" si="29"/>
        <v>3.9123689499762825E-4</v>
      </c>
      <c r="D263" s="68">
        <v>2.1341868900000001</v>
      </c>
      <c r="E263" s="123">
        <f t="shared" si="30"/>
        <v>2.1078086331984928E-2</v>
      </c>
      <c r="F263" s="68">
        <v>0</v>
      </c>
      <c r="G263" s="123">
        <f t="shared" si="31"/>
        <v>0</v>
      </c>
      <c r="H263" s="123" t="s">
        <v>314</v>
      </c>
      <c r="I263" s="125" t="s">
        <v>314</v>
      </c>
    </row>
    <row r="264" spans="1:9" x14ac:dyDescent="0.25">
      <c r="A264" s="79" t="s">
        <v>245</v>
      </c>
      <c r="B264" s="68">
        <v>0</v>
      </c>
      <c r="C264" s="123">
        <f t="shared" si="29"/>
        <v>0</v>
      </c>
      <c r="D264" s="68">
        <v>0</v>
      </c>
      <c r="E264" s="123">
        <f t="shared" si="30"/>
        <v>0</v>
      </c>
      <c r="F264" s="68">
        <v>0</v>
      </c>
      <c r="G264" s="123">
        <f t="shared" si="31"/>
        <v>0</v>
      </c>
      <c r="H264" s="123" t="s">
        <v>314</v>
      </c>
      <c r="I264" s="125" t="s">
        <v>314</v>
      </c>
    </row>
    <row r="265" spans="1:9" x14ac:dyDescent="0.25">
      <c r="A265" s="79" t="s">
        <v>257</v>
      </c>
      <c r="B265" s="68">
        <v>0</v>
      </c>
      <c r="C265" s="123">
        <f t="shared" si="29"/>
        <v>0</v>
      </c>
      <c r="D265" s="68">
        <v>0</v>
      </c>
      <c r="E265" s="123">
        <f t="shared" si="30"/>
        <v>0</v>
      </c>
      <c r="F265" s="68">
        <v>0</v>
      </c>
      <c r="G265" s="123">
        <f t="shared" si="31"/>
        <v>0</v>
      </c>
      <c r="H265" s="123" t="s">
        <v>314</v>
      </c>
      <c r="I265" s="125" t="s">
        <v>314</v>
      </c>
    </row>
    <row r="266" spans="1:9" x14ac:dyDescent="0.25">
      <c r="A266" s="79" t="s">
        <v>261</v>
      </c>
      <c r="B266" s="68">
        <v>0</v>
      </c>
      <c r="C266" s="123"/>
      <c r="D266" s="68">
        <v>0</v>
      </c>
      <c r="E266" s="123"/>
      <c r="F266" s="68">
        <v>0</v>
      </c>
      <c r="G266" s="123"/>
      <c r="H266" s="123"/>
      <c r="I266" s="125"/>
    </row>
    <row r="267" spans="1:9" x14ac:dyDescent="0.25">
      <c r="A267" s="79" t="s">
        <v>607</v>
      </c>
      <c r="B267" s="68">
        <v>0</v>
      </c>
      <c r="C267" s="123"/>
      <c r="D267" s="68">
        <v>0</v>
      </c>
      <c r="E267" s="123"/>
      <c r="F267" s="68">
        <v>0</v>
      </c>
      <c r="G267" s="123"/>
      <c r="H267" s="123"/>
      <c r="I267" s="125"/>
    </row>
    <row r="268" spans="1:9" x14ac:dyDescent="0.25">
      <c r="A268" s="169" t="s">
        <v>262</v>
      </c>
      <c r="B268" s="170">
        <f>SUM(B4:B266)</f>
        <v>10598.392056109986</v>
      </c>
      <c r="C268" s="171">
        <f>SUBTOTAL(109,C4:C267)</f>
        <v>100.00000000000014</v>
      </c>
      <c r="D268" s="170">
        <f>SUM(D4:D266)</f>
        <v>10125.145406400008</v>
      </c>
      <c r="E268" s="171">
        <f>SUM(E4:E267)</f>
        <v>99.999999999999929</v>
      </c>
      <c r="F268" s="171">
        <f t="shared" ref="F268" si="32">SUM(F4:F267)</f>
        <v>11924.856659595993</v>
      </c>
      <c r="G268" s="171">
        <f>SUM(G4:G267)</f>
        <v>100</v>
      </c>
      <c r="H268" s="172">
        <f>((F268/D268)-1)*100</f>
        <v>17.774670693207085</v>
      </c>
      <c r="I268" s="173">
        <f>((F268/B268)-1)*100</f>
        <v>12.515715558203922</v>
      </c>
    </row>
  </sheetData>
  <mergeCells count="7">
    <mergeCell ref="K1:L1"/>
    <mergeCell ref="A2:A3"/>
    <mergeCell ref="B2:C2"/>
    <mergeCell ref="D2:E2"/>
    <mergeCell ref="F2:G2"/>
    <mergeCell ref="H2:H3"/>
    <mergeCell ref="I2:I3"/>
  </mergeCells>
  <hyperlinks>
    <hyperlink ref="K1" location="'Table of Content'!A1" display="Table of Content" xr:uid="{00000000-0004-0000-0E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I544"/>
  <sheetViews>
    <sheetView zoomScaleNormal="100" workbookViewId="0">
      <selection activeCell="I3" sqref="I3"/>
    </sheetView>
  </sheetViews>
  <sheetFormatPr defaultColWidth="8.81640625" defaultRowHeight="11.5" x14ac:dyDescent="0.25"/>
  <cols>
    <col min="1" max="1" width="30.81640625" style="7" bestFit="1" customWidth="1"/>
    <col min="2" max="2" width="26.7265625" style="7" bestFit="1" customWidth="1"/>
    <col min="3" max="3" width="11.36328125" style="7" bestFit="1" customWidth="1"/>
    <col min="4" max="4" width="7" style="7" bestFit="1" customWidth="1"/>
    <col min="5" max="5" width="19.6328125" style="7" bestFit="1" customWidth="1"/>
    <col min="6" max="6" width="12.36328125" style="7" bestFit="1" customWidth="1"/>
    <col min="7" max="16384" width="8.81640625" style="7"/>
  </cols>
  <sheetData>
    <row r="1" spans="1:9" x14ac:dyDescent="0.25">
      <c r="A1" s="344" t="s">
        <v>567</v>
      </c>
      <c r="B1" s="344"/>
      <c r="C1" s="344"/>
      <c r="H1" s="343" t="s">
        <v>313</v>
      </c>
      <c r="I1" s="343"/>
    </row>
    <row r="2" spans="1:9" s="174" customFormat="1" ht="16" customHeight="1" x14ac:dyDescent="0.25">
      <c r="A2" s="88" t="s">
        <v>338</v>
      </c>
      <c r="B2" s="88" t="s">
        <v>527</v>
      </c>
      <c r="C2" s="88" t="s">
        <v>526</v>
      </c>
      <c r="D2" s="88" t="s">
        <v>653</v>
      </c>
      <c r="E2" s="88" t="s">
        <v>468</v>
      </c>
      <c r="F2" s="88" t="s">
        <v>649</v>
      </c>
    </row>
    <row r="3" spans="1:9" ht="13.5" customHeight="1" x14ac:dyDescent="0.25">
      <c r="A3" s="7" t="s">
        <v>354</v>
      </c>
      <c r="B3" s="175">
        <v>0.125</v>
      </c>
      <c r="C3" s="175"/>
      <c r="D3" s="175">
        <v>363.39699999999999</v>
      </c>
      <c r="E3" s="175"/>
      <c r="F3" s="176">
        <v>25.013000000000002</v>
      </c>
    </row>
    <row r="4" spans="1:9" ht="13.5" customHeight="1" x14ac:dyDescent="0.25">
      <c r="A4" s="7" t="s">
        <v>350</v>
      </c>
      <c r="B4" s="68"/>
      <c r="C4" s="68"/>
      <c r="D4" s="68">
        <v>265.89699999999999</v>
      </c>
      <c r="E4" s="68"/>
      <c r="F4" s="113">
        <v>37.637999999999998</v>
      </c>
    </row>
    <row r="5" spans="1:9" ht="13.5" customHeight="1" x14ac:dyDescent="0.25">
      <c r="A5" s="7" t="s">
        <v>296</v>
      </c>
      <c r="B5" s="175">
        <v>21.504999999999999</v>
      </c>
      <c r="C5" s="175">
        <v>0</v>
      </c>
      <c r="D5" s="175">
        <v>85.418999999999997</v>
      </c>
      <c r="E5" s="175">
        <v>909.77599999999995</v>
      </c>
      <c r="F5" s="176">
        <v>30.065000000000001</v>
      </c>
    </row>
    <row r="6" spans="1:9" ht="13.5" customHeight="1" x14ac:dyDescent="0.25">
      <c r="A6" s="7" t="s">
        <v>364</v>
      </c>
      <c r="B6" s="175"/>
      <c r="C6" s="175"/>
      <c r="D6" s="175">
        <v>82.122</v>
      </c>
      <c r="E6" s="175"/>
      <c r="F6" s="176">
        <v>0.51400000000000001</v>
      </c>
    </row>
    <row r="7" spans="1:9" ht="13.5" customHeight="1" x14ac:dyDescent="0.25">
      <c r="A7" s="7" t="s">
        <v>352</v>
      </c>
      <c r="B7" s="175"/>
      <c r="C7" s="175"/>
      <c r="D7" s="175">
        <v>75.423000000000002</v>
      </c>
      <c r="E7" s="175"/>
      <c r="F7" s="176">
        <v>6.298</v>
      </c>
    </row>
    <row r="8" spans="1:9" ht="13.5" customHeight="1" x14ac:dyDescent="0.25">
      <c r="A8" s="7" t="s">
        <v>363</v>
      </c>
      <c r="B8" s="175">
        <v>0.45500000000000002</v>
      </c>
      <c r="C8" s="175"/>
      <c r="D8" s="175">
        <v>59.506999999999998</v>
      </c>
      <c r="E8" s="175"/>
      <c r="F8" s="176"/>
    </row>
    <row r="9" spans="1:9" ht="13.5" customHeight="1" x14ac:dyDescent="0.25">
      <c r="A9" s="7" t="s">
        <v>351</v>
      </c>
      <c r="B9" s="175">
        <v>1.0999999999999999E-2</v>
      </c>
      <c r="C9" s="175"/>
      <c r="D9" s="175">
        <v>46.673000000000002</v>
      </c>
      <c r="E9" s="175"/>
      <c r="F9" s="176">
        <v>0</v>
      </c>
    </row>
    <row r="10" spans="1:9" ht="13.5" customHeight="1" x14ac:dyDescent="0.25">
      <c r="A10" s="7" t="s">
        <v>366</v>
      </c>
      <c r="B10" s="68"/>
      <c r="C10" s="68"/>
      <c r="D10" s="68">
        <v>45.36</v>
      </c>
      <c r="E10" s="68"/>
      <c r="F10" s="113"/>
    </row>
    <row r="11" spans="1:9" ht="13.5" customHeight="1" x14ac:dyDescent="0.25">
      <c r="A11" s="7" t="s">
        <v>367</v>
      </c>
      <c r="B11" s="68"/>
      <c r="C11" s="68"/>
      <c r="D11" s="68">
        <v>42.375</v>
      </c>
      <c r="E11" s="68"/>
      <c r="F11" s="113"/>
    </row>
    <row r="12" spans="1:9" ht="13.5" customHeight="1" x14ac:dyDescent="0.25">
      <c r="A12" s="7" t="s">
        <v>365</v>
      </c>
      <c r="B12" s="175"/>
      <c r="C12" s="175"/>
      <c r="D12" s="175">
        <v>20.795000000000002</v>
      </c>
      <c r="E12" s="175"/>
      <c r="F12" s="176"/>
    </row>
    <row r="13" spans="1:9" ht="13.5" customHeight="1" x14ac:dyDescent="0.25">
      <c r="A13" s="7" t="s">
        <v>373</v>
      </c>
      <c r="B13" s="175"/>
      <c r="C13" s="175"/>
      <c r="D13" s="175">
        <v>17.423999999999999</v>
      </c>
      <c r="E13" s="175"/>
      <c r="F13" s="176"/>
    </row>
    <row r="14" spans="1:9" ht="13.5" customHeight="1" x14ac:dyDescent="0.25">
      <c r="A14" s="7" t="s">
        <v>360</v>
      </c>
      <c r="B14" s="68"/>
      <c r="C14" s="68"/>
      <c r="D14" s="68">
        <v>16.715</v>
      </c>
      <c r="E14" s="68"/>
      <c r="F14" s="113">
        <v>4.9020000000000001</v>
      </c>
    </row>
    <row r="15" spans="1:9" ht="13.5" customHeight="1" x14ac:dyDescent="0.25">
      <c r="A15" s="7" t="s">
        <v>372</v>
      </c>
      <c r="B15" s="68"/>
      <c r="C15" s="68"/>
      <c r="D15" s="68">
        <v>3.597</v>
      </c>
      <c r="E15" s="68"/>
      <c r="F15" s="113">
        <v>5.3789999999999996</v>
      </c>
    </row>
    <row r="16" spans="1:9" ht="13.5" customHeight="1" x14ac:dyDescent="0.25">
      <c r="A16" s="7" t="s">
        <v>459</v>
      </c>
      <c r="B16" s="68"/>
      <c r="C16" s="68"/>
      <c r="D16" s="68">
        <v>2.9430000000000001</v>
      </c>
      <c r="E16" s="68"/>
      <c r="F16" s="113"/>
    </row>
    <row r="17" spans="1:9" ht="13.5" customHeight="1" x14ac:dyDescent="0.25">
      <c r="A17" s="7" t="s">
        <v>300</v>
      </c>
      <c r="B17" s="175"/>
      <c r="C17" s="175"/>
      <c r="D17" s="175">
        <v>2.0030000000000001</v>
      </c>
      <c r="E17" s="175"/>
      <c r="F17" s="176"/>
    </row>
    <row r="18" spans="1:9" ht="13.5" customHeight="1" x14ac:dyDescent="0.25">
      <c r="A18" s="7" t="s">
        <v>612</v>
      </c>
      <c r="B18" s="175"/>
      <c r="C18" s="175"/>
      <c r="D18" s="175">
        <v>1.968</v>
      </c>
      <c r="E18" s="175"/>
      <c r="F18" s="176"/>
    </row>
    <row r="19" spans="1:9" ht="13.5" customHeight="1" x14ac:dyDescent="0.25">
      <c r="A19" s="7" t="s">
        <v>505</v>
      </c>
      <c r="B19" s="68"/>
      <c r="C19" s="68"/>
      <c r="D19" s="68">
        <v>1.2809999999999999</v>
      </c>
      <c r="E19" s="68"/>
      <c r="F19" s="113"/>
    </row>
    <row r="20" spans="1:9" ht="13.5" customHeight="1" x14ac:dyDescent="0.25">
      <c r="A20" s="7" t="s">
        <v>298</v>
      </c>
      <c r="B20" s="175"/>
      <c r="C20" s="175"/>
      <c r="D20" s="175">
        <v>1.113</v>
      </c>
      <c r="E20" s="175"/>
      <c r="F20" s="176"/>
    </row>
    <row r="21" spans="1:9" ht="13.5" customHeight="1" x14ac:dyDescent="0.25">
      <c r="A21" s="7" t="s">
        <v>303</v>
      </c>
      <c r="B21" s="175"/>
      <c r="C21" s="175"/>
      <c r="D21" s="175">
        <v>1.012</v>
      </c>
      <c r="E21" s="175"/>
      <c r="F21" s="176"/>
    </row>
    <row r="22" spans="1:9" x14ac:dyDescent="0.25">
      <c r="A22" s="7" t="s">
        <v>443</v>
      </c>
      <c r="B22" s="175"/>
      <c r="C22" s="175"/>
      <c r="D22" s="175">
        <v>0.97299999999999998</v>
      </c>
      <c r="E22" s="175"/>
      <c r="F22" s="176"/>
    </row>
    <row r="23" spans="1:9" x14ac:dyDescent="0.25">
      <c r="A23" s="7" t="s">
        <v>356</v>
      </c>
      <c r="B23" s="175">
        <v>369.858</v>
      </c>
      <c r="C23" s="175"/>
      <c r="D23" s="175">
        <v>0.311</v>
      </c>
      <c r="E23" s="175"/>
      <c r="F23" s="176">
        <v>0</v>
      </c>
    </row>
    <row r="24" spans="1:9" ht="17" customHeight="1" x14ac:dyDescent="0.25">
      <c r="A24" s="7" t="s">
        <v>414</v>
      </c>
      <c r="B24" s="68"/>
      <c r="C24" s="68"/>
      <c r="D24" s="68">
        <v>0.13400000000000001</v>
      </c>
      <c r="E24" s="68"/>
      <c r="F24" s="113"/>
      <c r="I24" s="28"/>
    </row>
    <row r="25" spans="1:9" x14ac:dyDescent="0.25">
      <c r="A25" s="7" t="s">
        <v>348</v>
      </c>
      <c r="B25" s="175">
        <v>1656.855</v>
      </c>
      <c r="C25" s="175"/>
      <c r="D25" s="175">
        <v>3.9E-2</v>
      </c>
      <c r="E25" s="175"/>
      <c r="F25" s="176">
        <v>227.96600000000001</v>
      </c>
    </row>
    <row r="26" spans="1:9" x14ac:dyDescent="0.25">
      <c r="A26" s="7" t="s">
        <v>361</v>
      </c>
      <c r="B26" s="175"/>
      <c r="C26" s="175"/>
      <c r="D26" s="175">
        <v>1.4E-2</v>
      </c>
      <c r="E26" s="175"/>
      <c r="F26" s="176">
        <v>0.47799999999999998</v>
      </c>
    </row>
    <row r="27" spans="1:9" x14ac:dyDescent="0.25">
      <c r="A27" s="7" t="s">
        <v>376</v>
      </c>
      <c r="B27" s="68"/>
      <c r="C27" s="68"/>
      <c r="D27" s="68"/>
      <c r="E27" s="68"/>
      <c r="F27" s="113">
        <v>13.766</v>
      </c>
    </row>
    <row r="28" spans="1:9" x14ac:dyDescent="0.25">
      <c r="A28" s="7" t="s">
        <v>297</v>
      </c>
      <c r="B28" s="175"/>
      <c r="C28" s="175"/>
      <c r="D28" s="175"/>
      <c r="E28" s="175"/>
      <c r="F28" s="176">
        <v>4.9400000000000004</v>
      </c>
    </row>
    <row r="29" spans="1:9" x14ac:dyDescent="0.25">
      <c r="A29" s="7" t="s">
        <v>403</v>
      </c>
      <c r="B29" s="68"/>
      <c r="C29" s="68"/>
      <c r="D29" s="68"/>
      <c r="E29" s="68"/>
      <c r="F29" s="113">
        <v>3.2370000000000001</v>
      </c>
    </row>
    <row r="30" spans="1:9" x14ac:dyDescent="0.25">
      <c r="A30" s="7" t="s">
        <v>309</v>
      </c>
      <c r="B30" s="68"/>
      <c r="C30" s="68"/>
      <c r="D30" s="68"/>
      <c r="E30" s="68"/>
      <c r="F30" s="113">
        <v>1.0549999999999999</v>
      </c>
    </row>
    <row r="31" spans="1:9" x14ac:dyDescent="0.25">
      <c r="A31" s="7" t="s">
        <v>408</v>
      </c>
      <c r="B31" s="175"/>
      <c r="C31" s="175"/>
      <c r="D31" s="175"/>
      <c r="E31" s="175"/>
      <c r="F31" s="176">
        <v>0.85499999999999998</v>
      </c>
    </row>
    <row r="32" spans="1:9" x14ac:dyDescent="0.25">
      <c r="A32" s="7" t="s">
        <v>507</v>
      </c>
      <c r="B32" s="175"/>
      <c r="C32" s="175"/>
      <c r="D32" s="175"/>
      <c r="E32" s="175"/>
      <c r="F32" s="176">
        <v>0.432</v>
      </c>
    </row>
    <row r="33" spans="1:6" x14ac:dyDescent="0.25">
      <c r="A33" s="7" t="s">
        <v>410</v>
      </c>
      <c r="B33" s="175"/>
      <c r="C33" s="175"/>
      <c r="D33" s="175"/>
      <c r="E33" s="175"/>
      <c r="F33" s="176">
        <v>0.21199999999999999</v>
      </c>
    </row>
    <row r="34" spans="1:6" x14ac:dyDescent="0.25">
      <c r="A34" s="7" t="s">
        <v>382</v>
      </c>
      <c r="B34" s="175"/>
      <c r="C34" s="175"/>
      <c r="D34" s="175"/>
      <c r="E34" s="175"/>
      <c r="F34" s="176">
        <v>5.0999999999999997E-2</v>
      </c>
    </row>
    <row r="35" spans="1:6" x14ac:dyDescent="0.25">
      <c r="A35" s="7" t="s">
        <v>577</v>
      </c>
      <c r="B35" s="175"/>
      <c r="C35" s="175"/>
      <c r="D35" s="175"/>
      <c r="E35" s="175"/>
      <c r="F35" s="176">
        <v>0.02</v>
      </c>
    </row>
    <row r="36" spans="1:6" x14ac:dyDescent="0.25">
      <c r="A36" s="7" t="s">
        <v>394</v>
      </c>
      <c r="B36" s="175"/>
      <c r="C36" s="175"/>
      <c r="D36" s="175"/>
      <c r="E36" s="175"/>
      <c r="F36" s="176">
        <v>1.0999999999999999E-2</v>
      </c>
    </row>
    <row r="37" spans="1:6" x14ac:dyDescent="0.25">
      <c r="A37" s="7" t="s">
        <v>418</v>
      </c>
      <c r="B37" s="175"/>
      <c r="C37" s="175"/>
      <c r="D37" s="175"/>
      <c r="E37" s="175"/>
      <c r="F37" s="176">
        <v>4.0000000000000001E-3</v>
      </c>
    </row>
    <row r="38" spans="1:6" x14ac:dyDescent="0.25">
      <c r="A38" s="7" t="s">
        <v>362</v>
      </c>
      <c r="B38" s="175">
        <v>0.06</v>
      </c>
      <c r="C38" s="175"/>
      <c r="D38" s="175"/>
      <c r="E38" s="175"/>
      <c r="F38" s="176">
        <v>1E-3</v>
      </c>
    </row>
    <row r="39" spans="1:6" x14ac:dyDescent="0.25">
      <c r="A39" s="7" t="s">
        <v>357</v>
      </c>
      <c r="B39" s="175">
        <v>93.096999999999994</v>
      </c>
      <c r="C39" s="175"/>
      <c r="D39" s="175"/>
      <c r="E39" s="175"/>
      <c r="F39" s="176">
        <v>0</v>
      </c>
    </row>
    <row r="40" spans="1:6" x14ac:dyDescent="0.25">
      <c r="A40" s="7" t="s">
        <v>359</v>
      </c>
      <c r="B40" s="175">
        <v>63.932000000000002</v>
      </c>
      <c r="C40" s="175"/>
      <c r="D40" s="175"/>
      <c r="E40" s="175"/>
      <c r="F40" s="176">
        <v>0</v>
      </c>
    </row>
    <row r="41" spans="1:6" x14ac:dyDescent="0.25">
      <c r="A41" s="7" t="s">
        <v>371</v>
      </c>
      <c r="B41" s="175"/>
      <c r="C41" s="175"/>
      <c r="D41" s="175"/>
      <c r="E41" s="175"/>
      <c r="F41" s="176">
        <v>0</v>
      </c>
    </row>
    <row r="42" spans="1:6" x14ac:dyDescent="0.25">
      <c r="A42" s="7" t="s">
        <v>349</v>
      </c>
      <c r="B42" s="175">
        <v>3.57</v>
      </c>
      <c r="C42" s="175">
        <v>1260.54</v>
      </c>
      <c r="D42" s="175"/>
      <c r="E42" s="175"/>
      <c r="F42" s="176"/>
    </row>
    <row r="43" spans="1:6" x14ac:dyDescent="0.25">
      <c r="A43" s="7" t="s">
        <v>355</v>
      </c>
      <c r="B43" s="175">
        <v>185.26400000000001</v>
      </c>
      <c r="C43" s="175"/>
      <c r="D43" s="175"/>
      <c r="E43" s="175"/>
      <c r="F43" s="176"/>
    </row>
    <row r="44" spans="1:6" x14ac:dyDescent="0.25">
      <c r="A44" s="7" t="s">
        <v>383</v>
      </c>
      <c r="B44" s="175">
        <v>105.863</v>
      </c>
      <c r="C44" s="175"/>
      <c r="D44" s="175"/>
      <c r="E44" s="175"/>
      <c r="F44" s="176"/>
    </row>
    <row r="45" spans="1:6" x14ac:dyDescent="0.25">
      <c r="A45" s="7" t="s">
        <v>358</v>
      </c>
      <c r="B45" s="175">
        <v>18.468</v>
      </c>
      <c r="C45" s="175"/>
      <c r="D45" s="175"/>
      <c r="E45" s="175"/>
      <c r="F45" s="176"/>
    </row>
    <row r="46" spans="1:6" x14ac:dyDescent="0.25">
      <c r="A46" s="7" t="s">
        <v>379</v>
      </c>
      <c r="B46" s="175">
        <v>9.5000000000000001E-2</v>
      </c>
      <c r="C46" s="175"/>
      <c r="D46" s="175"/>
      <c r="E46" s="175"/>
      <c r="F46" s="176"/>
    </row>
    <row r="47" spans="1:6" x14ac:dyDescent="0.25">
      <c r="A47" s="7" t="s">
        <v>422</v>
      </c>
      <c r="B47" s="175"/>
      <c r="C47" s="175"/>
      <c r="D47" s="175"/>
      <c r="E47" s="175"/>
      <c r="F47" s="176"/>
    </row>
    <row r="48" spans="1:6" x14ac:dyDescent="0.25">
      <c r="A48" s="7" t="s">
        <v>393</v>
      </c>
      <c r="B48" s="175"/>
      <c r="C48" s="175"/>
      <c r="D48" s="175"/>
      <c r="E48" s="175"/>
      <c r="F48" s="176"/>
    </row>
    <row r="49" spans="1:6" x14ac:dyDescent="0.25">
      <c r="A49" s="7" t="s">
        <v>398</v>
      </c>
      <c r="B49" s="175"/>
      <c r="C49" s="175"/>
      <c r="D49" s="175"/>
      <c r="E49" s="175"/>
      <c r="F49" s="176"/>
    </row>
    <row r="50" spans="1:6" x14ac:dyDescent="0.25">
      <c r="A50" s="7" t="s">
        <v>400</v>
      </c>
      <c r="B50" s="175"/>
      <c r="C50" s="175"/>
      <c r="D50" s="175"/>
      <c r="E50" s="175"/>
      <c r="F50" s="176"/>
    </row>
    <row r="51" spans="1:6" x14ac:dyDescent="0.25">
      <c r="A51" s="7" t="s">
        <v>510</v>
      </c>
      <c r="B51" s="175"/>
      <c r="C51" s="175"/>
      <c r="D51" s="175"/>
      <c r="E51" s="175"/>
      <c r="F51" s="176"/>
    </row>
    <row r="52" spans="1:6" x14ac:dyDescent="0.25">
      <c r="A52" s="7" t="s">
        <v>508</v>
      </c>
      <c r="B52" s="175"/>
      <c r="C52" s="175"/>
      <c r="D52" s="175"/>
      <c r="E52" s="175"/>
      <c r="F52" s="176"/>
    </row>
    <row r="53" spans="1:6" x14ac:dyDescent="0.25">
      <c r="A53" s="7" t="s">
        <v>374</v>
      </c>
      <c r="B53" s="175"/>
      <c r="C53" s="175"/>
      <c r="D53" s="175"/>
      <c r="E53" s="175"/>
      <c r="F53" s="176"/>
    </row>
    <row r="54" spans="1:6" x14ac:dyDescent="0.25">
      <c r="A54" s="7" t="s">
        <v>437</v>
      </c>
      <c r="B54" s="68"/>
      <c r="C54" s="68"/>
      <c r="D54" s="68"/>
      <c r="E54" s="68"/>
      <c r="F54" s="113"/>
    </row>
    <row r="55" spans="1:6" x14ac:dyDescent="0.25">
      <c r="A55" s="7" t="s">
        <v>370</v>
      </c>
      <c r="B55" s="68"/>
      <c r="C55" s="68"/>
      <c r="D55" s="68"/>
      <c r="E55" s="68"/>
      <c r="F55" s="113"/>
    </row>
    <row r="56" spans="1:6" x14ac:dyDescent="0.25">
      <c r="A56" s="7" t="s">
        <v>540</v>
      </c>
      <c r="B56" s="68"/>
      <c r="C56" s="68"/>
      <c r="D56" s="68"/>
      <c r="E56" s="68"/>
      <c r="F56" s="113"/>
    </row>
    <row r="57" spans="1:6" x14ac:dyDescent="0.25">
      <c r="A57" s="7" t="s">
        <v>574</v>
      </c>
      <c r="B57" s="68"/>
      <c r="C57" s="68"/>
      <c r="D57" s="68"/>
      <c r="E57" s="68"/>
      <c r="F57" s="113"/>
    </row>
    <row r="58" spans="1:6" x14ac:dyDescent="0.25">
      <c r="A58" s="7" t="s">
        <v>369</v>
      </c>
      <c r="B58" s="68"/>
      <c r="C58" s="68"/>
      <c r="D58" s="68"/>
      <c r="E58" s="68"/>
      <c r="F58" s="113"/>
    </row>
    <row r="59" spans="1:6" x14ac:dyDescent="0.25">
      <c r="A59" s="7" t="s">
        <v>380</v>
      </c>
      <c r="B59" s="68"/>
      <c r="C59" s="68"/>
      <c r="D59" s="68"/>
      <c r="E59" s="68"/>
      <c r="F59" s="113"/>
    </row>
    <row r="60" spans="1:6" x14ac:dyDescent="0.25">
      <c r="A60" s="7" t="s">
        <v>381</v>
      </c>
      <c r="B60" s="68"/>
      <c r="C60" s="68"/>
      <c r="D60" s="68"/>
      <c r="E60" s="68"/>
      <c r="F60" s="113"/>
    </row>
    <row r="61" spans="1:6" x14ac:dyDescent="0.25">
      <c r="A61" s="7" t="s">
        <v>312</v>
      </c>
      <c r="B61" s="68"/>
      <c r="C61" s="68"/>
      <c r="D61" s="68"/>
      <c r="E61" s="68"/>
      <c r="F61" s="113"/>
    </row>
    <row r="62" spans="1:6" x14ac:dyDescent="0.25">
      <c r="B62" s="177"/>
      <c r="C62" s="177"/>
    </row>
    <row r="63" spans="1:6" x14ac:dyDescent="0.25">
      <c r="B63" s="177"/>
      <c r="C63" s="177"/>
    </row>
    <row r="64" spans="1:6" x14ac:dyDescent="0.25">
      <c r="B64" s="177"/>
      <c r="C64" s="177"/>
    </row>
    <row r="65" spans="1:2" x14ac:dyDescent="0.25">
      <c r="A65" s="177"/>
      <c r="B65" s="177"/>
    </row>
    <row r="66" spans="1:2" x14ac:dyDescent="0.25">
      <c r="A66" s="177"/>
      <c r="B66" s="177"/>
    </row>
    <row r="67" spans="1:2" x14ac:dyDescent="0.25">
      <c r="A67" s="177"/>
      <c r="B67" s="177"/>
    </row>
    <row r="68" spans="1:2" x14ac:dyDescent="0.25">
      <c r="A68" s="177"/>
      <c r="B68" s="177"/>
    </row>
    <row r="69" spans="1:2" x14ac:dyDescent="0.25">
      <c r="A69" s="177"/>
      <c r="B69" s="177"/>
    </row>
    <row r="70" spans="1:2" x14ac:dyDescent="0.25">
      <c r="A70" s="177"/>
      <c r="B70" s="177"/>
    </row>
    <row r="71" spans="1:2" x14ac:dyDescent="0.25">
      <c r="A71" s="177"/>
      <c r="B71" s="177"/>
    </row>
    <row r="72" spans="1:2" x14ac:dyDescent="0.25">
      <c r="A72" s="177"/>
      <c r="B72" s="177"/>
    </row>
    <row r="73" spans="1:2" x14ac:dyDescent="0.25">
      <c r="A73" s="177"/>
      <c r="B73" s="177"/>
    </row>
    <row r="74" spans="1:2" x14ac:dyDescent="0.25">
      <c r="A74" s="177"/>
      <c r="B74" s="177"/>
    </row>
    <row r="75" spans="1:2" x14ac:dyDescent="0.25">
      <c r="A75" s="177"/>
      <c r="B75" s="177"/>
    </row>
    <row r="76" spans="1:2" x14ac:dyDescent="0.25">
      <c r="A76" s="177"/>
      <c r="B76" s="177"/>
    </row>
    <row r="77" spans="1:2" x14ac:dyDescent="0.25">
      <c r="A77" s="177"/>
      <c r="B77" s="177"/>
    </row>
    <row r="78" spans="1:2" x14ac:dyDescent="0.25">
      <c r="A78" s="177"/>
      <c r="B78" s="177"/>
    </row>
    <row r="79" spans="1:2" x14ac:dyDescent="0.25">
      <c r="A79" s="177"/>
      <c r="B79" s="177"/>
    </row>
    <row r="80" spans="1:2" x14ac:dyDescent="0.25">
      <c r="A80" s="177"/>
      <c r="B80" s="177"/>
    </row>
    <row r="81" spans="1:3" x14ac:dyDescent="0.25">
      <c r="A81" s="177"/>
      <c r="B81" s="177"/>
      <c r="C81" s="177"/>
    </row>
    <row r="82" spans="1:3" x14ac:dyDescent="0.25">
      <c r="A82" s="177"/>
      <c r="B82" s="177"/>
      <c r="C82" s="177"/>
    </row>
    <row r="83" spans="1:3" x14ac:dyDescent="0.25">
      <c r="A83" s="177"/>
      <c r="B83" s="177"/>
      <c r="C83" s="177"/>
    </row>
    <row r="84" spans="1:3" x14ac:dyDescent="0.25">
      <c r="A84" s="177"/>
      <c r="B84" s="177"/>
      <c r="C84" s="177"/>
    </row>
    <row r="85" spans="1:3" x14ac:dyDescent="0.25">
      <c r="A85" s="177"/>
      <c r="B85" s="177"/>
      <c r="C85" s="177"/>
    </row>
    <row r="86" spans="1:3" x14ac:dyDescent="0.25">
      <c r="A86" s="177"/>
      <c r="B86" s="177"/>
      <c r="C86" s="177"/>
    </row>
    <row r="87" spans="1:3" x14ac:dyDescent="0.25">
      <c r="A87" s="177"/>
      <c r="B87" s="177"/>
      <c r="C87" s="177"/>
    </row>
    <row r="88" spans="1:3" x14ac:dyDescent="0.25">
      <c r="A88" s="177"/>
      <c r="B88" s="177"/>
      <c r="C88" s="177"/>
    </row>
    <row r="89" spans="1:3" x14ac:dyDescent="0.25">
      <c r="A89" s="177"/>
      <c r="B89" s="177"/>
      <c r="C89" s="177"/>
    </row>
    <row r="90" spans="1:3" x14ac:dyDescent="0.25">
      <c r="A90" s="177"/>
      <c r="B90" s="177"/>
      <c r="C90" s="177"/>
    </row>
    <row r="91" spans="1:3" x14ac:dyDescent="0.25">
      <c r="A91" s="177"/>
      <c r="B91" s="177"/>
      <c r="C91" s="177"/>
    </row>
    <row r="92" spans="1:3" x14ac:dyDescent="0.25">
      <c r="A92" s="177"/>
      <c r="B92" s="177"/>
      <c r="C92" s="177"/>
    </row>
    <row r="93" spans="1:3" x14ac:dyDescent="0.25">
      <c r="A93" s="177"/>
      <c r="B93" s="177"/>
      <c r="C93" s="177"/>
    </row>
    <row r="94" spans="1:3" x14ac:dyDescent="0.25">
      <c r="A94" s="177"/>
      <c r="B94" s="177"/>
      <c r="C94" s="177"/>
    </row>
    <row r="95" spans="1:3" x14ac:dyDescent="0.25">
      <c r="A95" s="177"/>
      <c r="B95" s="177"/>
      <c r="C95" s="177"/>
    </row>
    <row r="96" spans="1:3" x14ac:dyDescent="0.25">
      <c r="A96" s="177"/>
      <c r="B96" s="177"/>
      <c r="C96" s="177"/>
    </row>
    <row r="97" spans="2:3" x14ac:dyDescent="0.25">
      <c r="B97" s="177"/>
      <c r="C97" s="177"/>
    </row>
    <row r="98" spans="2:3" x14ac:dyDescent="0.25">
      <c r="B98" s="177"/>
      <c r="C98" s="177"/>
    </row>
    <row r="99" spans="2:3" x14ac:dyDescent="0.25">
      <c r="B99" s="177"/>
      <c r="C99" s="177"/>
    </row>
    <row r="100" spans="2:3" x14ac:dyDescent="0.25">
      <c r="B100" s="177"/>
      <c r="C100" s="177"/>
    </row>
    <row r="101" spans="2:3" x14ac:dyDescent="0.25">
      <c r="B101" s="177"/>
      <c r="C101" s="177"/>
    </row>
    <row r="102" spans="2:3" x14ac:dyDescent="0.25">
      <c r="B102" s="177"/>
      <c r="C102" s="177"/>
    </row>
    <row r="103" spans="2:3" x14ac:dyDescent="0.25">
      <c r="B103" s="177"/>
      <c r="C103" s="177"/>
    </row>
    <row r="104" spans="2:3" x14ac:dyDescent="0.25">
      <c r="B104" s="177"/>
      <c r="C104" s="177"/>
    </row>
    <row r="105" spans="2:3" x14ac:dyDescent="0.25">
      <c r="B105" s="177"/>
      <c r="C105" s="177"/>
    </row>
    <row r="106" spans="2:3" x14ac:dyDescent="0.25">
      <c r="B106" s="177"/>
      <c r="C106" s="177"/>
    </row>
    <row r="107" spans="2:3" x14ac:dyDescent="0.25">
      <c r="B107" s="177"/>
      <c r="C107" s="177"/>
    </row>
    <row r="108" spans="2:3" x14ac:dyDescent="0.25">
      <c r="B108" s="177"/>
      <c r="C108" s="177"/>
    </row>
    <row r="109" spans="2:3" x14ac:dyDescent="0.25">
      <c r="B109" s="177"/>
      <c r="C109" s="177"/>
    </row>
    <row r="110" spans="2:3" x14ac:dyDescent="0.25">
      <c r="B110" s="177"/>
      <c r="C110" s="177"/>
    </row>
    <row r="111" spans="2:3" x14ac:dyDescent="0.25">
      <c r="B111" s="177"/>
      <c r="C111" s="177"/>
    </row>
    <row r="112" spans="2:3" x14ac:dyDescent="0.25">
      <c r="B112" s="177"/>
      <c r="C112" s="177"/>
    </row>
    <row r="113" spans="2:2" x14ac:dyDescent="0.25">
      <c r="B113" s="177"/>
    </row>
    <row r="114" spans="2:2" x14ac:dyDescent="0.25">
      <c r="B114" s="177"/>
    </row>
    <row r="115" spans="2:2" x14ac:dyDescent="0.25">
      <c r="B115" s="177"/>
    </row>
    <row r="116" spans="2:2" x14ac:dyDescent="0.25">
      <c r="B116" s="177"/>
    </row>
    <row r="117" spans="2:2" x14ac:dyDescent="0.25">
      <c r="B117" s="177"/>
    </row>
    <row r="118" spans="2:2" x14ac:dyDescent="0.25">
      <c r="B118" s="177"/>
    </row>
    <row r="119" spans="2:2" x14ac:dyDescent="0.25">
      <c r="B119" s="177"/>
    </row>
    <row r="120" spans="2:2" x14ac:dyDescent="0.25">
      <c r="B120" s="177"/>
    </row>
    <row r="121" spans="2:2" x14ac:dyDescent="0.25">
      <c r="B121" s="177"/>
    </row>
    <row r="122" spans="2:2" x14ac:dyDescent="0.25">
      <c r="B122" s="177"/>
    </row>
    <row r="123" spans="2:2" x14ac:dyDescent="0.25">
      <c r="B123" s="177"/>
    </row>
    <row r="124" spans="2:2" x14ac:dyDescent="0.25">
      <c r="B124" s="177"/>
    </row>
    <row r="125" spans="2:2" x14ac:dyDescent="0.25">
      <c r="B125" s="177"/>
    </row>
    <row r="126" spans="2:2" x14ac:dyDescent="0.25">
      <c r="B126" s="177"/>
    </row>
    <row r="127" spans="2:2" x14ac:dyDescent="0.25">
      <c r="B127" s="177"/>
    </row>
    <row r="128" spans="2:2" x14ac:dyDescent="0.25">
      <c r="B128" s="177"/>
    </row>
    <row r="129" spans="1:3" x14ac:dyDescent="0.25">
      <c r="A129" s="177"/>
      <c r="B129" s="177"/>
      <c r="C129" s="177"/>
    </row>
    <row r="130" spans="1:3" x14ac:dyDescent="0.25">
      <c r="A130" s="177"/>
      <c r="B130" s="177"/>
      <c r="C130" s="177"/>
    </row>
    <row r="131" spans="1:3" x14ac:dyDescent="0.25">
      <c r="A131" s="177"/>
      <c r="B131" s="177"/>
      <c r="C131" s="177"/>
    </row>
    <row r="132" spans="1:3" x14ac:dyDescent="0.25">
      <c r="A132" s="177"/>
      <c r="B132" s="177"/>
      <c r="C132" s="177"/>
    </row>
    <row r="133" spans="1:3" x14ac:dyDescent="0.25">
      <c r="A133" s="177"/>
      <c r="B133" s="177"/>
      <c r="C133" s="177"/>
    </row>
    <row r="134" spans="1:3" x14ac:dyDescent="0.25">
      <c r="A134" s="177"/>
      <c r="B134" s="177"/>
      <c r="C134" s="177"/>
    </row>
    <row r="135" spans="1:3" x14ac:dyDescent="0.25">
      <c r="A135" s="177"/>
      <c r="B135" s="177"/>
      <c r="C135" s="177"/>
    </row>
    <row r="136" spans="1:3" x14ac:dyDescent="0.25">
      <c r="A136" s="177"/>
      <c r="B136" s="177"/>
      <c r="C136" s="177"/>
    </row>
    <row r="137" spans="1:3" x14ac:dyDescent="0.25">
      <c r="A137" s="177"/>
      <c r="B137" s="177"/>
      <c r="C137" s="177"/>
    </row>
    <row r="138" spans="1:3" x14ac:dyDescent="0.25">
      <c r="A138" s="177"/>
      <c r="B138" s="177"/>
      <c r="C138" s="177"/>
    </row>
    <row r="139" spans="1:3" x14ac:dyDescent="0.25">
      <c r="A139" s="177"/>
      <c r="B139" s="177"/>
      <c r="C139" s="177"/>
    </row>
    <row r="140" spans="1:3" x14ac:dyDescent="0.25">
      <c r="A140" s="177"/>
      <c r="B140" s="177"/>
      <c r="C140" s="177"/>
    </row>
    <row r="141" spans="1:3" x14ac:dyDescent="0.25">
      <c r="A141" s="177"/>
      <c r="B141" s="177"/>
      <c r="C141" s="177"/>
    </row>
    <row r="142" spans="1:3" x14ac:dyDescent="0.25">
      <c r="A142" s="177"/>
      <c r="B142" s="177"/>
      <c r="C142" s="177"/>
    </row>
    <row r="143" spans="1:3" x14ac:dyDescent="0.25">
      <c r="A143" s="177"/>
      <c r="B143" s="177"/>
      <c r="C143" s="177"/>
    </row>
    <row r="144" spans="1:3" x14ac:dyDescent="0.25">
      <c r="A144" s="177"/>
      <c r="B144" s="177"/>
      <c r="C144" s="177"/>
    </row>
    <row r="145" spans="1:3" x14ac:dyDescent="0.25">
      <c r="A145" s="177"/>
      <c r="B145" s="177"/>
      <c r="C145" s="177"/>
    </row>
    <row r="146" spans="1:3" x14ac:dyDescent="0.25">
      <c r="A146" s="177"/>
      <c r="B146" s="177"/>
      <c r="C146" s="177"/>
    </row>
    <row r="147" spans="1:3" x14ac:dyDescent="0.25">
      <c r="A147" s="177"/>
      <c r="B147" s="177"/>
      <c r="C147" s="177"/>
    </row>
    <row r="148" spans="1:3" x14ac:dyDescent="0.25">
      <c r="A148" s="177"/>
      <c r="B148" s="177"/>
      <c r="C148" s="177"/>
    </row>
    <row r="149" spans="1:3" x14ac:dyDescent="0.25">
      <c r="A149" s="177"/>
      <c r="B149" s="177"/>
      <c r="C149" s="177"/>
    </row>
    <row r="150" spans="1:3" x14ac:dyDescent="0.25">
      <c r="A150" s="177"/>
      <c r="B150" s="177"/>
      <c r="C150" s="177"/>
    </row>
    <row r="151" spans="1:3" x14ac:dyDescent="0.25">
      <c r="A151" s="177"/>
      <c r="B151" s="177"/>
      <c r="C151" s="177"/>
    </row>
    <row r="152" spans="1:3" x14ac:dyDescent="0.25">
      <c r="A152" s="177"/>
      <c r="B152" s="177"/>
      <c r="C152" s="177"/>
    </row>
    <row r="153" spans="1:3" x14ac:dyDescent="0.25">
      <c r="A153" s="177"/>
      <c r="B153" s="177"/>
      <c r="C153" s="177"/>
    </row>
    <row r="154" spans="1:3" x14ac:dyDescent="0.25">
      <c r="A154" s="177"/>
      <c r="B154" s="177"/>
      <c r="C154" s="177"/>
    </row>
    <row r="155" spans="1:3" x14ac:dyDescent="0.25">
      <c r="A155" s="177"/>
      <c r="B155" s="177"/>
      <c r="C155" s="177"/>
    </row>
    <row r="156" spans="1:3" x14ac:dyDescent="0.25">
      <c r="A156" s="177"/>
      <c r="B156" s="177"/>
      <c r="C156" s="177"/>
    </row>
    <row r="157" spans="1:3" x14ac:dyDescent="0.25">
      <c r="A157" s="177"/>
      <c r="B157" s="177"/>
      <c r="C157" s="177"/>
    </row>
    <row r="158" spans="1:3" x14ac:dyDescent="0.25">
      <c r="A158" s="177"/>
      <c r="B158" s="177"/>
      <c r="C158" s="177"/>
    </row>
    <row r="159" spans="1:3" x14ac:dyDescent="0.25">
      <c r="A159" s="177"/>
      <c r="B159" s="177"/>
      <c r="C159" s="177"/>
    </row>
    <row r="160" spans="1:3" x14ac:dyDescent="0.25">
      <c r="A160" s="177"/>
      <c r="B160" s="177"/>
      <c r="C160" s="177"/>
    </row>
    <row r="161" spans="1:3" x14ac:dyDescent="0.25">
      <c r="A161" s="177"/>
      <c r="B161" s="177"/>
      <c r="C161" s="177"/>
    </row>
    <row r="162" spans="1:3" x14ac:dyDescent="0.25">
      <c r="A162" s="177"/>
      <c r="B162" s="177"/>
      <c r="C162" s="177"/>
    </row>
    <row r="163" spans="1:3" x14ac:dyDescent="0.25">
      <c r="A163" s="177"/>
      <c r="B163" s="177"/>
      <c r="C163" s="177"/>
    </row>
    <row r="164" spans="1:3" x14ac:dyDescent="0.25">
      <c r="A164" s="177"/>
      <c r="B164" s="177"/>
      <c r="C164" s="177"/>
    </row>
    <row r="165" spans="1:3" x14ac:dyDescent="0.25">
      <c r="A165" s="177"/>
      <c r="B165" s="177"/>
      <c r="C165" s="177"/>
    </row>
    <row r="166" spans="1:3" x14ac:dyDescent="0.25">
      <c r="A166" s="177"/>
      <c r="B166" s="177"/>
      <c r="C166" s="177"/>
    </row>
    <row r="167" spans="1:3" x14ac:dyDescent="0.25">
      <c r="A167" s="177"/>
      <c r="B167" s="177"/>
      <c r="C167" s="177"/>
    </row>
    <row r="168" spans="1:3" x14ac:dyDescent="0.25">
      <c r="A168" s="177"/>
      <c r="B168" s="177"/>
      <c r="C168" s="177"/>
    </row>
    <row r="169" spans="1:3" x14ac:dyDescent="0.25">
      <c r="A169" s="177"/>
      <c r="B169" s="177"/>
      <c r="C169" s="177"/>
    </row>
    <row r="170" spans="1:3" x14ac:dyDescent="0.25">
      <c r="A170" s="177"/>
      <c r="B170" s="177"/>
      <c r="C170" s="177"/>
    </row>
    <row r="171" spans="1:3" x14ac:dyDescent="0.25">
      <c r="A171" s="177"/>
      <c r="B171" s="177"/>
      <c r="C171" s="177"/>
    </row>
    <row r="172" spans="1:3" x14ac:dyDescent="0.25">
      <c r="A172" s="177"/>
      <c r="B172" s="177"/>
      <c r="C172" s="177"/>
    </row>
    <row r="173" spans="1:3" x14ac:dyDescent="0.25">
      <c r="A173" s="177"/>
      <c r="B173" s="177"/>
      <c r="C173" s="177"/>
    </row>
    <row r="174" spans="1:3" x14ac:dyDescent="0.25">
      <c r="A174" s="177"/>
      <c r="B174" s="177"/>
      <c r="C174" s="177"/>
    </row>
    <row r="175" spans="1:3" x14ac:dyDescent="0.25">
      <c r="A175" s="177"/>
      <c r="B175" s="177"/>
      <c r="C175" s="177"/>
    </row>
    <row r="176" spans="1:3" x14ac:dyDescent="0.25">
      <c r="A176" s="177"/>
      <c r="B176" s="177"/>
      <c r="C176" s="177"/>
    </row>
    <row r="177" spans="2:3" x14ac:dyDescent="0.25">
      <c r="B177" s="177"/>
      <c r="C177" s="177"/>
    </row>
    <row r="178" spans="2:3" x14ac:dyDescent="0.25">
      <c r="B178" s="177"/>
      <c r="C178" s="177"/>
    </row>
    <row r="179" spans="2:3" x14ac:dyDescent="0.25">
      <c r="B179" s="177"/>
      <c r="C179" s="177"/>
    </row>
    <row r="180" spans="2:3" x14ac:dyDescent="0.25">
      <c r="B180" s="177"/>
      <c r="C180" s="177"/>
    </row>
    <row r="181" spans="2:3" x14ac:dyDescent="0.25">
      <c r="B181" s="177"/>
      <c r="C181" s="177"/>
    </row>
    <row r="182" spans="2:3" x14ac:dyDescent="0.25">
      <c r="B182" s="177"/>
      <c r="C182" s="177"/>
    </row>
    <row r="183" spans="2:3" x14ac:dyDescent="0.25">
      <c r="B183" s="177"/>
      <c r="C183" s="177"/>
    </row>
    <row r="184" spans="2:3" x14ac:dyDescent="0.25">
      <c r="B184" s="177"/>
      <c r="C184" s="177"/>
    </row>
    <row r="185" spans="2:3" x14ac:dyDescent="0.25">
      <c r="B185" s="177"/>
      <c r="C185" s="177"/>
    </row>
    <row r="186" spans="2:3" x14ac:dyDescent="0.25">
      <c r="B186" s="177"/>
      <c r="C186" s="177"/>
    </row>
    <row r="187" spans="2:3" x14ac:dyDescent="0.25">
      <c r="B187" s="177"/>
      <c r="C187" s="177"/>
    </row>
    <row r="188" spans="2:3" x14ac:dyDescent="0.25">
      <c r="B188" s="177"/>
      <c r="C188" s="177"/>
    </row>
    <row r="189" spans="2:3" x14ac:dyDescent="0.25">
      <c r="B189" s="177"/>
      <c r="C189" s="177"/>
    </row>
    <row r="190" spans="2:3" x14ac:dyDescent="0.25">
      <c r="B190" s="177"/>
      <c r="C190" s="177"/>
    </row>
    <row r="191" spans="2:3" x14ac:dyDescent="0.25">
      <c r="B191" s="177"/>
      <c r="C191" s="177"/>
    </row>
    <row r="192" spans="2:3" x14ac:dyDescent="0.25">
      <c r="B192" s="177"/>
      <c r="C192" s="177"/>
    </row>
    <row r="193" spans="1:2" x14ac:dyDescent="0.25">
      <c r="A193" s="177"/>
      <c r="B193" s="177"/>
    </row>
    <row r="194" spans="1:2" x14ac:dyDescent="0.25">
      <c r="A194" s="177"/>
      <c r="B194" s="177"/>
    </row>
    <row r="195" spans="1:2" x14ac:dyDescent="0.25">
      <c r="A195" s="177"/>
      <c r="B195" s="177"/>
    </row>
    <row r="196" spans="1:2" x14ac:dyDescent="0.25">
      <c r="A196" s="177"/>
      <c r="B196" s="177"/>
    </row>
    <row r="197" spans="1:2" x14ac:dyDescent="0.25">
      <c r="A197" s="177"/>
      <c r="B197" s="177"/>
    </row>
    <row r="198" spans="1:2" x14ac:dyDescent="0.25">
      <c r="A198" s="177"/>
      <c r="B198" s="177"/>
    </row>
    <row r="199" spans="1:2" x14ac:dyDescent="0.25">
      <c r="A199" s="177"/>
      <c r="B199" s="177"/>
    </row>
    <row r="200" spans="1:2" x14ac:dyDescent="0.25">
      <c r="A200" s="177"/>
      <c r="B200" s="177"/>
    </row>
    <row r="201" spans="1:2" x14ac:dyDescent="0.25">
      <c r="A201" s="177"/>
      <c r="B201" s="177"/>
    </row>
    <row r="202" spans="1:2" x14ac:dyDescent="0.25">
      <c r="A202" s="177"/>
      <c r="B202" s="177"/>
    </row>
    <row r="203" spans="1:2" x14ac:dyDescent="0.25">
      <c r="A203" s="177"/>
      <c r="B203" s="177"/>
    </row>
    <row r="204" spans="1:2" x14ac:dyDescent="0.25">
      <c r="A204" s="177"/>
      <c r="B204" s="177"/>
    </row>
    <row r="205" spans="1:2" x14ac:dyDescent="0.25">
      <c r="A205" s="177"/>
      <c r="B205" s="177"/>
    </row>
    <row r="206" spans="1:2" x14ac:dyDescent="0.25">
      <c r="A206" s="177"/>
      <c r="B206" s="177"/>
    </row>
    <row r="207" spans="1:2" x14ac:dyDescent="0.25">
      <c r="A207" s="177"/>
      <c r="B207" s="177"/>
    </row>
    <row r="208" spans="1:2" x14ac:dyDescent="0.25">
      <c r="A208" s="177"/>
      <c r="B208" s="177"/>
    </row>
    <row r="209" spans="1:3" x14ac:dyDescent="0.25">
      <c r="A209" s="177"/>
      <c r="B209" s="177"/>
      <c r="C209" s="177"/>
    </row>
    <row r="210" spans="1:3" x14ac:dyDescent="0.25">
      <c r="A210" s="177"/>
      <c r="B210" s="177"/>
      <c r="C210" s="177"/>
    </row>
    <row r="211" spans="1:3" x14ac:dyDescent="0.25">
      <c r="A211" s="177"/>
      <c r="B211" s="177"/>
      <c r="C211" s="177"/>
    </row>
    <row r="212" spans="1:3" x14ac:dyDescent="0.25">
      <c r="A212" s="177"/>
      <c r="B212" s="177"/>
      <c r="C212" s="177"/>
    </row>
    <row r="213" spans="1:3" x14ac:dyDescent="0.25">
      <c r="A213" s="177"/>
      <c r="B213" s="177"/>
      <c r="C213" s="177"/>
    </row>
    <row r="214" spans="1:3" x14ac:dyDescent="0.25">
      <c r="A214" s="177"/>
      <c r="B214" s="177"/>
      <c r="C214" s="177"/>
    </row>
    <row r="215" spans="1:3" x14ac:dyDescent="0.25">
      <c r="A215" s="177"/>
      <c r="B215" s="177"/>
      <c r="C215" s="177"/>
    </row>
    <row r="216" spans="1:3" x14ac:dyDescent="0.25">
      <c r="A216" s="177"/>
      <c r="B216" s="177"/>
      <c r="C216" s="177"/>
    </row>
    <row r="217" spans="1:3" x14ac:dyDescent="0.25">
      <c r="A217" s="177"/>
      <c r="B217" s="177"/>
      <c r="C217" s="177"/>
    </row>
    <row r="218" spans="1:3" x14ac:dyDescent="0.25">
      <c r="A218" s="177"/>
      <c r="B218" s="177"/>
      <c r="C218" s="177"/>
    </row>
    <row r="219" spans="1:3" x14ac:dyDescent="0.25">
      <c r="A219" s="177"/>
      <c r="B219" s="177"/>
      <c r="C219" s="177"/>
    </row>
    <row r="220" spans="1:3" x14ac:dyDescent="0.25">
      <c r="A220" s="177"/>
      <c r="B220" s="177"/>
      <c r="C220" s="177"/>
    </row>
    <row r="221" spans="1:3" x14ac:dyDescent="0.25">
      <c r="A221" s="177"/>
      <c r="B221" s="177"/>
      <c r="C221" s="177"/>
    </row>
    <row r="222" spans="1:3" x14ac:dyDescent="0.25">
      <c r="A222" s="177"/>
      <c r="B222" s="177"/>
      <c r="C222" s="177"/>
    </row>
    <row r="223" spans="1:3" x14ac:dyDescent="0.25">
      <c r="A223" s="177"/>
      <c r="B223" s="177"/>
      <c r="C223" s="177"/>
    </row>
    <row r="224" spans="1:3" x14ac:dyDescent="0.25">
      <c r="A224" s="177"/>
      <c r="B224" s="177"/>
      <c r="C224" s="177"/>
    </row>
    <row r="225" spans="1:3" x14ac:dyDescent="0.25">
      <c r="A225" s="177"/>
      <c r="B225" s="177"/>
      <c r="C225" s="177"/>
    </row>
    <row r="226" spans="1:3" x14ac:dyDescent="0.25">
      <c r="A226" s="177"/>
      <c r="B226" s="177"/>
      <c r="C226" s="177"/>
    </row>
    <row r="227" spans="1:3" x14ac:dyDescent="0.25">
      <c r="A227" s="177"/>
      <c r="B227" s="177"/>
      <c r="C227" s="177"/>
    </row>
    <row r="228" spans="1:3" x14ac:dyDescent="0.25">
      <c r="A228" s="177"/>
      <c r="B228" s="177"/>
      <c r="C228" s="177"/>
    </row>
    <row r="229" spans="1:3" x14ac:dyDescent="0.25">
      <c r="A229" s="177"/>
      <c r="B229" s="177"/>
      <c r="C229" s="177"/>
    </row>
    <row r="230" spans="1:3" x14ac:dyDescent="0.25">
      <c r="A230" s="177"/>
      <c r="B230" s="177"/>
      <c r="C230" s="177"/>
    </row>
    <row r="231" spans="1:3" x14ac:dyDescent="0.25">
      <c r="A231" s="177"/>
      <c r="B231" s="177"/>
      <c r="C231" s="177"/>
    </row>
    <row r="232" spans="1:3" x14ac:dyDescent="0.25">
      <c r="A232" s="177"/>
      <c r="B232" s="177"/>
      <c r="C232" s="177"/>
    </row>
    <row r="233" spans="1:3" x14ac:dyDescent="0.25">
      <c r="A233" s="177"/>
      <c r="B233" s="177"/>
      <c r="C233" s="177"/>
    </row>
    <row r="234" spans="1:3" x14ac:dyDescent="0.25">
      <c r="A234" s="177"/>
      <c r="B234" s="177"/>
      <c r="C234" s="177"/>
    </row>
    <row r="235" spans="1:3" x14ac:dyDescent="0.25">
      <c r="A235" s="177"/>
      <c r="B235" s="177"/>
      <c r="C235" s="177"/>
    </row>
    <row r="236" spans="1:3" x14ac:dyDescent="0.25">
      <c r="A236" s="177"/>
      <c r="B236" s="177"/>
      <c r="C236" s="177"/>
    </row>
    <row r="237" spans="1:3" x14ac:dyDescent="0.25">
      <c r="A237" s="177"/>
      <c r="B237" s="177"/>
      <c r="C237" s="177"/>
    </row>
    <row r="238" spans="1:3" x14ac:dyDescent="0.25">
      <c r="A238" s="177"/>
      <c r="B238" s="177"/>
      <c r="C238" s="177"/>
    </row>
    <row r="239" spans="1:3" x14ac:dyDescent="0.25">
      <c r="A239" s="177"/>
      <c r="B239" s="177"/>
      <c r="C239" s="177"/>
    </row>
    <row r="240" spans="1:3" x14ac:dyDescent="0.25">
      <c r="A240" s="177"/>
      <c r="B240" s="177"/>
      <c r="C240" s="177"/>
    </row>
    <row r="241" spans="2:3" x14ac:dyDescent="0.25">
      <c r="B241" s="177"/>
      <c r="C241" s="177"/>
    </row>
    <row r="242" spans="2:3" x14ac:dyDescent="0.25">
      <c r="B242" s="177"/>
      <c r="C242" s="177"/>
    </row>
    <row r="243" spans="2:3" x14ac:dyDescent="0.25">
      <c r="B243" s="177"/>
      <c r="C243" s="177"/>
    </row>
    <row r="244" spans="2:3" x14ac:dyDescent="0.25">
      <c r="B244" s="177"/>
      <c r="C244" s="177"/>
    </row>
    <row r="245" spans="2:3" x14ac:dyDescent="0.25">
      <c r="B245" s="177"/>
      <c r="C245" s="177"/>
    </row>
    <row r="246" spans="2:3" x14ac:dyDescent="0.25">
      <c r="B246" s="177"/>
      <c r="C246" s="177"/>
    </row>
    <row r="247" spans="2:3" x14ac:dyDescent="0.25">
      <c r="B247" s="177"/>
      <c r="C247" s="177"/>
    </row>
    <row r="248" spans="2:3" x14ac:dyDescent="0.25">
      <c r="B248" s="177"/>
      <c r="C248" s="177"/>
    </row>
    <row r="249" spans="2:3" x14ac:dyDescent="0.25">
      <c r="B249" s="177"/>
      <c r="C249" s="177"/>
    </row>
    <row r="250" spans="2:3" x14ac:dyDescent="0.25">
      <c r="B250" s="177"/>
      <c r="C250" s="177"/>
    </row>
    <row r="251" spans="2:3" x14ac:dyDescent="0.25">
      <c r="B251" s="177"/>
      <c r="C251" s="177"/>
    </row>
    <row r="252" spans="2:3" x14ac:dyDescent="0.25">
      <c r="B252" s="177"/>
      <c r="C252" s="177"/>
    </row>
    <row r="253" spans="2:3" x14ac:dyDescent="0.25">
      <c r="B253" s="177"/>
      <c r="C253" s="177"/>
    </row>
    <row r="254" spans="2:3" x14ac:dyDescent="0.25">
      <c r="B254" s="177"/>
      <c r="C254" s="177"/>
    </row>
    <row r="255" spans="2:3" x14ac:dyDescent="0.25">
      <c r="B255" s="177"/>
      <c r="C255" s="177"/>
    </row>
    <row r="256" spans="2:3" x14ac:dyDescent="0.25">
      <c r="B256" s="177"/>
      <c r="C256" s="177"/>
    </row>
    <row r="257" spans="1:3" x14ac:dyDescent="0.25">
      <c r="A257" s="177"/>
      <c r="B257" s="177"/>
      <c r="C257" s="177"/>
    </row>
    <row r="258" spans="1:3" x14ac:dyDescent="0.25">
      <c r="A258" s="177"/>
      <c r="B258" s="177"/>
      <c r="C258" s="177"/>
    </row>
    <row r="259" spans="1:3" x14ac:dyDescent="0.25">
      <c r="A259" s="177"/>
      <c r="B259" s="177"/>
      <c r="C259" s="177"/>
    </row>
    <row r="260" spans="1:3" x14ac:dyDescent="0.25">
      <c r="A260" s="177"/>
      <c r="B260" s="177"/>
      <c r="C260" s="177"/>
    </row>
    <row r="261" spans="1:3" x14ac:dyDescent="0.25">
      <c r="A261" s="177"/>
      <c r="B261" s="177"/>
      <c r="C261" s="177"/>
    </row>
    <row r="262" spans="1:3" x14ac:dyDescent="0.25">
      <c r="A262" s="177"/>
      <c r="B262" s="177"/>
      <c r="C262" s="177"/>
    </row>
    <row r="263" spans="1:3" x14ac:dyDescent="0.25">
      <c r="A263" s="177"/>
      <c r="B263" s="177"/>
      <c r="C263" s="177"/>
    </row>
    <row r="264" spans="1:3" x14ac:dyDescent="0.25">
      <c r="A264" s="177"/>
      <c r="B264" s="177"/>
      <c r="C264" s="177"/>
    </row>
    <row r="265" spans="1:3" x14ac:dyDescent="0.25">
      <c r="A265" s="177"/>
      <c r="B265" s="177"/>
      <c r="C265" s="177"/>
    </row>
    <row r="266" spans="1:3" x14ac:dyDescent="0.25">
      <c r="A266" s="177"/>
      <c r="B266" s="177"/>
      <c r="C266" s="177"/>
    </row>
    <row r="267" spans="1:3" x14ac:dyDescent="0.25">
      <c r="A267" s="177"/>
      <c r="B267" s="177"/>
      <c r="C267" s="177"/>
    </row>
    <row r="268" spans="1:3" x14ac:dyDescent="0.25">
      <c r="A268" s="177"/>
      <c r="B268" s="177"/>
      <c r="C268" s="177"/>
    </row>
    <row r="269" spans="1:3" x14ac:dyDescent="0.25">
      <c r="A269" s="177"/>
      <c r="B269" s="177"/>
      <c r="C269" s="177"/>
    </row>
    <row r="270" spans="1:3" x14ac:dyDescent="0.25">
      <c r="A270" s="177"/>
      <c r="B270" s="177"/>
      <c r="C270" s="177"/>
    </row>
    <row r="271" spans="1:3" x14ac:dyDescent="0.25">
      <c r="A271" s="177"/>
      <c r="B271" s="177"/>
      <c r="C271" s="177"/>
    </row>
    <row r="272" spans="1:3" x14ac:dyDescent="0.25">
      <c r="A272" s="177"/>
      <c r="B272" s="177"/>
      <c r="C272" s="177"/>
    </row>
    <row r="273" spans="1:2" x14ac:dyDescent="0.25">
      <c r="A273" s="177"/>
      <c r="B273" s="177"/>
    </row>
    <row r="274" spans="1:2" x14ac:dyDescent="0.25">
      <c r="A274" s="177"/>
      <c r="B274" s="177"/>
    </row>
    <row r="275" spans="1:2" x14ac:dyDescent="0.25">
      <c r="A275" s="177"/>
      <c r="B275" s="177"/>
    </row>
    <row r="276" spans="1:2" x14ac:dyDescent="0.25">
      <c r="A276" s="177"/>
      <c r="B276" s="177"/>
    </row>
    <row r="277" spans="1:2" x14ac:dyDescent="0.25">
      <c r="A277" s="177"/>
      <c r="B277" s="177"/>
    </row>
    <row r="278" spans="1:2" x14ac:dyDescent="0.25">
      <c r="A278" s="177"/>
      <c r="B278" s="177"/>
    </row>
    <row r="279" spans="1:2" x14ac:dyDescent="0.25">
      <c r="A279" s="177"/>
      <c r="B279" s="177"/>
    </row>
    <row r="280" spans="1:2" x14ac:dyDescent="0.25">
      <c r="A280" s="177"/>
      <c r="B280" s="177"/>
    </row>
    <row r="281" spans="1:2" x14ac:dyDescent="0.25">
      <c r="A281" s="177"/>
      <c r="B281" s="177"/>
    </row>
    <row r="282" spans="1:2" x14ac:dyDescent="0.25">
      <c r="A282" s="177"/>
      <c r="B282" s="177"/>
    </row>
    <row r="283" spans="1:2" x14ac:dyDescent="0.25">
      <c r="A283" s="177"/>
      <c r="B283" s="177"/>
    </row>
    <row r="284" spans="1:2" x14ac:dyDescent="0.25">
      <c r="A284" s="177"/>
      <c r="B284" s="177"/>
    </row>
    <row r="285" spans="1:2" x14ac:dyDescent="0.25">
      <c r="A285" s="177"/>
      <c r="B285" s="177"/>
    </row>
    <row r="286" spans="1:2" x14ac:dyDescent="0.25">
      <c r="A286" s="177"/>
      <c r="B286" s="177"/>
    </row>
    <row r="287" spans="1:2" x14ac:dyDescent="0.25">
      <c r="A287" s="177"/>
      <c r="B287" s="177"/>
    </row>
    <row r="288" spans="1:2" x14ac:dyDescent="0.25">
      <c r="A288" s="177"/>
      <c r="B288" s="177"/>
    </row>
    <row r="289" spans="1:3" x14ac:dyDescent="0.25">
      <c r="A289" s="177"/>
      <c r="B289" s="177"/>
      <c r="C289" s="177"/>
    </row>
    <row r="290" spans="1:3" x14ac:dyDescent="0.25">
      <c r="A290" s="177"/>
      <c r="B290" s="177"/>
      <c r="C290" s="177"/>
    </row>
    <row r="291" spans="1:3" x14ac:dyDescent="0.25">
      <c r="A291" s="177"/>
      <c r="B291" s="177"/>
      <c r="C291" s="177"/>
    </row>
    <row r="292" spans="1:3" x14ac:dyDescent="0.25">
      <c r="A292" s="177"/>
      <c r="B292" s="177"/>
      <c r="C292" s="177"/>
    </row>
    <row r="293" spans="1:3" x14ac:dyDescent="0.25">
      <c r="A293" s="177"/>
      <c r="B293" s="177"/>
      <c r="C293" s="177"/>
    </row>
    <row r="294" spans="1:3" x14ac:dyDescent="0.25">
      <c r="A294" s="177"/>
      <c r="B294" s="177"/>
      <c r="C294" s="177"/>
    </row>
    <row r="295" spans="1:3" x14ac:dyDescent="0.25">
      <c r="A295" s="177"/>
      <c r="B295" s="177"/>
      <c r="C295" s="177"/>
    </row>
    <row r="296" spans="1:3" x14ac:dyDescent="0.25">
      <c r="A296" s="177"/>
      <c r="B296" s="177"/>
      <c r="C296" s="177"/>
    </row>
    <row r="297" spans="1:3" x14ac:dyDescent="0.25">
      <c r="A297" s="177"/>
      <c r="B297" s="177"/>
      <c r="C297" s="177"/>
    </row>
    <row r="298" spans="1:3" x14ac:dyDescent="0.25">
      <c r="A298" s="177"/>
      <c r="B298" s="177"/>
      <c r="C298" s="177"/>
    </row>
    <row r="299" spans="1:3" x14ac:dyDescent="0.25">
      <c r="A299" s="177"/>
      <c r="B299" s="177"/>
      <c r="C299" s="177"/>
    </row>
    <row r="300" spans="1:3" x14ac:dyDescent="0.25">
      <c r="A300" s="177"/>
      <c r="B300" s="177"/>
      <c r="C300" s="177"/>
    </row>
    <row r="301" spans="1:3" x14ac:dyDescent="0.25">
      <c r="A301" s="177"/>
      <c r="B301" s="177"/>
      <c r="C301" s="177"/>
    </row>
    <row r="302" spans="1:3" x14ac:dyDescent="0.25">
      <c r="A302" s="177"/>
      <c r="B302" s="177"/>
      <c r="C302" s="177"/>
    </row>
    <row r="303" spans="1:3" x14ac:dyDescent="0.25">
      <c r="A303" s="177"/>
      <c r="B303" s="177"/>
      <c r="C303" s="177"/>
    </row>
    <row r="304" spans="1:3" x14ac:dyDescent="0.25">
      <c r="A304" s="177"/>
      <c r="B304" s="177"/>
      <c r="C304" s="177"/>
    </row>
    <row r="305" spans="2:2" x14ac:dyDescent="0.25">
      <c r="B305" s="177"/>
    </row>
    <row r="306" spans="2:2" x14ac:dyDescent="0.25">
      <c r="B306" s="177"/>
    </row>
    <row r="307" spans="2:2" x14ac:dyDescent="0.25">
      <c r="B307" s="177"/>
    </row>
    <row r="308" spans="2:2" x14ac:dyDescent="0.25">
      <c r="B308" s="177"/>
    </row>
    <row r="309" spans="2:2" x14ac:dyDescent="0.25">
      <c r="B309" s="177"/>
    </row>
    <row r="310" spans="2:2" x14ac:dyDescent="0.25">
      <c r="B310" s="177"/>
    </row>
    <row r="311" spans="2:2" x14ac:dyDescent="0.25">
      <c r="B311" s="177"/>
    </row>
    <row r="312" spans="2:2" x14ac:dyDescent="0.25">
      <c r="B312" s="177"/>
    </row>
    <row r="313" spans="2:2" x14ac:dyDescent="0.25">
      <c r="B313" s="177"/>
    </row>
    <row r="314" spans="2:2" x14ac:dyDescent="0.25">
      <c r="B314" s="177"/>
    </row>
    <row r="315" spans="2:2" x14ac:dyDescent="0.25">
      <c r="B315" s="177"/>
    </row>
    <row r="316" spans="2:2" x14ac:dyDescent="0.25">
      <c r="B316" s="177"/>
    </row>
    <row r="317" spans="2:2" x14ac:dyDescent="0.25">
      <c r="B317" s="177"/>
    </row>
    <row r="318" spans="2:2" x14ac:dyDescent="0.25">
      <c r="B318" s="177"/>
    </row>
    <row r="319" spans="2:2" x14ac:dyDescent="0.25">
      <c r="B319" s="177"/>
    </row>
    <row r="320" spans="2:2" x14ac:dyDescent="0.25">
      <c r="B320" s="177"/>
    </row>
    <row r="321" spans="1:2" x14ac:dyDescent="0.25">
      <c r="A321" s="177"/>
      <c r="B321" s="177"/>
    </row>
    <row r="322" spans="1:2" x14ac:dyDescent="0.25">
      <c r="A322" s="177"/>
      <c r="B322" s="177"/>
    </row>
    <row r="323" spans="1:2" x14ac:dyDescent="0.25">
      <c r="A323" s="177"/>
      <c r="B323" s="177"/>
    </row>
    <row r="324" spans="1:2" x14ac:dyDescent="0.25">
      <c r="A324" s="177"/>
      <c r="B324" s="177"/>
    </row>
    <row r="325" spans="1:2" x14ac:dyDescent="0.25">
      <c r="A325" s="177"/>
      <c r="B325" s="177"/>
    </row>
    <row r="326" spans="1:2" x14ac:dyDescent="0.25">
      <c r="A326" s="177"/>
      <c r="B326" s="177"/>
    </row>
    <row r="327" spans="1:2" x14ac:dyDescent="0.25">
      <c r="A327" s="177"/>
      <c r="B327" s="177"/>
    </row>
    <row r="328" spans="1:2" x14ac:dyDescent="0.25">
      <c r="A328" s="177"/>
      <c r="B328" s="177"/>
    </row>
    <row r="329" spans="1:2" x14ac:dyDescent="0.25">
      <c r="A329" s="177"/>
      <c r="B329" s="177"/>
    </row>
    <row r="330" spans="1:2" x14ac:dyDescent="0.25">
      <c r="A330" s="177"/>
      <c r="B330" s="177"/>
    </row>
    <row r="331" spans="1:2" x14ac:dyDescent="0.25">
      <c r="A331" s="177"/>
      <c r="B331" s="177"/>
    </row>
    <row r="332" spans="1:2" x14ac:dyDescent="0.25">
      <c r="A332" s="177"/>
      <c r="B332" s="177"/>
    </row>
    <row r="333" spans="1:2" x14ac:dyDescent="0.25">
      <c r="A333" s="177"/>
      <c r="B333" s="177"/>
    </row>
    <row r="334" spans="1:2" x14ac:dyDescent="0.25">
      <c r="A334" s="177"/>
      <c r="B334" s="177"/>
    </row>
    <row r="335" spans="1:2" x14ac:dyDescent="0.25">
      <c r="A335" s="177"/>
      <c r="B335" s="177"/>
    </row>
    <row r="336" spans="1:2" x14ac:dyDescent="0.25">
      <c r="A336" s="177"/>
      <c r="B336" s="177"/>
    </row>
    <row r="337" spans="1:2" x14ac:dyDescent="0.25">
      <c r="A337" s="177"/>
      <c r="B337" s="177"/>
    </row>
    <row r="338" spans="1:2" x14ac:dyDescent="0.25">
      <c r="A338" s="177"/>
      <c r="B338" s="177"/>
    </row>
    <row r="339" spans="1:2" x14ac:dyDescent="0.25">
      <c r="A339" s="177"/>
      <c r="B339" s="177"/>
    </row>
    <row r="340" spans="1:2" x14ac:dyDescent="0.25">
      <c r="A340" s="177"/>
      <c r="B340" s="177"/>
    </row>
    <row r="341" spans="1:2" x14ac:dyDescent="0.25">
      <c r="A341" s="177"/>
      <c r="B341" s="177"/>
    </row>
    <row r="342" spans="1:2" x14ac:dyDescent="0.25">
      <c r="A342" s="177"/>
      <c r="B342" s="177"/>
    </row>
    <row r="343" spans="1:2" x14ac:dyDescent="0.25">
      <c r="A343" s="177"/>
      <c r="B343" s="177"/>
    </row>
    <row r="344" spans="1:2" x14ac:dyDescent="0.25">
      <c r="A344" s="177"/>
      <c r="B344" s="177"/>
    </row>
    <row r="345" spans="1:2" x14ac:dyDescent="0.25">
      <c r="A345" s="177"/>
      <c r="B345" s="177"/>
    </row>
    <row r="346" spans="1:2" x14ac:dyDescent="0.25">
      <c r="A346" s="177"/>
      <c r="B346" s="177"/>
    </row>
    <row r="347" spans="1:2" x14ac:dyDescent="0.25">
      <c r="A347" s="177"/>
      <c r="B347" s="177"/>
    </row>
    <row r="348" spans="1:2" x14ac:dyDescent="0.25">
      <c r="A348" s="177"/>
      <c r="B348" s="177"/>
    </row>
    <row r="349" spans="1:2" x14ac:dyDescent="0.25">
      <c r="A349" s="177"/>
      <c r="B349" s="177"/>
    </row>
    <row r="350" spans="1:2" x14ac:dyDescent="0.25">
      <c r="A350" s="177"/>
      <c r="B350" s="177"/>
    </row>
    <row r="351" spans="1:2" x14ac:dyDescent="0.25">
      <c r="A351" s="177"/>
      <c r="B351" s="177"/>
    </row>
    <row r="352" spans="1:2" x14ac:dyDescent="0.25">
      <c r="A352" s="177"/>
      <c r="B352" s="177"/>
    </row>
    <row r="353" spans="2:3" x14ac:dyDescent="0.25">
      <c r="B353" s="177"/>
      <c r="C353" s="177"/>
    </row>
    <row r="354" spans="2:3" x14ac:dyDescent="0.25">
      <c r="B354" s="177"/>
      <c r="C354" s="177"/>
    </row>
    <row r="355" spans="2:3" x14ac:dyDescent="0.25">
      <c r="B355" s="177"/>
      <c r="C355" s="177"/>
    </row>
    <row r="356" spans="2:3" x14ac:dyDescent="0.25">
      <c r="B356" s="177"/>
      <c r="C356" s="177"/>
    </row>
    <row r="357" spans="2:3" x14ac:dyDescent="0.25">
      <c r="B357" s="177"/>
      <c r="C357" s="177"/>
    </row>
    <row r="358" spans="2:3" x14ac:dyDescent="0.25">
      <c r="B358" s="177"/>
      <c r="C358" s="177"/>
    </row>
    <row r="359" spans="2:3" x14ac:dyDescent="0.25">
      <c r="B359" s="177"/>
      <c r="C359" s="177"/>
    </row>
    <row r="360" spans="2:3" x14ac:dyDescent="0.25">
      <c r="B360" s="177"/>
      <c r="C360" s="177"/>
    </row>
    <row r="361" spans="2:3" x14ac:dyDescent="0.25">
      <c r="B361" s="177"/>
      <c r="C361" s="177"/>
    </row>
    <row r="362" spans="2:3" x14ac:dyDescent="0.25">
      <c r="B362" s="177"/>
      <c r="C362" s="177"/>
    </row>
    <row r="363" spans="2:3" x14ac:dyDescent="0.25">
      <c r="B363" s="177"/>
      <c r="C363" s="177"/>
    </row>
    <row r="364" spans="2:3" x14ac:dyDescent="0.25">
      <c r="B364" s="177"/>
      <c r="C364" s="177"/>
    </row>
    <row r="365" spans="2:3" x14ac:dyDescent="0.25">
      <c r="B365" s="177"/>
      <c r="C365" s="177"/>
    </row>
    <row r="366" spans="2:3" x14ac:dyDescent="0.25">
      <c r="B366" s="177"/>
      <c r="C366" s="177"/>
    </row>
    <row r="367" spans="2:3" x14ac:dyDescent="0.25">
      <c r="B367" s="177"/>
      <c r="C367" s="177"/>
    </row>
    <row r="368" spans="2:3" x14ac:dyDescent="0.25">
      <c r="B368" s="177"/>
      <c r="C368" s="177"/>
    </row>
    <row r="369" spans="2:2" x14ac:dyDescent="0.25">
      <c r="B369" s="177"/>
    </row>
    <row r="370" spans="2:2" x14ac:dyDescent="0.25">
      <c r="B370" s="177"/>
    </row>
    <row r="371" spans="2:2" x14ac:dyDescent="0.25">
      <c r="B371" s="177"/>
    </row>
    <row r="372" spans="2:2" x14ac:dyDescent="0.25">
      <c r="B372" s="177"/>
    </row>
    <row r="373" spans="2:2" x14ac:dyDescent="0.25">
      <c r="B373" s="177"/>
    </row>
    <row r="374" spans="2:2" x14ac:dyDescent="0.25">
      <c r="B374" s="177"/>
    </row>
    <row r="375" spans="2:2" x14ac:dyDescent="0.25">
      <c r="B375" s="177"/>
    </row>
    <row r="376" spans="2:2" x14ac:dyDescent="0.25">
      <c r="B376" s="177"/>
    </row>
    <row r="377" spans="2:2" x14ac:dyDescent="0.25">
      <c r="B377" s="177"/>
    </row>
    <row r="378" spans="2:2" x14ac:dyDescent="0.25">
      <c r="B378" s="177"/>
    </row>
    <row r="379" spans="2:2" x14ac:dyDescent="0.25">
      <c r="B379" s="177"/>
    </row>
    <row r="380" spans="2:2" x14ac:dyDescent="0.25">
      <c r="B380" s="177"/>
    </row>
    <row r="381" spans="2:2" x14ac:dyDescent="0.25">
      <c r="B381" s="177"/>
    </row>
    <row r="382" spans="2:2" x14ac:dyDescent="0.25">
      <c r="B382" s="177"/>
    </row>
    <row r="383" spans="2:2" x14ac:dyDescent="0.25">
      <c r="B383" s="177"/>
    </row>
    <row r="384" spans="2:2" x14ac:dyDescent="0.25">
      <c r="B384" s="177"/>
    </row>
    <row r="385" spans="2:2" x14ac:dyDescent="0.25">
      <c r="B385" s="177"/>
    </row>
    <row r="386" spans="2:2" x14ac:dyDescent="0.25">
      <c r="B386" s="177"/>
    </row>
    <row r="387" spans="2:2" x14ac:dyDescent="0.25">
      <c r="B387" s="177"/>
    </row>
    <row r="388" spans="2:2" x14ac:dyDescent="0.25">
      <c r="B388" s="177"/>
    </row>
    <row r="389" spans="2:2" x14ac:dyDescent="0.25">
      <c r="B389" s="177"/>
    </row>
    <row r="390" spans="2:2" x14ac:dyDescent="0.25">
      <c r="B390" s="177"/>
    </row>
    <row r="391" spans="2:2" x14ac:dyDescent="0.25">
      <c r="B391" s="177"/>
    </row>
    <row r="392" spans="2:2" x14ac:dyDescent="0.25">
      <c r="B392" s="177"/>
    </row>
    <row r="393" spans="2:2" x14ac:dyDescent="0.25">
      <c r="B393" s="177"/>
    </row>
    <row r="394" spans="2:2" x14ac:dyDescent="0.25">
      <c r="B394" s="177"/>
    </row>
    <row r="395" spans="2:2" x14ac:dyDescent="0.25">
      <c r="B395" s="177"/>
    </row>
    <row r="396" spans="2:2" x14ac:dyDescent="0.25">
      <c r="B396" s="177"/>
    </row>
    <row r="397" spans="2:2" x14ac:dyDescent="0.25">
      <c r="B397" s="177"/>
    </row>
    <row r="398" spans="2:2" x14ac:dyDescent="0.25">
      <c r="B398" s="177"/>
    </row>
    <row r="399" spans="2:2" x14ac:dyDescent="0.25">
      <c r="B399" s="177"/>
    </row>
    <row r="400" spans="2:2" x14ac:dyDescent="0.25">
      <c r="B400" s="177"/>
    </row>
    <row r="401" spans="1:2" x14ac:dyDescent="0.25">
      <c r="A401" s="177"/>
      <c r="B401" s="177"/>
    </row>
    <row r="402" spans="1:2" x14ac:dyDescent="0.25">
      <c r="A402" s="177"/>
      <c r="B402" s="177"/>
    </row>
    <row r="403" spans="1:2" x14ac:dyDescent="0.25">
      <c r="A403" s="177"/>
      <c r="B403" s="177"/>
    </row>
    <row r="404" spans="1:2" x14ac:dyDescent="0.25">
      <c r="A404" s="177"/>
      <c r="B404" s="177"/>
    </row>
    <row r="405" spans="1:2" x14ac:dyDescent="0.25">
      <c r="A405" s="177"/>
      <c r="B405" s="177"/>
    </row>
    <row r="406" spans="1:2" x14ac:dyDescent="0.25">
      <c r="A406" s="177"/>
      <c r="B406" s="177"/>
    </row>
    <row r="407" spans="1:2" x14ac:dyDescent="0.25">
      <c r="A407" s="177"/>
      <c r="B407" s="177"/>
    </row>
    <row r="408" spans="1:2" x14ac:dyDescent="0.25">
      <c r="A408" s="177"/>
      <c r="B408" s="177"/>
    </row>
    <row r="409" spans="1:2" x14ac:dyDescent="0.25">
      <c r="A409" s="177"/>
      <c r="B409" s="177"/>
    </row>
    <row r="410" spans="1:2" x14ac:dyDescent="0.25">
      <c r="A410" s="177"/>
      <c r="B410" s="177"/>
    </row>
    <row r="411" spans="1:2" x14ac:dyDescent="0.25">
      <c r="A411" s="177"/>
      <c r="B411" s="177"/>
    </row>
    <row r="412" spans="1:2" x14ac:dyDescent="0.25">
      <c r="A412" s="177"/>
      <c r="B412" s="177"/>
    </row>
    <row r="413" spans="1:2" x14ac:dyDescent="0.25">
      <c r="A413" s="177"/>
      <c r="B413" s="177"/>
    </row>
    <row r="414" spans="1:2" x14ac:dyDescent="0.25">
      <c r="A414" s="177"/>
      <c r="B414" s="177"/>
    </row>
    <row r="415" spans="1:2" x14ac:dyDescent="0.25">
      <c r="A415" s="177"/>
      <c r="B415" s="177"/>
    </row>
    <row r="416" spans="1:2" x14ac:dyDescent="0.25">
      <c r="A416" s="177"/>
      <c r="B416" s="177"/>
    </row>
    <row r="417" spans="1:2" x14ac:dyDescent="0.25">
      <c r="A417" s="177"/>
      <c r="B417" s="177"/>
    </row>
    <row r="418" spans="1:2" x14ac:dyDescent="0.25">
      <c r="A418" s="177"/>
      <c r="B418" s="177"/>
    </row>
    <row r="419" spans="1:2" x14ac:dyDescent="0.25">
      <c r="A419" s="177"/>
      <c r="B419" s="177"/>
    </row>
    <row r="420" spans="1:2" x14ac:dyDescent="0.25">
      <c r="A420" s="177"/>
      <c r="B420" s="177"/>
    </row>
    <row r="421" spans="1:2" x14ac:dyDescent="0.25">
      <c r="A421" s="177"/>
      <c r="B421" s="177"/>
    </row>
    <row r="422" spans="1:2" x14ac:dyDescent="0.25">
      <c r="A422" s="177"/>
      <c r="B422" s="177"/>
    </row>
    <row r="423" spans="1:2" x14ac:dyDescent="0.25">
      <c r="A423" s="177"/>
      <c r="B423" s="177"/>
    </row>
    <row r="424" spans="1:2" x14ac:dyDescent="0.25">
      <c r="A424" s="177"/>
      <c r="B424" s="177"/>
    </row>
    <row r="425" spans="1:2" x14ac:dyDescent="0.25">
      <c r="A425" s="177"/>
      <c r="B425" s="177"/>
    </row>
    <row r="426" spans="1:2" x14ac:dyDescent="0.25">
      <c r="A426" s="177"/>
      <c r="B426" s="177"/>
    </row>
    <row r="427" spans="1:2" x14ac:dyDescent="0.25">
      <c r="A427" s="177"/>
      <c r="B427" s="177"/>
    </row>
    <row r="428" spans="1:2" x14ac:dyDescent="0.25">
      <c r="A428" s="177"/>
      <c r="B428" s="177"/>
    </row>
    <row r="429" spans="1:2" x14ac:dyDescent="0.25">
      <c r="A429" s="177"/>
      <c r="B429" s="177"/>
    </row>
    <row r="430" spans="1:2" x14ac:dyDescent="0.25">
      <c r="A430" s="177"/>
      <c r="B430" s="177"/>
    </row>
    <row r="431" spans="1:2" x14ac:dyDescent="0.25">
      <c r="A431" s="177"/>
      <c r="B431" s="177"/>
    </row>
    <row r="432" spans="1:2" x14ac:dyDescent="0.25">
      <c r="A432" s="177"/>
      <c r="B432" s="177"/>
    </row>
    <row r="433" spans="2:2" x14ac:dyDescent="0.25">
      <c r="B433" s="177"/>
    </row>
    <row r="434" spans="2:2" x14ac:dyDescent="0.25">
      <c r="B434" s="177"/>
    </row>
    <row r="435" spans="2:2" x14ac:dyDescent="0.25">
      <c r="B435" s="177"/>
    </row>
    <row r="436" spans="2:2" x14ac:dyDescent="0.25">
      <c r="B436" s="177"/>
    </row>
    <row r="437" spans="2:2" x14ac:dyDescent="0.25">
      <c r="B437" s="177"/>
    </row>
    <row r="438" spans="2:2" x14ac:dyDescent="0.25">
      <c r="B438" s="177"/>
    </row>
    <row r="439" spans="2:2" x14ac:dyDescent="0.25">
      <c r="B439" s="177"/>
    </row>
    <row r="440" spans="2:2" x14ac:dyDescent="0.25">
      <c r="B440" s="177"/>
    </row>
    <row r="441" spans="2:2" x14ac:dyDescent="0.25">
      <c r="B441" s="177"/>
    </row>
    <row r="442" spans="2:2" x14ac:dyDescent="0.25">
      <c r="B442" s="177"/>
    </row>
    <row r="443" spans="2:2" x14ac:dyDescent="0.25">
      <c r="B443" s="177"/>
    </row>
    <row r="444" spans="2:2" x14ac:dyDescent="0.25">
      <c r="B444" s="177"/>
    </row>
    <row r="445" spans="2:2" x14ac:dyDescent="0.25">
      <c r="B445" s="177"/>
    </row>
    <row r="446" spans="2:2" x14ac:dyDescent="0.25">
      <c r="B446" s="177"/>
    </row>
    <row r="447" spans="2:2" x14ac:dyDescent="0.25">
      <c r="B447" s="177"/>
    </row>
    <row r="448" spans="2:2" x14ac:dyDescent="0.25">
      <c r="B448" s="177"/>
    </row>
    <row r="449" spans="2:2" x14ac:dyDescent="0.25">
      <c r="B449" s="177"/>
    </row>
    <row r="450" spans="2:2" x14ac:dyDescent="0.25">
      <c r="B450" s="177"/>
    </row>
    <row r="451" spans="2:2" x14ac:dyDescent="0.25">
      <c r="B451" s="177"/>
    </row>
    <row r="452" spans="2:2" x14ac:dyDescent="0.25">
      <c r="B452" s="177"/>
    </row>
    <row r="453" spans="2:2" x14ac:dyDescent="0.25">
      <c r="B453" s="177"/>
    </row>
    <row r="454" spans="2:2" x14ac:dyDescent="0.25">
      <c r="B454" s="177"/>
    </row>
    <row r="455" spans="2:2" x14ac:dyDescent="0.25">
      <c r="B455" s="177"/>
    </row>
    <row r="456" spans="2:2" x14ac:dyDescent="0.25">
      <c r="B456" s="177"/>
    </row>
    <row r="457" spans="2:2" x14ac:dyDescent="0.25">
      <c r="B457" s="177"/>
    </row>
    <row r="458" spans="2:2" x14ac:dyDescent="0.25">
      <c r="B458" s="177"/>
    </row>
    <row r="459" spans="2:2" x14ac:dyDescent="0.25">
      <c r="B459" s="177"/>
    </row>
    <row r="460" spans="2:2" x14ac:dyDescent="0.25">
      <c r="B460" s="177"/>
    </row>
    <row r="461" spans="2:2" x14ac:dyDescent="0.25">
      <c r="B461" s="177"/>
    </row>
    <row r="462" spans="2:2" x14ac:dyDescent="0.25">
      <c r="B462" s="177"/>
    </row>
    <row r="463" spans="2:2" x14ac:dyDescent="0.25">
      <c r="B463" s="177"/>
    </row>
    <row r="464" spans="2:2" x14ac:dyDescent="0.25">
      <c r="B464" s="177"/>
    </row>
    <row r="465" spans="1:2" x14ac:dyDescent="0.25">
      <c r="A465" s="177"/>
      <c r="B465" s="177"/>
    </row>
    <row r="466" spans="1:2" x14ac:dyDescent="0.25">
      <c r="A466" s="177"/>
      <c r="B466" s="177"/>
    </row>
    <row r="467" spans="1:2" x14ac:dyDescent="0.25">
      <c r="A467" s="177"/>
      <c r="B467" s="177"/>
    </row>
    <row r="468" spans="1:2" x14ac:dyDescent="0.25">
      <c r="A468" s="177"/>
      <c r="B468" s="177"/>
    </row>
    <row r="469" spans="1:2" x14ac:dyDescent="0.25">
      <c r="A469" s="177"/>
      <c r="B469" s="177"/>
    </row>
    <row r="470" spans="1:2" x14ac:dyDescent="0.25">
      <c r="A470" s="177"/>
      <c r="B470" s="177"/>
    </row>
    <row r="471" spans="1:2" x14ac:dyDescent="0.25">
      <c r="A471" s="177"/>
      <c r="B471" s="177"/>
    </row>
    <row r="472" spans="1:2" x14ac:dyDescent="0.25">
      <c r="A472" s="177"/>
      <c r="B472" s="177"/>
    </row>
    <row r="473" spans="1:2" x14ac:dyDescent="0.25">
      <c r="A473" s="177"/>
      <c r="B473" s="177"/>
    </row>
    <row r="474" spans="1:2" x14ac:dyDescent="0.25">
      <c r="A474" s="177"/>
      <c r="B474" s="177"/>
    </row>
    <row r="475" spans="1:2" x14ac:dyDescent="0.25">
      <c r="A475" s="177"/>
      <c r="B475" s="177"/>
    </row>
    <row r="476" spans="1:2" x14ac:dyDescent="0.25">
      <c r="A476" s="177"/>
      <c r="B476" s="177"/>
    </row>
    <row r="477" spans="1:2" x14ac:dyDescent="0.25">
      <c r="A477" s="177"/>
      <c r="B477" s="177"/>
    </row>
    <row r="478" spans="1:2" x14ac:dyDescent="0.25">
      <c r="A478" s="177"/>
      <c r="B478" s="177"/>
    </row>
    <row r="479" spans="1:2" x14ac:dyDescent="0.25">
      <c r="A479" s="177"/>
      <c r="B479" s="177"/>
    </row>
    <row r="480" spans="1:2" x14ac:dyDescent="0.25">
      <c r="A480" s="177"/>
      <c r="B480" s="177"/>
    </row>
    <row r="481" spans="1:2" x14ac:dyDescent="0.25">
      <c r="A481" s="177"/>
      <c r="B481" s="177"/>
    </row>
    <row r="482" spans="1:2" x14ac:dyDescent="0.25">
      <c r="A482" s="177"/>
      <c r="B482" s="177"/>
    </row>
    <row r="483" spans="1:2" x14ac:dyDescent="0.25">
      <c r="A483" s="177"/>
      <c r="B483" s="177"/>
    </row>
    <row r="484" spans="1:2" x14ac:dyDescent="0.25">
      <c r="A484" s="177"/>
      <c r="B484" s="177"/>
    </row>
    <row r="485" spans="1:2" x14ac:dyDescent="0.25">
      <c r="A485" s="177"/>
      <c r="B485" s="177"/>
    </row>
    <row r="486" spans="1:2" x14ac:dyDescent="0.25">
      <c r="A486" s="177"/>
      <c r="B486" s="177"/>
    </row>
    <row r="487" spans="1:2" x14ac:dyDescent="0.25">
      <c r="A487" s="177"/>
      <c r="B487" s="177"/>
    </row>
    <row r="488" spans="1:2" x14ac:dyDescent="0.25">
      <c r="A488" s="177"/>
      <c r="B488" s="177"/>
    </row>
    <row r="489" spans="1:2" x14ac:dyDescent="0.25">
      <c r="A489" s="177"/>
      <c r="B489" s="177"/>
    </row>
    <row r="490" spans="1:2" x14ac:dyDescent="0.25">
      <c r="A490" s="177"/>
      <c r="B490" s="177"/>
    </row>
    <row r="491" spans="1:2" x14ac:dyDescent="0.25">
      <c r="A491" s="177"/>
      <c r="B491" s="177"/>
    </row>
    <row r="492" spans="1:2" x14ac:dyDescent="0.25">
      <c r="A492" s="177"/>
      <c r="B492" s="177"/>
    </row>
    <row r="493" spans="1:2" x14ac:dyDescent="0.25">
      <c r="A493" s="177"/>
      <c r="B493" s="177"/>
    </row>
    <row r="494" spans="1:2" x14ac:dyDescent="0.25">
      <c r="A494" s="177"/>
      <c r="B494" s="177"/>
    </row>
    <row r="495" spans="1:2" x14ac:dyDescent="0.25">
      <c r="A495" s="177"/>
      <c r="B495" s="177"/>
    </row>
    <row r="496" spans="1:2" x14ac:dyDescent="0.25">
      <c r="A496" s="177"/>
      <c r="B496" s="177"/>
    </row>
    <row r="497" spans="2:2" x14ac:dyDescent="0.25">
      <c r="B497" s="177"/>
    </row>
    <row r="498" spans="2:2" x14ac:dyDescent="0.25">
      <c r="B498" s="177"/>
    </row>
    <row r="499" spans="2:2" x14ac:dyDescent="0.25">
      <c r="B499" s="177"/>
    </row>
    <row r="500" spans="2:2" x14ac:dyDescent="0.25">
      <c r="B500" s="177"/>
    </row>
    <row r="501" spans="2:2" x14ac:dyDescent="0.25">
      <c r="B501" s="177"/>
    </row>
    <row r="502" spans="2:2" x14ac:dyDescent="0.25">
      <c r="B502" s="177"/>
    </row>
    <row r="503" spans="2:2" x14ac:dyDescent="0.25">
      <c r="B503" s="177"/>
    </row>
    <row r="504" spans="2:2" x14ac:dyDescent="0.25">
      <c r="B504" s="177"/>
    </row>
    <row r="505" spans="2:2" x14ac:dyDescent="0.25">
      <c r="B505" s="177"/>
    </row>
    <row r="506" spans="2:2" x14ac:dyDescent="0.25">
      <c r="B506" s="177"/>
    </row>
    <row r="507" spans="2:2" x14ac:dyDescent="0.25">
      <c r="B507" s="177"/>
    </row>
    <row r="508" spans="2:2" x14ac:dyDescent="0.25">
      <c r="B508" s="177"/>
    </row>
    <row r="509" spans="2:2" x14ac:dyDescent="0.25">
      <c r="B509" s="177"/>
    </row>
    <row r="510" spans="2:2" x14ac:dyDescent="0.25">
      <c r="B510" s="177"/>
    </row>
    <row r="511" spans="2:2" x14ac:dyDescent="0.25">
      <c r="B511" s="177"/>
    </row>
    <row r="512" spans="2:2" x14ac:dyDescent="0.25">
      <c r="B512" s="177"/>
    </row>
    <row r="513" spans="2:2" x14ac:dyDescent="0.25">
      <c r="B513" s="177"/>
    </row>
    <row r="514" spans="2:2" x14ac:dyDescent="0.25">
      <c r="B514" s="177"/>
    </row>
    <row r="515" spans="2:2" x14ac:dyDescent="0.25">
      <c r="B515" s="177"/>
    </row>
    <row r="516" spans="2:2" x14ac:dyDescent="0.25">
      <c r="B516" s="177"/>
    </row>
    <row r="517" spans="2:2" x14ac:dyDescent="0.25">
      <c r="B517" s="177"/>
    </row>
    <row r="518" spans="2:2" x14ac:dyDescent="0.25">
      <c r="B518" s="177"/>
    </row>
    <row r="519" spans="2:2" x14ac:dyDescent="0.25">
      <c r="B519" s="177"/>
    </row>
    <row r="520" spans="2:2" x14ac:dyDescent="0.25">
      <c r="B520" s="177"/>
    </row>
    <row r="521" spans="2:2" x14ac:dyDescent="0.25">
      <c r="B521" s="177"/>
    </row>
    <row r="522" spans="2:2" x14ac:dyDescent="0.25">
      <c r="B522" s="177"/>
    </row>
    <row r="523" spans="2:2" x14ac:dyDescent="0.25">
      <c r="B523" s="177"/>
    </row>
    <row r="524" spans="2:2" x14ac:dyDescent="0.25">
      <c r="B524" s="177"/>
    </row>
    <row r="525" spans="2:2" x14ac:dyDescent="0.25">
      <c r="B525" s="177"/>
    </row>
    <row r="526" spans="2:2" x14ac:dyDescent="0.25">
      <c r="B526" s="177"/>
    </row>
    <row r="527" spans="2:2" x14ac:dyDescent="0.25">
      <c r="B527" s="177"/>
    </row>
    <row r="528" spans="2:2" x14ac:dyDescent="0.25">
      <c r="B528" s="177"/>
    </row>
    <row r="529" spans="2:2" x14ac:dyDescent="0.25">
      <c r="B529" s="177"/>
    </row>
    <row r="530" spans="2:2" x14ac:dyDescent="0.25">
      <c r="B530" s="177"/>
    </row>
    <row r="531" spans="2:2" x14ac:dyDescent="0.25">
      <c r="B531" s="177"/>
    </row>
    <row r="532" spans="2:2" x14ac:dyDescent="0.25">
      <c r="B532" s="177"/>
    </row>
    <row r="533" spans="2:2" x14ac:dyDescent="0.25">
      <c r="B533" s="177"/>
    </row>
    <row r="534" spans="2:2" x14ac:dyDescent="0.25">
      <c r="B534" s="177"/>
    </row>
    <row r="535" spans="2:2" x14ac:dyDescent="0.25">
      <c r="B535" s="177"/>
    </row>
    <row r="536" spans="2:2" x14ac:dyDescent="0.25">
      <c r="B536" s="177"/>
    </row>
    <row r="537" spans="2:2" x14ac:dyDescent="0.25">
      <c r="B537" s="177"/>
    </row>
    <row r="538" spans="2:2" x14ac:dyDescent="0.25">
      <c r="B538" s="177"/>
    </row>
    <row r="539" spans="2:2" x14ac:dyDescent="0.25">
      <c r="B539" s="177"/>
    </row>
    <row r="540" spans="2:2" x14ac:dyDescent="0.25">
      <c r="B540" s="177"/>
    </row>
    <row r="541" spans="2:2" x14ac:dyDescent="0.25">
      <c r="B541" s="177"/>
    </row>
    <row r="542" spans="2:2" x14ac:dyDescent="0.25">
      <c r="B542" s="177"/>
    </row>
    <row r="543" spans="2:2" x14ac:dyDescent="0.25">
      <c r="B543" s="177"/>
    </row>
    <row r="544" spans="2:2" x14ac:dyDescent="0.25">
      <c r="B544" s="177"/>
    </row>
  </sheetData>
  <sortState xmlns:xlrd2="http://schemas.microsoft.com/office/spreadsheetml/2017/richdata2" ref="A3:F25">
    <sortCondition descending="1" ref="F3:F25"/>
  </sortState>
  <mergeCells count="2">
    <mergeCell ref="H1:I1"/>
    <mergeCell ref="A1:C1"/>
  </mergeCells>
  <hyperlinks>
    <hyperlink ref="H1" location="'Table of Content'!A1" display="Table of Content" xr:uid="{00000000-0004-0000-0F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I397"/>
  <sheetViews>
    <sheetView zoomScaleNormal="100" workbookViewId="0">
      <selection activeCell="G11" sqref="G11"/>
    </sheetView>
  </sheetViews>
  <sheetFormatPr defaultColWidth="8.81640625" defaultRowHeight="11.5" x14ac:dyDescent="0.25"/>
  <cols>
    <col min="1" max="1" width="29.54296875" style="7" bestFit="1" customWidth="1"/>
    <col min="2" max="2" width="20.81640625" style="7" bestFit="1" customWidth="1"/>
    <col min="3" max="3" width="16.26953125" style="7" bestFit="1" customWidth="1"/>
    <col min="4" max="4" width="19.81640625" style="7" bestFit="1" customWidth="1"/>
    <col min="5" max="5" width="14.6328125" style="7" bestFit="1" customWidth="1"/>
    <col min="6" max="6" width="31.08984375" style="7" bestFit="1" customWidth="1"/>
    <col min="7" max="16384" width="8.81640625" style="7"/>
  </cols>
  <sheetData>
    <row r="1" spans="1:9" x14ac:dyDescent="0.25">
      <c r="A1" s="344" t="s">
        <v>568</v>
      </c>
      <c r="B1" s="344"/>
      <c r="C1" s="344"/>
      <c r="H1" s="329" t="s">
        <v>313</v>
      </c>
      <c r="I1" s="329"/>
    </row>
    <row r="2" spans="1:9" s="178" customFormat="1" ht="15" customHeight="1" x14ac:dyDescent="0.25">
      <c r="A2" s="88" t="s">
        <v>338</v>
      </c>
      <c r="B2" s="88" t="s">
        <v>527</v>
      </c>
      <c r="C2" s="88" t="s">
        <v>512</v>
      </c>
      <c r="D2" s="88" t="s">
        <v>654</v>
      </c>
      <c r="E2" s="88" t="s">
        <v>655</v>
      </c>
      <c r="F2" s="88" t="s">
        <v>656</v>
      </c>
    </row>
    <row r="3" spans="1:9" x14ac:dyDescent="0.25">
      <c r="A3" s="7" t="s">
        <v>350</v>
      </c>
      <c r="B3" s="114">
        <v>0</v>
      </c>
      <c r="C3" s="114">
        <v>21.32059375</v>
      </c>
      <c r="D3" s="114">
        <v>66.870077320000007</v>
      </c>
      <c r="E3" s="114">
        <v>90.908036080000002</v>
      </c>
      <c r="F3" s="179">
        <v>81.83576343</v>
      </c>
    </row>
    <row r="4" spans="1:9" x14ac:dyDescent="0.25">
      <c r="A4" s="7" t="s">
        <v>352</v>
      </c>
      <c r="B4" s="175">
        <v>0</v>
      </c>
      <c r="C4" s="175">
        <v>0</v>
      </c>
      <c r="D4" s="175">
        <v>52.864181350000003</v>
      </c>
      <c r="E4" s="175">
        <v>0.20238484000000001</v>
      </c>
      <c r="F4" s="176">
        <v>3.8257531499999997</v>
      </c>
    </row>
    <row r="5" spans="1:9" x14ac:dyDescent="0.25">
      <c r="A5" s="7" t="s">
        <v>348</v>
      </c>
      <c r="B5" s="175">
        <v>130.14554507</v>
      </c>
      <c r="C5" s="175">
        <v>221.70931299</v>
      </c>
      <c r="D5" s="175">
        <v>0</v>
      </c>
      <c r="E5" s="175">
        <v>0</v>
      </c>
      <c r="F5" s="176">
        <v>0.54100999999999999</v>
      </c>
    </row>
    <row r="6" spans="1:9" x14ac:dyDescent="0.25">
      <c r="A6" s="7" t="s">
        <v>296</v>
      </c>
      <c r="B6" s="114">
        <v>20.864548710000001</v>
      </c>
      <c r="C6" s="114">
        <v>28.986543399999999</v>
      </c>
      <c r="D6" s="114">
        <v>16.006482859999998</v>
      </c>
      <c r="E6" s="114">
        <v>0.17655000000000001</v>
      </c>
      <c r="F6" s="179">
        <v>6.7159999999999997E-2</v>
      </c>
    </row>
    <row r="7" spans="1:9" x14ac:dyDescent="0.25">
      <c r="A7" s="7" t="s">
        <v>361</v>
      </c>
      <c r="B7" s="175">
        <v>0</v>
      </c>
      <c r="C7" s="175">
        <v>0.47784540000000003</v>
      </c>
      <c r="D7" s="175">
        <v>1.3692639999999999E-2</v>
      </c>
      <c r="E7" s="175">
        <v>3.2497140000000001E-2</v>
      </c>
      <c r="F7" s="176">
        <v>2.2626299999999998E-2</v>
      </c>
    </row>
    <row r="8" spans="1:9" x14ac:dyDescent="0.25">
      <c r="A8" s="7" t="s">
        <v>400</v>
      </c>
      <c r="B8" s="175">
        <v>0</v>
      </c>
      <c r="C8" s="175">
        <v>0</v>
      </c>
      <c r="D8" s="175">
        <v>0</v>
      </c>
      <c r="E8" s="175">
        <v>0</v>
      </c>
      <c r="F8" s="176">
        <v>5.0000000000000002E-5</v>
      </c>
    </row>
    <row r="9" spans="1:9" x14ac:dyDescent="0.25">
      <c r="A9" s="7" t="s">
        <v>382</v>
      </c>
      <c r="B9" s="175">
        <v>0</v>
      </c>
      <c r="C9" s="175">
        <v>5.1200000000000002E-2</v>
      </c>
      <c r="D9" s="175">
        <v>0</v>
      </c>
      <c r="E9" s="175">
        <v>0.16346521999999999</v>
      </c>
      <c r="F9" s="176">
        <v>0</v>
      </c>
    </row>
    <row r="10" spans="1:9" x14ac:dyDescent="0.25">
      <c r="A10" s="7" t="s">
        <v>377</v>
      </c>
      <c r="B10" s="114">
        <v>0</v>
      </c>
      <c r="C10" s="114">
        <v>0</v>
      </c>
      <c r="D10" s="114">
        <v>5.8089044999999997</v>
      </c>
      <c r="E10" s="114">
        <v>0.13562394</v>
      </c>
      <c r="F10" s="179">
        <v>0</v>
      </c>
    </row>
    <row r="11" spans="1:9" x14ac:dyDescent="0.25">
      <c r="A11" s="7" t="s">
        <v>360</v>
      </c>
      <c r="B11" s="114">
        <v>0</v>
      </c>
      <c r="C11" s="114">
        <v>1.933427</v>
      </c>
      <c r="D11" s="114">
        <v>1.9300359999999999E-2</v>
      </c>
      <c r="E11" s="114">
        <v>8.3128899999999999E-3</v>
      </c>
      <c r="F11" s="179">
        <v>0</v>
      </c>
    </row>
    <row r="12" spans="1:9" x14ac:dyDescent="0.25">
      <c r="A12" s="7" t="s">
        <v>362</v>
      </c>
      <c r="B12" s="175">
        <v>0</v>
      </c>
      <c r="C12" s="175">
        <v>4.4999999999999999E-4</v>
      </c>
      <c r="D12" s="175">
        <v>7.4149000000000007E-2</v>
      </c>
      <c r="E12" s="175">
        <v>0</v>
      </c>
      <c r="F12" s="176">
        <v>0</v>
      </c>
    </row>
    <row r="13" spans="1:9" x14ac:dyDescent="0.25">
      <c r="A13" s="7" t="s">
        <v>366</v>
      </c>
      <c r="B13" s="175">
        <v>0</v>
      </c>
      <c r="C13" s="175">
        <v>0</v>
      </c>
      <c r="D13" s="175">
        <v>2.5379999999999998E-5</v>
      </c>
      <c r="E13" s="175">
        <v>0</v>
      </c>
      <c r="F13" s="176">
        <v>0</v>
      </c>
    </row>
    <row r="14" spans="1:9" x14ac:dyDescent="0.25">
      <c r="A14" s="7" t="s">
        <v>577</v>
      </c>
      <c r="B14" s="175">
        <v>0</v>
      </c>
      <c r="C14" s="175">
        <v>2.0427000000000001E-2</v>
      </c>
      <c r="D14" s="175">
        <v>0</v>
      </c>
      <c r="E14" s="175">
        <v>0</v>
      </c>
      <c r="F14" s="176">
        <v>0</v>
      </c>
    </row>
    <row r="15" spans="1:9" x14ac:dyDescent="0.25">
      <c r="A15" s="7" t="s">
        <v>394</v>
      </c>
      <c r="B15" s="175">
        <v>0</v>
      </c>
      <c r="C15" s="175">
        <v>1.0807499999999999E-2</v>
      </c>
      <c r="D15" s="175">
        <v>0</v>
      </c>
      <c r="E15" s="175">
        <v>0</v>
      </c>
      <c r="F15" s="176">
        <v>0</v>
      </c>
    </row>
    <row r="16" spans="1:9" x14ac:dyDescent="0.25">
      <c r="A16" s="7" t="s">
        <v>356</v>
      </c>
      <c r="B16" s="175">
        <v>90.300871889999996</v>
      </c>
      <c r="C16" s="175">
        <v>2.0599999999999999E-4</v>
      </c>
      <c r="D16" s="175">
        <v>0</v>
      </c>
      <c r="E16" s="175">
        <v>0</v>
      </c>
      <c r="F16" s="176">
        <v>0</v>
      </c>
    </row>
    <row r="17" spans="1:6" x14ac:dyDescent="0.25">
      <c r="A17" s="7" t="s">
        <v>351</v>
      </c>
      <c r="B17" s="175">
        <v>0</v>
      </c>
      <c r="C17" s="175">
        <v>1.6000000000000001E-4</v>
      </c>
      <c r="D17" s="175">
        <v>0</v>
      </c>
      <c r="E17" s="175">
        <v>0</v>
      </c>
      <c r="F17" s="176">
        <v>0</v>
      </c>
    </row>
    <row r="18" spans="1:6" x14ac:dyDescent="0.25">
      <c r="A18" s="7" t="s">
        <v>376</v>
      </c>
      <c r="B18" s="114">
        <v>0</v>
      </c>
      <c r="C18" s="114">
        <v>1.0900000000000001E-4</v>
      </c>
      <c r="D18" s="114">
        <v>0</v>
      </c>
      <c r="E18" s="114">
        <v>0</v>
      </c>
      <c r="F18" s="179">
        <v>0</v>
      </c>
    </row>
    <row r="19" spans="1:6" x14ac:dyDescent="0.25">
      <c r="A19" s="7" t="s">
        <v>364</v>
      </c>
      <c r="B19" s="175">
        <v>0</v>
      </c>
      <c r="C19" s="175">
        <v>5.0000000000000002E-5</v>
      </c>
      <c r="D19" s="175">
        <v>0</v>
      </c>
      <c r="E19" s="175">
        <v>0</v>
      </c>
      <c r="F19" s="176">
        <v>0</v>
      </c>
    </row>
    <row r="20" spans="1:6" ht="13.5" customHeight="1" x14ac:dyDescent="0.25">
      <c r="A20" s="7" t="s">
        <v>355</v>
      </c>
      <c r="B20" s="175">
        <v>185.19723808000001</v>
      </c>
      <c r="C20" s="175">
        <v>0</v>
      </c>
      <c r="D20" s="175">
        <v>0</v>
      </c>
      <c r="E20" s="175">
        <v>0</v>
      </c>
      <c r="F20" s="176">
        <v>0</v>
      </c>
    </row>
    <row r="21" spans="1:6" x14ac:dyDescent="0.25">
      <c r="A21" s="7" t="s">
        <v>357</v>
      </c>
      <c r="B21" s="175">
        <v>64.631473100000008</v>
      </c>
      <c r="C21" s="175">
        <v>0</v>
      </c>
      <c r="D21" s="175">
        <v>0</v>
      </c>
      <c r="E21" s="175">
        <v>0</v>
      </c>
      <c r="F21" s="176">
        <v>0</v>
      </c>
    </row>
    <row r="22" spans="1:6" ht="13.5" customHeight="1" x14ac:dyDescent="0.25">
      <c r="A22" s="7" t="s">
        <v>359</v>
      </c>
      <c r="B22" s="114">
        <v>63.727535809999999</v>
      </c>
      <c r="C22" s="114">
        <v>0</v>
      </c>
      <c r="D22" s="114">
        <v>0</v>
      </c>
      <c r="E22" s="114">
        <v>0</v>
      </c>
      <c r="F22" s="179">
        <v>0</v>
      </c>
    </row>
    <row r="23" spans="1:6" x14ac:dyDescent="0.25">
      <c r="A23" s="7" t="s">
        <v>358</v>
      </c>
      <c r="B23" s="175">
        <v>18.46773168</v>
      </c>
      <c r="C23" s="175">
        <v>0</v>
      </c>
      <c r="D23" s="175">
        <v>0</v>
      </c>
      <c r="E23" s="175">
        <v>0</v>
      </c>
      <c r="F23" s="176">
        <v>0</v>
      </c>
    </row>
    <row r="24" spans="1:6" x14ac:dyDescent="0.25">
      <c r="A24" s="7" t="s">
        <v>383</v>
      </c>
      <c r="B24" s="175">
        <v>5.7894036199999999</v>
      </c>
      <c r="C24" s="175">
        <v>0</v>
      </c>
      <c r="D24" s="175">
        <v>0</v>
      </c>
      <c r="E24" s="175">
        <v>0</v>
      </c>
      <c r="F24" s="176">
        <v>0</v>
      </c>
    </row>
    <row r="25" spans="1:6" x14ac:dyDescent="0.25">
      <c r="A25" s="7" t="s">
        <v>405</v>
      </c>
      <c r="B25" s="175">
        <v>0</v>
      </c>
      <c r="C25" s="175">
        <v>0</v>
      </c>
      <c r="D25" s="175">
        <v>0</v>
      </c>
      <c r="E25" s="175">
        <v>0</v>
      </c>
      <c r="F25" s="176">
        <v>0</v>
      </c>
    </row>
    <row r="26" spans="1:6" x14ac:dyDescent="0.25">
      <c r="A26" s="7" t="s">
        <v>354</v>
      </c>
      <c r="B26" s="175">
        <v>0</v>
      </c>
      <c r="C26" s="175">
        <v>0</v>
      </c>
      <c r="D26" s="175">
        <v>0</v>
      </c>
      <c r="E26" s="175">
        <v>0</v>
      </c>
      <c r="F26" s="176">
        <v>0</v>
      </c>
    </row>
    <row r="27" spans="1:6" x14ac:dyDescent="0.25">
      <c r="A27" s="7" t="s">
        <v>297</v>
      </c>
      <c r="B27" s="175">
        <v>0</v>
      </c>
      <c r="C27" s="175">
        <v>0</v>
      </c>
      <c r="D27" s="175">
        <v>0</v>
      </c>
      <c r="E27" s="175">
        <v>0</v>
      </c>
      <c r="F27" s="176">
        <v>0</v>
      </c>
    </row>
    <row r="28" spans="1:6" x14ac:dyDescent="0.25">
      <c r="A28" s="7" t="s">
        <v>391</v>
      </c>
      <c r="B28" s="175">
        <v>0</v>
      </c>
      <c r="C28" s="175">
        <v>0</v>
      </c>
      <c r="D28" s="175">
        <v>0</v>
      </c>
      <c r="E28" s="175">
        <v>0</v>
      </c>
      <c r="F28" s="176">
        <v>0</v>
      </c>
    </row>
    <row r="29" spans="1:6" x14ac:dyDescent="0.25">
      <c r="A29" s="7" t="s">
        <v>374</v>
      </c>
      <c r="B29" s="175">
        <v>0</v>
      </c>
      <c r="C29" s="175">
        <v>0</v>
      </c>
      <c r="D29" s="175">
        <v>0</v>
      </c>
      <c r="E29" s="175">
        <v>0</v>
      </c>
      <c r="F29" s="176">
        <v>0</v>
      </c>
    </row>
    <row r="30" spans="1:6" x14ac:dyDescent="0.25">
      <c r="A30" s="7" t="s">
        <v>406</v>
      </c>
      <c r="B30" s="175">
        <v>0</v>
      </c>
      <c r="C30" s="175">
        <v>0</v>
      </c>
      <c r="D30" s="175">
        <v>0</v>
      </c>
      <c r="E30" s="175">
        <v>0</v>
      </c>
      <c r="F30" s="176">
        <v>0</v>
      </c>
    </row>
    <row r="31" spans="1:6" ht="13.5" customHeight="1" x14ac:dyDescent="0.25">
      <c r="A31" s="7" t="s">
        <v>540</v>
      </c>
      <c r="B31" s="114">
        <v>0</v>
      </c>
      <c r="C31" s="114">
        <v>0</v>
      </c>
      <c r="D31" s="114">
        <v>0</v>
      </c>
      <c r="E31" s="114">
        <v>0</v>
      </c>
      <c r="F31" s="179">
        <v>0</v>
      </c>
    </row>
    <row r="32" spans="1:6" x14ac:dyDescent="0.25">
      <c r="A32" s="7" t="s">
        <v>372</v>
      </c>
      <c r="B32" s="114">
        <v>0</v>
      </c>
      <c r="C32" s="114">
        <v>0</v>
      </c>
      <c r="D32" s="114">
        <v>0</v>
      </c>
      <c r="E32" s="114">
        <v>0</v>
      </c>
      <c r="F32" s="179">
        <v>0</v>
      </c>
    </row>
    <row r="33" spans="1:6" x14ac:dyDescent="0.25">
      <c r="A33" s="7" t="s">
        <v>404</v>
      </c>
      <c r="B33" s="114">
        <v>0</v>
      </c>
      <c r="C33" s="114">
        <v>0</v>
      </c>
      <c r="D33" s="114">
        <v>0</v>
      </c>
      <c r="E33" s="114">
        <v>0</v>
      </c>
      <c r="F33" s="179">
        <v>0</v>
      </c>
    </row>
    <row r="40" spans="1:6" ht="13.5" customHeight="1" x14ac:dyDescent="0.25"/>
    <row r="49" spans="1:3" x14ac:dyDescent="0.25">
      <c r="A49" s="177"/>
      <c r="B49" s="177"/>
      <c r="C49" s="177"/>
    </row>
    <row r="50" spans="1:3" x14ac:dyDescent="0.25">
      <c r="A50" s="177"/>
      <c r="B50" s="177"/>
      <c r="C50" s="177"/>
    </row>
    <row r="51" spans="1:3" x14ac:dyDescent="0.25">
      <c r="A51" s="177"/>
      <c r="B51" s="177"/>
      <c r="C51" s="177"/>
    </row>
    <row r="52" spans="1:3" x14ac:dyDescent="0.25">
      <c r="A52" s="177"/>
      <c r="B52" s="177"/>
      <c r="C52" s="177"/>
    </row>
    <row r="53" spans="1:3" x14ac:dyDescent="0.25">
      <c r="A53" s="177"/>
      <c r="B53" s="177"/>
      <c r="C53" s="177"/>
    </row>
    <row r="54" spans="1:3" x14ac:dyDescent="0.25">
      <c r="A54" s="177"/>
      <c r="B54" s="177"/>
      <c r="C54" s="177"/>
    </row>
    <row r="55" spans="1:3" x14ac:dyDescent="0.25">
      <c r="A55" s="177"/>
      <c r="B55" s="177"/>
      <c r="C55" s="177"/>
    </row>
    <row r="56" spans="1:3" x14ac:dyDescent="0.25">
      <c r="A56" s="177"/>
      <c r="B56" s="177"/>
      <c r="C56" s="177"/>
    </row>
    <row r="57" spans="1:3" x14ac:dyDescent="0.25">
      <c r="A57" s="177"/>
      <c r="B57" s="177"/>
      <c r="C57" s="177"/>
    </row>
    <row r="58" spans="1:3" x14ac:dyDescent="0.25">
      <c r="A58" s="177"/>
      <c r="B58" s="177"/>
      <c r="C58" s="177"/>
    </row>
    <row r="59" spans="1:3" x14ac:dyDescent="0.25">
      <c r="A59" s="177"/>
      <c r="B59" s="177"/>
      <c r="C59" s="177"/>
    </row>
    <row r="60" spans="1:3" x14ac:dyDescent="0.25">
      <c r="A60" s="177"/>
      <c r="B60" s="177"/>
      <c r="C60" s="177"/>
    </row>
    <row r="61" spans="1:3" x14ac:dyDescent="0.25">
      <c r="A61" s="177"/>
      <c r="B61" s="177"/>
      <c r="C61" s="177"/>
    </row>
    <row r="62" spans="1:3" x14ac:dyDescent="0.25">
      <c r="A62" s="177"/>
      <c r="B62" s="177"/>
      <c r="C62" s="177"/>
    </row>
    <row r="63" spans="1:3" x14ac:dyDescent="0.25">
      <c r="A63" s="177"/>
      <c r="B63" s="177"/>
      <c r="C63" s="177"/>
    </row>
    <row r="64" spans="1:3" x14ac:dyDescent="0.25">
      <c r="A64" s="177"/>
      <c r="B64" s="177"/>
      <c r="C64" s="177"/>
    </row>
    <row r="65" spans="1:3" x14ac:dyDescent="0.25">
      <c r="A65" s="177"/>
      <c r="B65" s="177"/>
      <c r="C65" s="177"/>
    </row>
    <row r="66" spans="1:3" x14ac:dyDescent="0.25">
      <c r="A66" s="177"/>
      <c r="B66" s="177"/>
      <c r="C66" s="177"/>
    </row>
    <row r="67" spans="1:3" x14ac:dyDescent="0.25">
      <c r="A67" s="177"/>
      <c r="B67" s="177"/>
      <c r="C67" s="177"/>
    </row>
    <row r="68" spans="1:3" x14ac:dyDescent="0.25">
      <c r="B68" s="177"/>
      <c r="C68" s="177"/>
    </row>
    <row r="69" spans="1:3" x14ac:dyDescent="0.25">
      <c r="B69" s="177"/>
      <c r="C69" s="177"/>
    </row>
    <row r="70" spans="1:3" x14ac:dyDescent="0.25">
      <c r="B70" s="177"/>
      <c r="C70" s="177"/>
    </row>
    <row r="71" spans="1:3" x14ac:dyDescent="0.25">
      <c r="B71" s="177"/>
      <c r="C71" s="177"/>
    </row>
    <row r="72" spans="1:3" x14ac:dyDescent="0.25">
      <c r="B72" s="177"/>
      <c r="C72" s="177"/>
    </row>
    <row r="73" spans="1:3" x14ac:dyDescent="0.25">
      <c r="B73" s="177"/>
      <c r="C73" s="177"/>
    </row>
    <row r="74" spans="1:3" x14ac:dyDescent="0.25">
      <c r="B74" s="177"/>
      <c r="C74" s="177"/>
    </row>
    <row r="75" spans="1:3" x14ac:dyDescent="0.25">
      <c r="B75" s="177"/>
      <c r="C75" s="177"/>
    </row>
    <row r="76" spans="1:3" x14ac:dyDescent="0.25">
      <c r="B76" s="177"/>
      <c r="C76" s="177"/>
    </row>
    <row r="77" spans="1:3" x14ac:dyDescent="0.25">
      <c r="B77" s="177"/>
      <c r="C77" s="177"/>
    </row>
    <row r="78" spans="1:3" x14ac:dyDescent="0.25">
      <c r="B78" s="177"/>
      <c r="C78" s="177"/>
    </row>
    <row r="79" spans="1:3" x14ac:dyDescent="0.25">
      <c r="B79" s="177"/>
      <c r="C79" s="177"/>
    </row>
    <row r="80" spans="1:3" x14ac:dyDescent="0.25">
      <c r="B80" s="177"/>
      <c r="C80" s="177"/>
    </row>
    <row r="81" spans="2:3" x14ac:dyDescent="0.25">
      <c r="B81" s="177"/>
      <c r="C81" s="177"/>
    </row>
    <row r="82" spans="2:3" x14ac:dyDescent="0.25">
      <c r="B82" s="177"/>
      <c r="C82" s="177"/>
    </row>
    <row r="83" spans="2:3" x14ac:dyDescent="0.25">
      <c r="B83" s="177"/>
      <c r="C83" s="177"/>
    </row>
    <row r="84" spans="2:3" x14ac:dyDescent="0.25">
      <c r="B84" s="177"/>
      <c r="C84" s="177"/>
    </row>
    <row r="85" spans="2:3" x14ac:dyDescent="0.25">
      <c r="B85" s="177"/>
      <c r="C85" s="177"/>
    </row>
    <row r="86" spans="2:3" x14ac:dyDescent="0.25">
      <c r="B86" s="177"/>
      <c r="C86" s="177"/>
    </row>
    <row r="87" spans="2:3" x14ac:dyDescent="0.25">
      <c r="B87" s="177"/>
      <c r="C87" s="177"/>
    </row>
    <row r="88" spans="2:3" x14ac:dyDescent="0.25">
      <c r="B88" s="177"/>
      <c r="C88" s="177"/>
    </row>
    <row r="89" spans="2:3" x14ac:dyDescent="0.25">
      <c r="B89" s="177"/>
      <c r="C89" s="177"/>
    </row>
    <row r="90" spans="2:3" x14ac:dyDescent="0.25">
      <c r="B90" s="177"/>
      <c r="C90" s="177"/>
    </row>
    <row r="91" spans="2:3" x14ac:dyDescent="0.25">
      <c r="B91" s="177"/>
      <c r="C91" s="177"/>
    </row>
    <row r="92" spans="2:3" x14ac:dyDescent="0.25">
      <c r="B92" s="177"/>
      <c r="C92" s="177"/>
    </row>
    <row r="93" spans="2:3" x14ac:dyDescent="0.25">
      <c r="B93" s="177"/>
      <c r="C93" s="177"/>
    </row>
    <row r="94" spans="2:3" x14ac:dyDescent="0.25">
      <c r="B94" s="177"/>
      <c r="C94" s="177"/>
    </row>
    <row r="95" spans="2:3" x14ac:dyDescent="0.25">
      <c r="B95" s="177"/>
      <c r="C95" s="177"/>
    </row>
    <row r="96" spans="2:3" x14ac:dyDescent="0.25">
      <c r="B96" s="177"/>
      <c r="C96" s="177"/>
    </row>
    <row r="97" spans="1:3" x14ac:dyDescent="0.25">
      <c r="B97" s="177"/>
      <c r="C97" s="177"/>
    </row>
    <row r="98" spans="1:3" x14ac:dyDescent="0.25">
      <c r="B98" s="177"/>
      <c r="C98" s="177"/>
    </row>
    <row r="99" spans="1:3" x14ac:dyDescent="0.25">
      <c r="B99" s="177"/>
      <c r="C99" s="177"/>
    </row>
    <row r="100" spans="1:3" x14ac:dyDescent="0.25">
      <c r="A100" s="177"/>
      <c r="B100" s="177"/>
      <c r="C100" s="177"/>
    </row>
    <row r="101" spans="1:3" x14ac:dyDescent="0.25">
      <c r="A101" s="177"/>
      <c r="B101" s="177"/>
      <c r="C101" s="177"/>
    </row>
    <row r="102" spans="1:3" x14ac:dyDescent="0.25">
      <c r="A102" s="177"/>
      <c r="B102" s="177"/>
      <c r="C102" s="177"/>
    </row>
    <row r="103" spans="1:3" x14ac:dyDescent="0.25">
      <c r="A103" s="177"/>
      <c r="B103" s="177"/>
      <c r="C103" s="177"/>
    </row>
    <row r="104" spans="1:3" x14ac:dyDescent="0.25">
      <c r="A104" s="177"/>
      <c r="B104" s="177"/>
      <c r="C104" s="177"/>
    </row>
    <row r="105" spans="1:3" x14ac:dyDescent="0.25">
      <c r="A105" s="177"/>
      <c r="B105" s="177"/>
      <c r="C105" s="177"/>
    </row>
    <row r="106" spans="1:3" x14ac:dyDescent="0.25">
      <c r="A106" s="177"/>
      <c r="B106" s="177"/>
      <c r="C106" s="177"/>
    </row>
    <row r="107" spans="1:3" x14ac:dyDescent="0.25">
      <c r="A107" s="177"/>
      <c r="B107" s="177"/>
      <c r="C107" s="177"/>
    </row>
    <row r="108" spans="1:3" x14ac:dyDescent="0.25">
      <c r="A108" s="177"/>
      <c r="B108" s="177"/>
      <c r="C108" s="177"/>
    </row>
    <row r="109" spans="1:3" x14ac:dyDescent="0.25">
      <c r="A109" s="177"/>
      <c r="B109" s="177"/>
      <c r="C109" s="177"/>
    </row>
    <row r="110" spans="1:3" x14ac:dyDescent="0.25">
      <c r="A110" s="177"/>
      <c r="B110" s="177"/>
      <c r="C110" s="177"/>
    </row>
    <row r="111" spans="1:3" x14ac:dyDescent="0.25">
      <c r="A111" s="177"/>
      <c r="B111" s="177"/>
      <c r="C111" s="177"/>
    </row>
    <row r="112" spans="1:3" x14ac:dyDescent="0.25">
      <c r="A112" s="177"/>
      <c r="B112" s="177"/>
      <c r="C112" s="177"/>
    </row>
    <row r="113" spans="1:3" x14ac:dyDescent="0.25">
      <c r="A113" s="177"/>
      <c r="B113" s="177"/>
      <c r="C113" s="177"/>
    </row>
    <row r="114" spans="1:3" x14ac:dyDescent="0.25">
      <c r="A114" s="177"/>
      <c r="B114" s="177"/>
      <c r="C114" s="177"/>
    </row>
    <row r="115" spans="1:3" x14ac:dyDescent="0.25">
      <c r="A115" s="177"/>
      <c r="B115" s="177"/>
      <c r="C115" s="177"/>
    </row>
    <row r="116" spans="1:3" x14ac:dyDescent="0.25">
      <c r="A116" s="177"/>
      <c r="B116" s="177"/>
      <c r="C116" s="177"/>
    </row>
    <row r="117" spans="1:3" x14ac:dyDescent="0.25">
      <c r="A117" s="177"/>
      <c r="B117" s="177"/>
      <c r="C117" s="177"/>
    </row>
    <row r="118" spans="1:3" x14ac:dyDescent="0.25">
      <c r="A118" s="177"/>
      <c r="B118" s="177"/>
      <c r="C118" s="177"/>
    </row>
    <row r="119" spans="1:3" x14ac:dyDescent="0.25">
      <c r="A119" s="177"/>
      <c r="B119" s="177"/>
      <c r="C119" s="177"/>
    </row>
    <row r="120" spans="1:3" x14ac:dyDescent="0.25">
      <c r="A120" s="177"/>
      <c r="B120" s="177"/>
      <c r="C120" s="177"/>
    </row>
    <row r="121" spans="1:3" x14ac:dyDescent="0.25">
      <c r="A121" s="177"/>
      <c r="B121" s="177"/>
      <c r="C121" s="177"/>
    </row>
    <row r="122" spans="1:3" x14ac:dyDescent="0.25">
      <c r="A122" s="177"/>
      <c r="B122" s="177"/>
      <c r="C122" s="177"/>
    </row>
    <row r="123" spans="1:3" x14ac:dyDescent="0.25">
      <c r="A123" s="177"/>
      <c r="B123" s="177"/>
      <c r="C123" s="177"/>
    </row>
    <row r="124" spans="1:3" x14ac:dyDescent="0.25">
      <c r="A124" s="177"/>
      <c r="B124" s="177"/>
      <c r="C124" s="177"/>
    </row>
    <row r="125" spans="1:3" x14ac:dyDescent="0.25">
      <c r="A125" s="177"/>
      <c r="B125" s="177"/>
      <c r="C125" s="177"/>
    </row>
    <row r="126" spans="1:3" x14ac:dyDescent="0.25">
      <c r="A126" s="177"/>
      <c r="B126" s="177"/>
      <c r="C126" s="177"/>
    </row>
    <row r="127" spans="1:3" x14ac:dyDescent="0.25">
      <c r="A127" s="177"/>
      <c r="B127" s="177"/>
      <c r="C127" s="177"/>
    </row>
    <row r="128" spans="1:3" x14ac:dyDescent="0.25">
      <c r="A128" s="177"/>
      <c r="B128" s="177"/>
      <c r="C128" s="177"/>
    </row>
    <row r="129" spans="1:3" x14ac:dyDescent="0.25">
      <c r="A129" s="177"/>
      <c r="B129" s="177"/>
      <c r="C129" s="177"/>
    </row>
    <row r="130" spans="1:3" x14ac:dyDescent="0.25">
      <c r="A130" s="177"/>
      <c r="B130" s="177"/>
      <c r="C130" s="177"/>
    </row>
    <row r="131" spans="1:3" x14ac:dyDescent="0.25">
      <c r="A131" s="177"/>
      <c r="B131" s="177"/>
      <c r="C131" s="177"/>
    </row>
    <row r="132" spans="1:3" x14ac:dyDescent="0.25">
      <c r="B132" s="177"/>
      <c r="C132" s="177"/>
    </row>
    <row r="133" spans="1:3" x14ac:dyDescent="0.25">
      <c r="B133" s="177"/>
      <c r="C133" s="177"/>
    </row>
    <row r="134" spans="1:3" x14ac:dyDescent="0.25">
      <c r="B134" s="177"/>
      <c r="C134" s="177"/>
    </row>
    <row r="135" spans="1:3" x14ac:dyDescent="0.25">
      <c r="B135" s="177"/>
      <c r="C135" s="177"/>
    </row>
    <row r="136" spans="1:3" x14ac:dyDescent="0.25">
      <c r="B136" s="177"/>
      <c r="C136" s="177"/>
    </row>
    <row r="137" spans="1:3" x14ac:dyDescent="0.25">
      <c r="B137" s="177"/>
      <c r="C137" s="177"/>
    </row>
    <row r="138" spans="1:3" x14ac:dyDescent="0.25">
      <c r="B138" s="177"/>
      <c r="C138" s="177"/>
    </row>
    <row r="139" spans="1:3" x14ac:dyDescent="0.25">
      <c r="B139" s="177"/>
      <c r="C139" s="177"/>
    </row>
    <row r="140" spans="1:3" x14ac:dyDescent="0.25">
      <c r="B140" s="177"/>
      <c r="C140" s="177"/>
    </row>
    <row r="141" spans="1:3" x14ac:dyDescent="0.25">
      <c r="B141" s="177"/>
      <c r="C141" s="177"/>
    </row>
    <row r="142" spans="1:3" x14ac:dyDescent="0.25">
      <c r="B142" s="177"/>
      <c r="C142" s="177"/>
    </row>
    <row r="143" spans="1:3" x14ac:dyDescent="0.25">
      <c r="B143" s="177"/>
      <c r="C143" s="177"/>
    </row>
    <row r="144" spans="1:3" x14ac:dyDescent="0.25">
      <c r="B144" s="177"/>
      <c r="C144" s="177"/>
    </row>
    <row r="145" spans="2:3" x14ac:dyDescent="0.25">
      <c r="B145" s="177"/>
      <c r="C145" s="177"/>
    </row>
    <row r="146" spans="2:3" x14ac:dyDescent="0.25">
      <c r="B146" s="177"/>
      <c r="C146" s="177"/>
    </row>
    <row r="147" spans="2:3" x14ac:dyDescent="0.25">
      <c r="B147" s="177"/>
      <c r="C147" s="177"/>
    </row>
    <row r="148" spans="2:3" x14ac:dyDescent="0.25">
      <c r="B148" s="177"/>
      <c r="C148" s="177"/>
    </row>
    <row r="149" spans="2:3" x14ac:dyDescent="0.25">
      <c r="B149" s="177"/>
      <c r="C149" s="177"/>
    </row>
    <row r="150" spans="2:3" x14ac:dyDescent="0.25">
      <c r="B150" s="177"/>
      <c r="C150" s="177"/>
    </row>
    <row r="151" spans="2:3" x14ac:dyDescent="0.25">
      <c r="B151" s="177"/>
      <c r="C151" s="177"/>
    </row>
    <row r="152" spans="2:3" x14ac:dyDescent="0.25">
      <c r="B152" s="177"/>
      <c r="C152" s="177"/>
    </row>
    <row r="153" spans="2:3" x14ac:dyDescent="0.25">
      <c r="B153" s="177"/>
      <c r="C153" s="177"/>
    </row>
    <row r="154" spans="2:3" x14ac:dyDescent="0.25">
      <c r="B154" s="177"/>
      <c r="C154" s="177"/>
    </row>
    <row r="155" spans="2:3" x14ac:dyDescent="0.25">
      <c r="B155" s="177"/>
      <c r="C155" s="177"/>
    </row>
    <row r="156" spans="2:3" x14ac:dyDescent="0.25">
      <c r="B156" s="177"/>
      <c r="C156" s="177"/>
    </row>
    <row r="157" spans="2:3" x14ac:dyDescent="0.25">
      <c r="B157" s="177"/>
      <c r="C157" s="177"/>
    </row>
    <row r="158" spans="2:3" x14ac:dyDescent="0.25">
      <c r="B158" s="177"/>
      <c r="C158" s="177"/>
    </row>
    <row r="159" spans="2:3" x14ac:dyDescent="0.25">
      <c r="B159" s="177"/>
      <c r="C159" s="177"/>
    </row>
    <row r="160" spans="2:3" x14ac:dyDescent="0.25">
      <c r="B160" s="177"/>
      <c r="C160" s="177"/>
    </row>
    <row r="161" spans="2:3" x14ac:dyDescent="0.25">
      <c r="B161" s="177"/>
      <c r="C161" s="177"/>
    </row>
    <row r="162" spans="2:3" x14ac:dyDescent="0.25">
      <c r="B162" s="177"/>
      <c r="C162" s="177"/>
    </row>
    <row r="163" spans="2:3" x14ac:dyDescent="0.25">
      <c r="B163" s="177"/>
      <c r="C163" s="177"/>
    </row>
    <row r="164" spans="2:3" x14ac:dyDescent="0.25">
      <c r="B164" s="177"/>
      <c r="C164" s="177"/>
    </row>
    <row r="165" spans="2:3" x14ac:dyDescent="0.25">
      <c r="B165" s="177"/>
      <c r="C165" s="177"/>
    </row>
    <row r="166" spans="2:3" x14ac:dyDescent="0.25">
      <c r="B166" s="177"/>
      <c r="C166" s="177"/>
    </row>
    <row r="167" spans="2:3" x14ac:dyDescent="0.25">
      <c r="B167" s="177"/>
      <c r="C167" s="177"/>
    </row>
    <row r="168" spans="2:3" x14ac:dyDescent="0.25">
      <c r="B168" s="177"/>
      <c r="C168" s="177"/>
    </row>
    <row r="169" spans="2:3" x14ac:dyDescent="0.25">
      <c r="B169" s="177"/>
      <c r="C169" s="177"/>
    </row>
    <row r="170" spans="2:3" x14ac:dyDescent="0.25">
      <c r="B170" s="177"/>
      <c r="C170" s="177"/>
    </row>
    <row r="171" spans="2:3" x14ac:dyDescent="0.25">
      <c r="B171" s="177"/>
      <c r="C171" s="177"/>
    </row>
    <row r="172" spans="2:3" x14ac:dyDescent="0.25">
      <c r="B172" s="177"/>
      <c r="C172" s="177"/>
    </row>
    <row r="173" spans="2:3" x14ac:dyDescent="0.25">
      <c r="B173" s="177"/>
      <c r="C173" s="177"/>
    </row>
    <row r="174" spans="2:3" x14ac:dyDescent="0.25">
      <c r="B174" s="177"/>
      <c r="C174" s="177"/>
    </row>
    <row r="175" spans="2:3" x14ac:dyDescent="0.25">
      <c r="B175" s="177"/>
      <c r="C175" s="177"/>
    </row>
    <row r="176" spans="2:3" x14ac:dyDescent="0.25">
      <c r="B176" s="177"/>
      <c r="C176" s="177"/>
    </row>
    <row r="177" spans="1:3" x14ac:dyDescent="0.25">
      <c r="B177" s="177"/>
      <c r="C177" s="177"/>
    </row>
    <row r="178" spans="1:3" x14ac:dyDescent="0.25">
      <c r="B178" s="177"/>
      <c r="C178" s="177"/>
    </row>
    <row r="179" spans="1:3" x14ac:dyDescent="0.25">
      <c r="B179" s="177"/>
      <c r="C179" s="177"/>
    </row>
    <row r="180" spans="1:3" x14ac:dyDescent="0.25">
      <c r="A180" s="177"/>
      <c r="B180" s="177"/>
      <c r="C180" s="177"/>
    </row>
    <row r="181" spans="1:3" x14ac:dyDescent="0.25">
      <c r="A181" s="177"/>
      <c r="B181" s="177"/>
      <c r="C181" s="177"/>
    </row>
    <row r="182" spans="1:3" x14ac:dyDescent="0.25">
      <c r="A182" s="177"/>
      <c r="B182" s="177"/>
      <c r="C182" s="177"/>
    </row>
    <row r="183" spans="1:3" x14ac:dyDescent="0.25">
      <c r="A183" s="177"/>
      <c r="B183" s="177"/>
      <c r="C183" s="177"/>
    </row>
    <row r="184" spans="1:3" x14ac:dyDescent="0.25">
      <c r="A184" s="177"/>
      <c r="B184" s="177"/>
      <c r="C184" s="177"/>
    </row>
    <row r="185" spans="1:3" x14ac:dyDescent="0.25">
      <c r="A185" s="177"/>
      <c r="B185" s="177"/>
      <c r="C185" s="177"/>
    </row>
    <row r="186" spans="1:3" x14ac:dyDescent="0.25">
      <c r="A186" s="177"/>
      <c r="B186" s="177"/>
      <c r="C186" s="177"/>
    </row>
    <row r="187" spans="1:3" x14ac:dyDescent="0.25">
      <c r="A187" s="177"/>
      <c r="B187" s="177"/>
      <c r="C187" s="177"/>
    </row>
    <row r="188" spans="1:3" x14ac:dyDescent="0.25">
      <c r="A188" s="177"/>
      <c r="B188" s="177"/>
      <c r="C188" s="177"/>
    </row>
    <row r="189" spans="1:3" x14ac:dyDescent="0.25">
      <c r="A189" s="177"/>
      <c r="B189" s="177"/>
      <c r="C189" s="177"/>
    </row>
    <row r="190" spans="1:3" x14ac:dyDescent="0.25">
      <c r="A190" s="177"/>
      <c r="B190" s="177"/>
      <c r="C190" s="177"/>
    </row>
    <row r="191" spans="1:3" x14ac:dyDescent="0.25">
      <c r="A191" s="177"/>
      <c r="B191" s="177"/>
      <c r="C191" s="177"/>
    </row>
    <row r="192" spans="1:3" x14ac:dyDescent="0.25">
      <c r="A192" s="177"/>
      <c r="B192" s="177"/>
      <c r="C192" s="177"/>
    </row>
    <row r="193" spans="1:3" x14ac:dyDescent="0.25">
      <c r="A193" s="177"/>
      <c r="B193" s="177"/>
      <c r="C193" s="177"/>
    </row>
    <row r="194" spans="1:3" x14ac:dyDescent="0.25">
      <c r="A194" s="177"/>
      <c r="B194" s="177"/>
      <c r="C194" s="177"/>
    </row>
    <row r="195" spans="1:3" x14ac:dyDescent="0.25">
      <c r="A195" s="177"/>
      <c r="B195" s="177"/>
      <c r="C195" s="177"/>
    </row>
    <row r="196" spans="1:3" x14ac:dyDescent="0.25">
      <c r="A196" s="177"/>
      <c r="B196" s="177"/>
      <c r="C196" s="177"/>
    </row>
    <row r="197" spans="1:3" x14ac:dyDescent="0.25">
      <c r="A197" s="177"/>
      <c r="B197" s="177"/>
      <c r="C197" s="177"/>
    </row>
    <row r="198" spans="1:3" x14ac:dyDescent="0.25">
      <c r="A198" s="177"/>
      <c r="B198" s="177"/>
      <c r="C198" s="177"/>
    </row>
    <row r="199" spans="1:3" x14ac:dyDescent="0.25">
      <c r="A199" s="177"/>
      <c r="B199" s="177"/>
      <c r="C199" s="177"/>
    </row>
    <row r="200" spans="1:3" x14ac:dyDescent="0.25">
      <c r="A200" s="177"/>
      <c r="B200" s="177"/>
      <c r="C200" s="177"/>
    </row>
    <row r="201" spans="1:3" x14ac:dyDescent="0.25">
      <c r="A201" s="177"/>
      <c r="B201" s="177"/>
      <c r="C201" s="177"/>
    </row>
    <row r="202" spans="1:3" x14ac:dyDescent="0.25">
      <c r="A202" s="177"/>
      <c r="B202" s="177"/>
      <c r="C202" s="177"/>
    </row>
    <row r="203" spans="1:3" x14ac:dyDescent="0.25">
      <c r="A203" s="177"/>
      <c r="B203" s="177"/>
      <c r="C203" s="177"/>
    </row>
    <row r="204" spans="1:3" x14ac:dyDescent="0.25">
      <c r="A204" s="177"/>
      <c r="B204" s="177"/>
      <c r="C204" s="177"/>
    </row>
    <row r="205" spans="1:3" x14ac:dyDescent="0.25">
      <c r="A205" s="177"/>
      <c r="B205" s="177"/>
      <c r="C205" s="177"/>
    </row>
    <row r="206" spans="1:3" x14ac:dyDescent="0.25">
      <c r="A206" s="177"/>
      <c r="B206" s="177"/>
      <c r="C206" s="177"/>
    </row>
    <row r="207" spans="1:3" x14ac:dyDescent="0.25">
      <c r="A207" s="177"/>
      <c r="B207" s="177"/>
      <c r="C207" s="177"/>
    </row>
    <row r="208" spans="1:3" x14ac:dyDescent="0.25">
      <c r="A208" s="177"/>
      <c r="B208" s="177"/>
      <c r="C208" s="177"/>
    </row>
    <row r="209" spans="1:3" x14ac:dyDescent="0.25">
      <c r="A209" s="177"/>
      <c r="B209" s="177"/>
      <c r="C209" s="177"/>
    </row>
    <row r="210" spans="1:3" x14ac:dyDescent="0.25">
      <c r="A210" s="177"/>
      <c r="B210" s="177"/>
      <c r="C210" s="177"/>
    </row>
    <row r="211" spans="1:3" x14ac:dyDescent="0.25">
      <c r="A211" s="177"/>
      <c r="B211" s="177"/>
      <c r="C211" s="177"/>
    </row>
    <row r="212" spans="1:3" x14ac:dyDescent="0.25">
      <c r="B212" s="177"/>
      <c r="C212" s="177"/>
    </row>
    <row r="213" spans="1:3" x14ac:dyDescent="0.25">
      <c r="B213" s="177"/>
      <c r="C213" s="177"/>
    </row>
    <row r="214" spans="1:3" x14ac:dyDescent="0.25">
      <c r="B214" s="177"/>
      <c r="C214" s="177"/>
    </row>
    <row r="215" spans="1:3" x14ac:dyDescent="0.25">
      <c r="B215" s="177"/>
      <c r="C215" s="177"/>
    </row>
    <row r="216" spans="1:3" x14ac:dyDescent="0.25">
      <c r="B216" s="177"/>
      <c r="C216" s="177"/>
    </row>
    <row r="217" spans="1:3" x14ac:dyDescent="0.25">
      <c r="B217" s="177"/>
      <c r="C217" s="177"/>
    </row>
    <row r="218" spans="1:3" x14ac:dyDescent="0.25">
      <c r="B218" s="177"/>
      <c r="C218" s="177"/>
    </row>
    <row r="219" spans="1:3" x14ac:dyDescent="0.25">
      <c r="B219" s="177"/>
      <c r="C219" s="177"/>
    </row>
    <row r="220" spans="1:3" x14ac:dyDescent="0.25">
      <c r="B220" s="177"/>
      <c r="C220" s="177"/>
    </row>
    <row r="221" spans="1:3" x14ac:dyDescent="0.25">
      <c r="B221" s="177"/>
      <c r="C221" s="177"/>
    </row>
    <row r="222" spans="1:3" x14ac:dyDescent="0.25">
      <c r="B222" s="177"/>
      <c r="C222" s="177"/>
    </row>
    <row r="223" spans="1:3" x14ac:dyDescent="0.25">
      <c r="B223" s="177"/>
      <c r="C223" s="177"/>
    </row>
    <row r="224" spans="1:3" x14ac:dyDescent="0.25">
      <c r="B224" s="177"/>
      <c r="C224" s="177"/>
    </row>
    <row r="225" spans="2:3" x14ac:dyDescent="0.25">
      <c r="B225" s="177"/>
      <c r="C225" s="177"/>
    </row>
    <row r="226" spans="2:3" x14ac:dyDescent="0.25">
      <c r="B226" s="177"/>
      <c r="C226" s="177"/>
    </row>
    <row r="227" spans="2:3" x14ac:dyDescent="0.25">
      <c r="B227" s="177"/>
      <c r="C227" s="177"/>
    </row>
    <row r="228" spans="2:3" x14ac:dyDescent="0.25">
      <c r="B228" s="177"/>
      <c r="C228" s="177"/>
    </row>
    <row r="229" spans="2:3" x14ac:dyDescent="0.25">
      <c r="B229" s="177"/>
      <c r="C229" s="177"/>
    </row>
    <row r="230" spans="2:3" x14ac:dyDescent="0.25">
      <c r="B230" s="177"/>
      <c r="C230" s="177"/>
    </row>
    <row r="231" spans="2:3" x14ac:dyDescent="0.25">
      <c r="B231" s="177"/>
      <c r="C231" s="177"/>
    </row>
    <row r="232" spans="2:3" x14ac:dyDescent="0.25">
      <c r="B232" s="177"/>
      <c r="C232" s="177"/>
    </row>
    <row r="233" spans="2:3" x14ac:dyDescent="0.25">
      <c r="B233" s="177"/>
      <c r="C233" s="177"/>
    </row>
    <row r="234" spans="2:3" x14ac:dyDescent="0.25">
      <c r="B234" s="177"/>
      <c r="C234" s="177"/>
    </row>
    <row r="235" spans="2:3" x14ac:dyDescent="0.25">
      <c r="B235" s="177"/>
      <c r="C235" s="177"/>
    </row>
    <row r="236" spans="2:3" x14ac:dyDescent="0.25">
      <c r="B236" s="177"/>
      <c r="C236" s="177"/>
    </row>
    <row r="237" spans="2:3" x14ac:dyDescent="0.25">
      <c r="B237" s="177"/>
      <c r="C237" s="177"/>
    </row>
    <row r="238" spans="2:3" x14ac:dyDescent="0.25">
      <c r="B238" s="177"/>
      <c r="C238" s="177"/>
    </row>
    <row r="239" spans="2:3" x14ac:dyDescent="0.25">
      <c r="B239" s="177"/>
      <c r="C239" s="177"/>
    </row>
    <row r="240" spans="2:3" x14ac:dyDescent="0.25">
      <c r="B240" s="177"/>
      <c r="C240" s="177"/>
    </row>
    <row r="241" spans="1:3" x14ac:dyDescent="0.25">
      <c r="B241" s="177"/>
      <c r="C241" s="177"/>
    </row>
    <row r="242" spans="1:3" x14ac:dyDescent="0.25">
      <c r="B242" s="177"/>
      <c r="C242" s="177"/>
    </row>
    <row r="243" spans="1:3" x14ac:dyDescent="0.25">
      <c r="B243" s="177"/>
      <c r="C243" s="177"/>
    </row>
    <row r="244" spans="1:3" x14ac:dyDescent="0.25">
      <c r="A244" s="177"/>
      <c r="B244" s="177"/>
      <c r="C244" s="177"/>
    </row>
    <row r="245" spans="1:3" x14ac:dyDescent="0.25">
      <c r="A245" s="177"/>
      <c r="B245" s="177"/>
      <c r="C245" s="177"/>
    </row>
    <row r="246" spans="1:3" x14ac:dyDescent="0.25">
      <c r="A246" s="177"/>
      <c r="B246" s="177"/>
      <c r="C246" s="177"/>
    </row>
    <row r="247" spans="1:3" x14ac:dyDescent="0.25">
      <c r="A247" s="177"/>
      <c r="B247" s="177"/>
      <c r="C247" s="177"/>
    </row>
    <row r="248" spans="1:3" x14ac:dyDescent="0.25">
      <c r="A248" s="177"/>
      <c r="B248" s="177"/>
      <c r="C248" s="177"/>
    </row>
    <row r="249" spans="1:3" x14ac:dyDescent="0.25">
      <c r="A249" s="177"/>
      <c r="B249" s="177"/>
      <c r="C249" s="177"/>
    </row>
    <row r="250" spans="1:3" x14ac:dyDescent="0.25">
      <c r="A250" s="177"/>
      <c r="B250" s="177"/>
      <c r="C250" s="177"/>
    </row>
    <row r="251" spans="1:3" x14ac:dyDescent="0.25">
      <c r="A251" s="177"/>
      <c r="B251" s="177"/>
      <c r="C251" s="177"/>
    </row>
    <row r="252" spans="1:3" x14ac:dyDescent="0.25">
      <c r="A252" s="177"/>
      <c r="B252" s="177"/>
      <c r="C252" s="177"/>
    </row>
    <row r="253" spans="1:3" x14ac:dyDescent="0.25">
      <c r="A253" s="177"/>
      <c r="B253" s="177"/>
      <c r="C253" s="177"/>
    </row>
    <row r="254" spans="1:3" x14ac:dyDescent="0.25">
      <c r="A254" s="177"/>
      <c r="B254" s="177"/>
      <c r="C254" s="177"/>
    </row>
    <row r="255" spans="1:3" x14ac:dyDescent="0.25">
      <c r="A255" s="177"/>
      <c r="B255" s="177"/>
      <c r="C255" s="177"/>
    </row>
    <row r="256" spans="1:3" x14ac:dyDescent="0.25">
      <c r="A256" s="177"/>
      <c r="B256" s="177"/>
      <c r="C256" s="177"/>
    </row>
    <row r="257" spans="1:3" x14ac:dyDescent="0.25">
      <c r="A257" s="177"/>
      <c r="B257" s="177"/>
      <c r="C257" s="177"/>
    </row>
    <row r="258" spans="1:3" x14ac:dyDescent="0.25">
      <c r="A258" s="177"/>
      <c r="B258" s="177"/>
      <c r="C258" s="177"/>
    </row>
    <row r="259" spans="1:3" x14ac:dyDescent="0.25">
      <c r="A259" s="177"/>
      <c r="B259" s="177"/>
      <c r="C259" s="177"/>
    </row>
    <row r="260" spans="1:3" x14ac:dyDescent="0.25">
      <c r="A260" s="177"/>
      <c r="B260" s="177"/>
      <c r="C260" s="177"/>
    </row>
    <row r="261" spans="1:3" x14ac:dyDescent="0.25">
      <c r="A261" s="177"/>
      <c r="B261" s="177"/>
      <c r="C261" s="177"/>
    </row>
    <row r="262" spans="1:3" x14ac:dyDescent="0.25">
      <c r="A262" s="177"/>
      <c r="B262" s="177"/>
      <c r="C262" s="177"/>
    </row>
    <row r="263" spans="1:3" x14ac:dyDescent="0.25">
      <c r="A263" s="177"/>
      <c r="B263" s="177"/>
      <c r="C263" s="177"/>
    </row>
    <row r="264" spans="1:3" x14ac:dyDescent="0.25">
      <c r="A264" s="177"/>
      <c r="B264" s="177"/>
      <c r="C264" s="177"/>
    </row>
    <row r="265" spans="1:3" x14ac:dyDescent="0.25">
      <c r="A265" s="177"/>
      <c r="B265" s="177"/>
      <c r="C265" s="177"/>
    </row>
    <row r="266" spans="1:3" x14ac:dyDescent="0.25">
      <c r="A266" s="177"/>
      <c r="B266" s="177"/>
      <c r="C266" s="177"/>
    </row>
    <row r="267" spans="1:3" x14ac:dyDescent="0.25">
      <c r="A267" s="177"/>
      <c r="B267" s="177"/>
      <c r="C267" s="177"/>
    </row>
    <row r="268" spans="1:3" x14ac:dyDescent="0.25">
      <c r="A268" s="177"/>
      <c r="B268" s="177"/>
      <c r="C268" s="177"/>
    </row>
    <row r="269" spans="1:3" x14ac:dyDescent="0.25">
      <c r="A269" s="177"/>
      <c r="B269" s="177"/>
      <c r="C269" s="177"/>
    </row>
    <row r="270" spans="1:3" x14ac:dyDescent="0.25">
      <c r="A270" s="177"/>
      <c r="B270" s="177"/>
      <c r="C270" s="177"/>
    </row>
    <row r="271" spans="1:3" x14ac:dyDescent="0.25">
      <c r="A271" s="177"/>
      <c r="B271" s="177"/>
      <c r="C271" s="177"/>
    </row>
    <row r="272" spans="1:3" x14ac:dyDescent="0.25">
      <c r="A272" s="177"/>
      <c r="B272" s="177"/>
      <c r="C272" s="177"/>
    </row>
    <row r="273" spans="1:3" x14ac:dyDescent="0.25">
      <c r="A273" s="177"/>
      <c r="B273" s="177"/>
      <c r="C273" s="177"/>
    </row>
    <row r="274" spans="1:3" x14ac:dyDescent="0.25">
      <c r="A274" s="177"/>
      <c r="B274" s="177"/>
      <c r="C274" s="177"/>
    </row>
    <row r="275" spans="1:3" x14ac:dyDescent="0.25">
      <c r="A275" s="177"/>
      <c r="B275" s="177"/>
      <c r="C275" s="177"/>
    </row>
    <row r="276" spans="1:3" x14ac:dyDescent="0.25">
      <c r="B276" s="177"/>
      <c r="C276" s="177"/>
    </row>
    <row r="277" spans="1:3" x14ac:dyDescent="0.25">
      <c r="B277" s="177"/>
      <c r="C277" s="177"/>
    </row>
    <row r="278" spans="1:3" x14ac:dyDescent="0.25">
      <c r="B278" s="177"/>
      <c r="C278" s="177"/>
    </row>
    <row r="279" spans="1:3" x14ac:dyDescent="0.25">
      <c r="B279" s="177"/>
      <c r="C279" s="177"/>
    </row>
    <row r="280" spans="1:3" x14ac:dyDescent="0.25">
      <c r="B280" s="177"/>
      <c r="C280" s="177"/>
    </row>
    <row r="281" spans="1:3" x14ac:dyDescent="0.25">
      <c r="B281" s="177"/>
      <c r="C281" s="177"/>
    </row>
    <row r="282" spans="1:3" x14ac:dyDescent="0.25">
      <c r="B282" s="177"/>
      <c r="C282" s="177"/>
    </row>
    <row r="283" spans="1:3" x14ac:dyDescent="0.25">
      <c r="B283" s="177"/>
      <c r="C283" s="177"/>
    </row>
    <row r="284" spans="1:3" x14ac:dyDescent="0.25">
      <c r="B284" s="177"/>
      <c r="C284" s="177"/>
    </row>
    <row r="285" spans="1:3" x14ac:dyDescent="0.25">
      <c r="B285" s="177"/>
      <c r="C285" s="177"/>
    </row>
    <row r="286" spans="1:3" x14ac:dyDescent="0.25">
      <c r="B286" s="177"/>
      <c r="C286" s="177"/>
    </row>
    <row r="287" spans="1:3" x14ac:dyDescent="0.25">
      <c r="B287" s="177"/>
      <c r="C287" s="177"/>
    </row>
    <row r="288" spans="1:3" x14ac:dyDescent="0.25">
      <c r="B288" s="177"/>
      <c r="C288" s="177"/>
    </row>
    <row r="289" spans="2:3" x14ac:dyDescent="0.25">
      <c r="B289" s="177"/>
      <c r="C289" s="177"/>
    </row>
    <row r="290" spans="2:3" x14ac:dyDescent="0.25">
      <c r="B290" s="177"/>
      <c r="C290" s="177"/>
    </row>
    <row r="291" spans="2:3" x14ac:dyDescent="0.25">
      <c r="B291" s="177"/>
      <c r="C291" s="177"/>
    </row>
    <row r="292" spans="2:3" x14ac:dyDescent="0.25">
      <c r="B292" s="177"/>
      <c r="C292" s="177"/>
    </row>
    <row r="293" spans="2:3" x14ac:dyDescent="0.25">
      <c r="B293" s="177"/>
      <c r="C293" s="177"/>
    </row>
    <row r="294" spans="2:3" x14ac:dyDescent="0.25">
      <c r="B294" s="177"/>
      <c r="C294" s="177"/>
    </row>
    <row r="295" spans="2:3" x14ac:dyDescent="0.25">
      <c r="B295" s="177"/>
      <c r="C295" s="177"/>
    </row>
    <row r="296" spans="2:3" x14ac:dyDescent="0.25">
      <c r="B296" s="177"/>
      <c r="C296" s="177"/>
    </row>
    <row r="297" spans="2:3" x14ac:dyDescent="0.25">
      <c r="B297" s="177"/>
      <c r="C297" s="177"/>
    </row>
    <row r="298" spans="2:3" x14ac:dyDescent="0.25">
      <c r="B298" s="177"/>
      <c r="C298" s="177"/>
    </row>
    <row r="299" spans="2:3" x14ac:dyDescent="0.25">
      <c r="B299" s="177"/>
      <c r="C299" s="177"/>
    </row>
    <row r="300" spans="2:3" x14ac:dyDescent="0.25">
      <c r="B300" s="177"/>
      <c r="C300" s="177"/>
    </row>
    <row r="301" spans="2:3" x14ac:dyDescent="0.25">
      <c r="B301" s="177"/>
      <c r="C301" s="177"/>
    </row>
    <row r="302" spans="2:3" x14ac:dyDescent="0.25">
      <c r="B302" s="177"/>
      <c r="C302" s="177"/>
    </row>
    <row r="303" spans="2:3" x14ac:dyDescent="0.25">
      <c r="B303" s="177"/>
      <c r="C303" s="177"/>
    </row>
    <row r="304" spans="2:3" x14ac:dyDescent="0.25">
      <c r="B304" s="177"/>
      <c r="C304" s="177"/>
    </row>
    <row r="305" spans="1:3" x14ac:dyDescent="0.25">
      <c r="B305" s="177"/>
      <c r="C305" s="177"/>
    </row>
    <row r="306" spans="1:3" x14ac:dyDescent="0.25">
      <c r="B306" s="177"/>
      <c r="C306" s="177"/>
    </row>
    <row r="307" spans="1:3" x14ac:dyDescent="0.25">
      <c r="B307" s="177"/>
      <c r="C307" s="177"/>
    </row>
    <row r="308" spans="1:3" x14ac:dyDescent="0.25">
      <c r="A308" s="177"/>
      <c r="B308" s="177"/>
      <c r="C308" s="177"/>
    </row>
    <row r="309" spans="1:3" x14ac:dyDescent="0.25">
      <c r="A309" s="177"/>
      <c r="B309" s="177"/>
      <c r="C309" s="177"/>
    </row>
    <row r="310" spans="1:3" x14ac:dyDescent="0.25">
      <c r="A310" s="177"/>
      <c r="B310" s="177"/>
      <c r="C310" s="177"/>
    </row>
    <row r="311" spans="1:3" x14ac:dyDescent="0.25">
      <c r="A311" s="177"/>
      <c r="B311" s="177"/>
      <c r="C311" s="177"/>
    </row>
    <row r="312" spans="1:3" x14ac:dyDescent="0.25">
      <c r="A312" s="177"/>
      <c r="B312" s="177"/>
      <c r="C312" s="177"/>
    </row>
    <row r="313" spans="1:3" x14ac:dyDescent="0.25">
      <c r="A313" s="177"/>
      <c r="B313" s="177"/>
      <c r="C313" s="177"/>
    </row>
    <row r="314" spans="1:3" x14ac:dyDescent="0.25">
      <c r="A314" s="177"/>
      <c r="B314" s="177"/>
      <c r="C314" s="177"/>
    </row>
    <row r="315" spans="1:3" x14ac:dyDescent="0.25">
      <c r="A315" s="177"/>
      <c r="B315" s="177"/>
      <c r="C315" s="177"/>
    </row>
    <row r="316" spans="1:3" x14ac:dyDescent="0.25">
      <c r="A316" s="177"/>
      <c r="B316" s="177"/>
      <c r="C316" s="177"/>
    </row>
    <row r="317" spans="1:3" x14ac:dyDescent="0.25">
      <c r="A317" s="177"/>
      <c r="B317" s="177"/>
      <c r="C317" s="177"/>
    </row>
    <row r="318" spans="1:3" x14ac:dyDescent="0.25">
      <c r="A318" s="177"/>
      <c r="B318" s="177"/>
      <c r="C318" s="177"/>
    </row>
    <row r="319" spans="1:3" x14ac:dyDescent="0.25">
      <c r="A319" s="177"/>
      <c r="B319" s="177"/>
      <c r="C319" s="177"/>
    </row>
    <row r="320" spans="1:3" x14ac:dyDescent="0.25">
      <c r="A320" s="177"/>
      <c r="B320" s="177"/>
      <c r="C320" s="177"/>
    </row>
    <row r="321" spans="1:3" x14ac:dyDescent="0.25">
      <c r="A321" s="177"/>
      <c r="B321" s="177"/>
      <c r="C321" s="177"/>
    </row>
    <row r="322" spans="1:3" x14ac:dyDescent="0.25">
      <c r="A322" s="177"/>
      <c r="B322" s="177"/>
      <c r="C322" s="177"/>
    </row>
    <row r="323" spans="1:3" x14ac:dyDescent="0.25">
      <c r="A323" s="177"/>
      <c r="B323" s="177"/>
      <c r="C323" s="177"/>
    </row>
    <row r="324" spans="1:3" x14ac:dyDescent="0.25">
      <c r="A324" s="177"/>
      <c r="B324" s="177"/>
      <c r="C324" s="177"/>
    </row>
    <row r="325" spans="1:3" x14ac:dyDescent="0.25">
      <c r="A325" s="177"/>
      <c r="B325" s="177"/>
      <c r="C325" s="177"/>
    </row>
    <row r="326" spans="1:3" x14ac:dyDescent="0.25">
      <c r="A326" s="177"/>
      <c r="B326" s="177"/>
      <c r="C326" s="177"/>
    </row>
    <row r="327" spans="1:3" x14ac:dyDescent="0.25">
      <c r="A327" s="177"/>
      <c r="B327" s="177"/>
      <c r="C327" s="177"/>
    </row>
    <row r="328" spans="1:3" x14ac:dyDescent="0.25">
      <c r="A328" s="177"/>
      <c r="B328" s="177"/>
      <c r="C328" s="177"/>
    </row>
    <row r="329" spans="1:3" x14ac:dyDescent="0.25">
      <c r="A329" s="177"/>
      <c r="B329" s="177"/>
      <c r="C329" s="177"/>
    </row>
    <row r="330" spans="1:3" x14ac:dyDescent="0.25">
      <c r="A330" s="177"/>
      <c r="B330" s="177"/>
      <c r="C330" s="177"/>
    </row>
    <row r="331" spans="1:3" x14ac:dyDescent="0.25">
      <c r="A331" s="177"/>
      <c r="B331" s="177"/>
      <c r="C331" s="177"/>
    </row>
    <row r="332" spans="1:3" x14ac:dyDescent="0.25">
      <c r="A332" s="177"/>
      <c r="B332" s="177"/>
      <c r="C332" s="177"/>
    </row>
    <row r="333" spans="1:3" x14ac:dyDescent="0.25">
      <c r="A333" s="177"/>
      <c r="B333" s="177"/>
      <c r="C333" s="177"/>
    </row>
    <row r="334" spans="1:3" x14ac:dyDescent="0.25">
      <c r="A334" s="177"/>
      <c r="B334" s="177"/>
      <c r="C334" s="177"/>
    </row>
    <row r="335" spans="1:3" x14ac:dyDescent="0.25">
      <c r="A335" s="177"/>
      <c r="B335" s="177"/>
      <c r="C335" s="177"/>
    </row>
    <row r="336" spans="1:3" x14ac:dyDescent="0.25">
      <c r="A336" s="177"/>
      <c r="B336" s="177"/>
      <c r="C336" s="177"/>
    </row>
    <row r="337" spans="1:3" x14ac:dyDescent="0.25">
      <c r="A337" s="177"/>
      <c r="B337" s="177"/>
      <c r="C337" s="177"/>
    </row>
    <row r="338" spans="1:3" x14ac:dyDescent="0.25">
      <c r="A338" s="177"/>
      <c r="B338" s="177"/>
      <c r="C338" s="177"/>
    </row>
    <row r="339" spans="1:3" x14ac:dyDescent="0.25">
      <c r="A339" s="177"/>
      <c r="B339" s="177"/>
      <c r="C339" s="177"/>
    </row>
    <row r="340" spans="1:3" x14ac:dyDescent="0.25">
      <c r="B340" s="177"/>
    </row>
    <row r="341" spans="1:3" x14ac:dyDescent="0.25">
      <c r="B341" s="177"/>
    </row>
    <row r="342" spans="1:3" x14ac:dyDescent="0.25">
      <c r="B342" s="177"/>
    </row>
    <row r="343" spans="1:3" x14ac:dyDescent="0.25">
      <c r="B343" s="177"/>
    </row>
    <row r="344" spans="1:3" x14ac:dyDescent="0.25">
      <c r="B344" s="177"/>
    </row>
    <row r="345" spans="1:3" x14ac:dyDescent="0.25">
      <c r="B345" s="177"/>
    </row>
    <row r="346" spans="1:3" x14ac:dyDescent="0.25">
      <c r="B346" s="177"/>
    </row>
    <row r="347" spans="1:3" x14ac:dyDescent="0.25">
      <c r="B347" s="177"/>
    </row>
    <row r="348" spans="1:3" x14ac:dyDescent="0.25">
      <c r="B348" s="177"/>
    </row>
    <row r="349" spans="1:3" x14ac:dyDescent="0.25">
      <c r="B349" s="177"/>
    </row>
    <row r="350" spans="1:3" x14ac:dyDescent="0.25">
      <c r="B350" s="177"/>
    </row>
    <row r="351" spans="1:3" x14ac:dyDescent="0.25">
      <c r="B351" s="177"/>
    </row>
    <row r="352" spans="1:3" x14ac:dyDescent="0.25">
      <c r="B352" s="177"/>
    </row>
    <row r="353" spans="2:2" x14ac:dyDescent="0.25">
      <c r="B353" s="177"/>
    </row>
    <row r="354" spans="2:2" x14ac:dyDescent="0.25">
      <c r="B354" s="177"/>
    </row>
    <row r="355" spans="2:2" x14ac:dyDescent="0.25">
      <c r="B355" s="177"/>
    </row>
    <row r="356" spans="2:2" x14ac:dyDescent="0.25">
      <c r="B356" s="177"/>
    </row>
    <row r="357" spans="2:2" x14ac:dyDescent="0.25">
      <c r="B357" s="177"/>
    </row>
    <row r="358" spans="2:2" x14ac:dyDescent="0.25">
      <c r="B358" s="177"/>
    </row>
    <row r="359" spans="2:2" x14ac:dyDescent="0.25">
      <c r="B359" s="177"/>
    </row>
    <row r="360" spans="2:2" x14ac:dyDescent="0.25">
      <c r="B360" s="177"/>
    </row>
    <row r="361" spans="2:2" x14ac:dyDescent="0.25">
      <c r="B361" s="177"/>
    </row>
    <row r="362" spans="2:2" x14ac:dyDescent="0.25">
      <c r="B362" s="177"/>
    </row>
    <row r="363" spans="2:2" x14ac:dyDescent="0.25">
      <c r="B363" s="177"/>
    </row>
    <row r="364" spans="2:2" x14ac:dyDescent="0.25">
      <c r="B364" s="177"/>
    </row>
    <row r="365" spans="2:2" x14ac:dyDescent="0.25">
      <c r="B365" s="177"/>
    </row>
    <row r="366" spans="2:2" x14ac:dyDescent="0.25">
      <c r="B366" s="177"/>
    </row>
    <row r="367" spans="2:2" x14ac:dyDescent="0.25">
      <c r="B367" s="177"/>
    </row>
    <row r="368" spans="2:2" x14ac:dyDescent="0.25">
      <c r="B368" s="177"/>
    </row>
    <row r="369" spans="2:3" x14ac:dyDescent="0.25">
      <c r="B369" s="177"/>
    </row>
    <row r="370" spans="2:3" x14ac:dyDescent="0.25">
      <c r="B370" s="177"/>
    </row>
    <row r="371" spans="2:3" x14ac:dyDescent="0.25">
      <c r="B371" s="177"/>
    </row>
    <row r="372" spans="2:3" x14ac:dyDescent="0.25">
      <c r="B372" s="177"/>
      <c r="C372" s="177"/>
    </row>
    <row r="373" spans="2:3" x14ac:dyDescent="0.25">
      <c r="B373" s="177"/>
      <c r="C373" s="177"/>
    </row>
    <row r="374" spans="2:3" x14ac:dyDescent="0.25">
      <c r="B374" s="177"/>
      <c r="C374" s="177"/>
    </row>
    <row r="375" spans="2:3" x14ac:dyDescent="0.25">
      <c r="B375" s="177"/>
      <c r="C375" s="177"/>
    </row>
    <row r="376" spans="2:3" x14ac:dyDescent="0.25">
      <c r="B376" s="177"/>
      <c r="C376" s="177"/>
    </row>
    <row r="377" spans="2:3" x14ac:dyDescent="0.25">
      <c r="B377" s="177"/>
      <c r="C377" s="177"/>
    </row>
    <row r="378" spans="2:3" x14ac:dyDescent="0.25">
      <c r="B378" s="177"/>
      <c r="C378" s="177"/>
    </row>
    <row r="379" spans="2:3" x14ac:dyDescent="0.25">
      <c r="B379" s="177"/>
      <c r="C379" s="177"/>
    </row>
    <row r="380" spans="2:3" x14ac:dyDescent="0.25">
      <c r="B380" s="177"/>
      <c r="C380" s="177"/>
    </row>
    <row r="381" spans="2:3" x14ac:dyDescent="0.25">
      <c r="B381" s="177"/>
      <c r="C381" s="177"/>
    </row>
    <row r="382" spans="2:3" x14ac:dyDescent="0.25">
      <c r="B382" s="177"/>
      <c r="C382" s="177"/>
    </row>
    <row r="383" spans="2:3" x14ac:dyDescent="0.25">
      <c r="B383" s="177"/>
      <c r="C383" s="177"/>
    </row>
    <row r="384" spans="2:3" x14ac:dyDescent="0.25">
      <c r="B384" s="177"/>
      <c r="C384" s="177"/>
    </row>
    <row r="385" spans="2:3" x14ac:dyDescent="0.25">
      <c r="B385" s="177"/>
      <c r="C385" s="177"/>
    </row>
    <row r="386" spans="2:3" x14ac:dyDescent="0.25">
      <c r="B386" s="177"/>
      <c r="C386" s="177"/>
    </row>
    <row r="387" spans="2:3" x14ac:dyDescent="0.25">
      <c r="B387" s="177"/>
      <c r="C387" s="177"/>
    </row>
    <row r="388" spans="2:3" x14ac:dyDescent="0.25">
      <c r="B388" s="177"/>
      <c r="C388" s="177"/>
    </row>
    <row r="389" spans="2:3" x14ac:dyDescent="0.25">
      <c r="B389" s="177"/>
      <c r="C389" s="177"/>
    </row>
    <row r="390" spans="2:3" x14ac:dyDescent="0.25">
      <c r="B390" s="177"/>
      <c r="C390" s="177"/>
    </row>
    <row r="391" spans="2:3" x14ac:dyDescent="0.25">
      <c r="B391" s="177"/>
      <c r="C391" s="177"/>
    </row>
    <row r="392" spans="2:3" x14ac:dyDescent="0.25">
      <c r="B392" s="177"/>
      <c r="C392" s="177"/>
    </row>
    <row r="393" spans="2:3" x14ac:dyDescent="0.25">
      <c r="B393" s="177"/>
      <c r="C393" s="177"/>
    </row>
    <row r="394" spans="2:3" x14ac:dyDescent="0.25">
      <c r="B394" s="177"/>
      <c r="C394" s="177"/>
    </row>
    <row r="395" spans="2:3" x14ac:dyDescent="0.25">
      <c r="B395" s="177"/>
      <c r="C395" s="177"/>
    </row>
    <row r="396" spans="2:3" x14ac:dyDescent="0.25">
      <c r="B396" s="177"/>
      <c r="C396" s="177"/>
    </row>
    <row r="397" spans="2:3" x14ac:dyDescent="0.25">
      <c r="B397" s="177"/>
      <c r="C397" s="177"/>
    </row>
  </sheetData>
  <sortState xmlns:xlrd2="http://schemas.microsoft.com/office/spreadsheetml/2017/richdata2" ref="A3:F21">
    <sortCondition descending="1" ref="F3:F21"/>
  </sortState>
  <mergeCells count="2">
    <mergeCell ref="H1:I1"/>
    <mergeCell ref="A1:C1"/>
  </mergeCells>
  <hyperlinks>
    <hyperlink ref="H1" location="'Table of Content'!A1" display="Table of Content" xr:uid="{00000000-0004-0000-10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I96"/>
  <sheetViews>
    <sheetView zoomScaleNormal="100" workbookViewId="0">
      <selection activeCell="G3" sqref="G3"/>
    </sheetView>
  </sheetViews>
  <sheetFormatPr defaultColWidth="8.81640625" defaultRowHeight="11.5" x14ac:dyDescent="0.25"/>
  <cols>
    <col min="1" max="1" width="29.08984375" style="189" bestFit="1" customWidth="1"/>
    <col min="2" max="2" width="16.26953125" style="7" bestFit="1" customWidth="1"/>
    <col min="3" max="3" width="21.81640625" style="7" customWidth="1"/>
    <col min="4" max="4" width="27.54296875" style="7" customWidth="1"/>
    <col min="5" max="5" width="20.6328125" style="7" customWidth="1"/>
    <col min="6" max="6" width="30.08984375" style="7" bestFit="1" customWidth="1"/>
    <col min="7" max="7" width="12.81640625" style="7" customWidth="1"/>
    <col min="8" max="16384" width="8.81640625" style="7"/>
  </cols>
  <sheetData>
    <row r="1" spans="1:9" x14ac:dyDescent="0.25">
      <c r="A1" s="344" t="s">
        <v>569</v>
      </c>
      <c r="B1" s="344"/>
      <c r="C1" s="344"/>
      <c r="H1" s="329" t="s">
        <v>313</v>
      </c>
      <c r="I1" s="329"/>
    </row>
    <row r="2" spans="1:9" s="183" customFormat="1" ht="18.5" customHeight="1" x14ac:dyDescent="0.25">
      <c r="A2" s="180" t="s">
        <v>338</v>
      </c>
      <c r="B2" s="181" t="s">
        <v>512</v>
      </c>
      <c r="C2" s="181" t="s">
        <v>657</v>
      </c>
      <c r="D2" s="181" t="s">
        <v>658</v>
      </c>
      <c r="E2" s="181" t="s">
        <v>654</v>
      </c>
      <c r="F2" s="181" t="s">
        <v>659</v>
      </c>
      <c r="G2" s="182"/>
    </row>
    <row r="3" spans="1:9" ht="13.5" customHeight="1" x14ac:dyDescent="0.25">
      <c r="A3" s="184" t="s">
        <v>353</v>
      </c>
      <c r="B3" s="68">
        <v>0</v>
      </c>
      <c r="C3" s="68">
        <v>0</v>
      </c>
      <c r="D3" s="68">
        <v>0</v>
      </c>
      <c r="E3" s="68">
        <v>118.18408656999999</v>
      </c>
      <c r="F3" s="113">
        <v>0</v>
      </c>
      <c r="G3" s="185"/>
    </row>
    <row r="4" spans="1:9" x14ac:dyDescent="0.25">
      <c r="A4" s="184" t="s">
        <v>349</v>
      </c>
      <c r="B4" s="68">
        <v>0.12918452</v>
      </c>
      <c r="C4" s="68">
        <v>0</v>
      </c>
      <c r="D4" s="68">
        <v>13.072882099999999</v>
      </c>
      <c r="E4" s="68">
        <v>83.77941869</v>
      </c>
      <c r="F4" s="113">
        <v>13.55135243</v>
      </c>
      <c r="G4" s="185"/>
    </row>
    <row r="5" spans="1:9" x14ac:dyDescent="0.25">
      <c r="A5" s="184" t="s">
        <v>359</v>
      </c>
      <c r="B5" s="68">
        <v>0.73840483000000001</v>
      </c>
      <c r="C5" s="68">
        <v>0</v>
      </c>
      <c r="D5" s="68">
        <v>4.8149999999999998E-2</v>
      </c>
      <c r="E5" s="68">
        <v>83.530331610000005</v>
      </c>
      <c r="F5" s="113">
        <v>11.32534422</v>
      </c>
      <c r="G5" s="185"/>
    </row>
    <row r="6" spans="1:9" x14ac:dyDescent="0.25">
      <c r="A6" s="184" t="s">
        <v>296</v>
      </c>
      <c r="B6" s="68">
        <v>65.934249530000002</v>
      </c>
      <c r="C6" s="68">
        <v>8.8789999999999997E-3</v>
      </c>
      <c r="D6" s="68">
        <v>331.14530865</v>
      </c>
      <c r="E6" s="68">
        <v>30.599322949999998</v>
      </c>
      <c r="F6" s="113">
        <v>148.13868846</v>
      </c>
      <c r="G6" s="185"/>
    </row>
    <row r="7" spans="1:9" x14ac:dyDescent="0.25">
      <c r="A7" s="184" t="s">
        <v>368</v>
      </c>
      <c r="B7" s="68">
        <v>0.16212232999999998</v>
      </c>
      <c r="C7" s="68">
        <v>0</v>
      </c>
      <c r="D7" s="68">
        <v>18.712740780000001</v>
      </c>
      <c r="E7" s="68">
        <v>17.249779329999999</v>
      </c>
      <c r="F7" s="113">
        <v>58.242567630000003</v>
      </c>
      <c r="G7" s="185"/>
    </row>
    <row r="8" spans="1:9" x14ac:dyDescent="0.25">
      <c r="A8" s="184" t="s">
        <v>395</v>
      </c>
      <c r="B8" s="68">
        <v>0</v>
      </c>
      <c r="C8" s="68">
        <v>0</v>
      </c>
      <c r="D8" s="68">
        <v>0</v>
      </c>
      <c r="E8" s="68">
        <v>12.396723189999999</v>
      </c>
      <c r="F8" s="113">
        <v>0</v>
      </c>
      <c r="G8" s="185"/>
    </row>
    <row r="9" spans="1:9" x14ac:dyDescent="0.25">
      <c r="A9" s="184" t="s">
        <v>652</v>
      </c>
      <c r="B9" s="68">
        <v>0.41952615999999998</v>
      </c>
      <c r="C9" s="68">
        <v>0</v>
      </c>
      <c r="D9" s="68">
        <v>0</v>
      </c>
      <c r="E9" s="68">
        <v>10.512951130000001</v>
      </c>
      <c r="F9" s="113">
        <v>0</v>
      </c>
      <c r="G9" s="185"/>
    </row>
    <row r="10" spans="1:9" x14ac:dyDescent="0.25">
      <c r="A10" s="184" t="s">
        <v>389</v>
      </c>
      <c r="B10" s="68">
        <v>3.942913E-2</v>
      </c>
      <c r="C10" s="68">
        <v>0</v>
      </c>
      <c r="D10" s="68">
        <v>0</v>
      </c>
      <c r="E10" s="68">
        <v>9.8511137299999998</v>
      </c>
      <c r="F10" s="113">
        <v>0</v>
      </c>
      <c r="G10" s="185"/>
    </row>
    <row r="11" spans="1:9" x14ac:dyDescent="0.25">
      <c r="A11" s="184" t="s">
        <v>412</v>
      </c>
      <c r="B11" s="68">
        <v>0</v>
      </c>
      <c r="C11" s="68">
        <v>0</v>
      </c>
      <c r="D11" s="68">
        <v>0</v>
      </c>
      <c r="E11" s="68">
        <v>6.9172234499999998</v>
      </c>
      <c r="F11" s="113">
        <v>0</v>
      </c>
      <c r="G11" s="185"/>
    </row>
    <row r="12" spans="1:9" ht="13.5" customHeight="1" x14ac:dyDescent="0.25">
      <c r="A12" s="184" t="s">
        <v>383</v>
      </c>
      <c r="B12" s="68">
        <v>1.2028633700000002</v>
      </c>
      <c r="C12" s="68">
        <v>0</v>
      </c>
      <c r="D12" s="68">
        <v>13.500931660000001</v>
      </c>
      <c r="E12" s="68">
        <v>6.8317528200000002</v>
      </c>
      <c r="F12" s="113">
        <v>29.8134552</v>
      </c>
      <c r="G12" s="185"/>
    </row>
    <row r="13" spans="1:9" x14ac:dyDescent="0.25">
      <c r="A13" s="184" t="s">
        <v>373</v>
      </c>
      <c r="B13" s="68">
        <v>5.2775000000000001E-4</v>
      </c>
      <c r="C13" s="68">
        <v>0</v>
      </c>
      <c r="D13" s="68">
        <v>0</v>
      </c>
      <c r="E13" s="68">
        <v>4.2298447100000001</v>
      </c>
      <c r="F13" s="113">
        <v>0</v>
      </c>
      <c r="G13" s="185"/>
    </row>
    <row r="14" spans="1:9" x14ac:dyDescent="0.25">
      <c r="A14" s="184" t="s">
        <v>363</v>
      </c>
      <c r="B14" s="68">
        <v>0.11903269</v>
      </c>
      <c r="C14" s="68">
        <v>0</v>
      </c>
      <c r="D14" s="68">
        <v>0</v>
      </c>
      <c r="E14" s="68">
        <v>3.2991127400000004</v>
      </c>
      <c r="F14" s="113">
        <v>0</v>
      </c>
      <c r="G14" s="185"/>
    </row>
    <row r="15" spans="1:9" x14ac:dyDescent="0.25">
      <c r="A15" s="184" t="s">
        <v>399</v>
      </c>
      <c r="B15" s="68">
        <v>1.7215110000000002E-2</v>
      </c>
      <c r="C15" s="68">
        <v>0</v>
      </c>
      <c r="D15" s="68">
        <v>0</v>
      </c>
      <c r="E15" s="68">
        <v>3.1298919500000002</v>
      </c>
      <c r="F15" s="113">
        <v>1.3480888</v>
      </c>
      <c r="G15" s="185"/>
    </row>
    <row r="16" spans="1:9" x14ac:dyDescent="0.25">
      <c r="A16" s="184" t="s">
        <v>362</v>
      </c>
      <c r="B16" s="68">
        <v>9.7811750000000003E-2</v>
      </c>
      <c r="C16" s="68">
        <v>0</v>
      </c>
      <c r="D16" s="68">
        <v>76.328632909999996</v>
      </c>
      <c r="E16" s="68">
        <v>3.1238575099999997</v>
      </c>
      <c r="F16" s="113">
        <v>23.010831829999997</v>
      </c>
      <c r="G16" s="185"/>
    </row>
    <row r="17" spans="1:7" x14ac:dyDescent="0.25">
      <c r="A17" s="184" t="s">
        <v>364</v>
      </c>
      <c r="B17" s="68">
        <v>11.30314564</v>
      </c>
      <c r="C17" s="68">
        <v>0</v>
      </c>
      <c r="D17" s="68">
        <v>0</v>
      </c>
      <c r="E17" s="68">
        <v>2.8535217099999999</v>
      </c>
      <c r="F17" s="113">
        <v>0.52760200000000002</v>
      </c>
      <c r="G17" s="185"/>
    </row>
    <row r="18" spans="1:7" x14ac:dyDescent="0.25">
      <c r="A18" s="184" t="s">
        <v>393</v>
      </c>
      <c r="B18" s="68">
        <v>0</v>
      </c>
      <c r="C18" s="68">
        <v>0</v>
      </c>
      <c r="D18" s="68">
        <v>0</v>
      </c>
      <c r="E18" s="68">
        <v>2.7633010099999997</v>
      </c>
      <c r="F18" s="113">
        <v>5.3715479999999998</v>
      </c>
      <c r="G18" s="185"/>
    </row>
    <row r="19" spans="1:7" x14ac:dyDescent="0.25">
      <c r="A19" s="184" t="s">
        <v>375</v>
      </c>
      <c r="B19" s="68">
        <v>0</v>
      </c>
      <c r="C19" s="68">
        <v>0</v>
      </c>
      <c r="D19" s="68">
        <v>0</v>
      </c>
      <c r="E19" s="68">
        <v>2.0603217200000001</v>
      </c>
      <c r="F19" s="113">
        <v>0</v>
      </c>
      <c r="G19" s="185"/>
    </row>
    <row r="20" spans="1:7" x14ac:dyDescent="0.25">
      <c r="A20" s="184" t="s">
        <v>425</v>
      </c>
      <c r="B20" s="68">
        <v>0</v>
      </c>
      <c r="C20" s="68">
        <v>0</v>
      </c>
      <c r="D20" s="68">
        <v>0</v>
      </c>
      <c r="E20" s="68">
        <v>1.99116347</v>
      </c>
      <c r="F20" s="113">
        <v>0</v>
      </c>
      <c r="G20" s="185"/>
    </row>
    <row r="21" spans="1:7" x14ac:dyDescent="0.25">
      <c r="A21" s="184" t="s">
        <v>379</v>
      </c>
      <c r="B21" s="68">
        <v>0.13785391</v>
      </c>
      <c r="C21" s="68">
        <v>0</v>
      </c>
      <c r="D21" s="68">
        <v>0</v>
      </c>
      <c r="E21" s="68">
        <v>1.07064041</v>
      </c>
      <c r="F21" s="113">
        <v>0</v>
      </c>
      <c r="G21" s="185"/>
    </row>
    <row r="22" spans="1:7" ht="13.5" customHeight="1" x14ac:dyDescent="0.25">
      <c r="A22" s="184" t="s">
        <v>354</v>
      </c>
      <c r="B22" s="68">
        <v>9.7972460000000011E-2</v>
      </c>
      <c r="C22" s="68">
        <v>0</v>
      </c>
      <c r="D22" s="68">
        <v>0</v>
      </c>
      <c r="E22" s="68">
        <v>0.90450286999999996</v>
      </c>
      <c r="F22" s="113">
        <v>5.3813243000000002</v>
      </c>
      <c r="G22" s="185"/>
    </row>
    <row r="23" spans="1:7" x14ac:dyDescent="0.25">
      <c r="A23" s="184" t="s">
        <v>426</v>
      </c>
      <c r="B23" s="68">
        <v>0</v>
      </c>
      <c r="C23" s="68">
        <v>0</v>
      </c>
      <c r="D23" s="68">
        <v>0</v>
      </c>
      <c r="E23" s="68">
        <v>0.60253084999999995</v>
      </c>
      <c r="F23" s="113">
        <v>0</v>
      </c>
      <c r="G23" s="185"/>
    </row>
    <row r="24" spans="1:7" x14ac:dyDescent="0.25">
      <c r="A24" s="184" t="s">
        <v>298</v>
      </c>
      <c r="B24" s="68">
        <v>1.0560139999999999E-2</v>
      </c>
      <c r="C24" s="68">
        <v>0</v>
      </c>
      <c r="D24" s="68">
        <v>0.91671599999999998</v>
      </c>
      <c r="E24" s="68">
        <v>0.53197866000000005</v>
      </c>
      <c r="F24" s="113">
        <v>0.30735499999999999</v>
      </c>
      <c r="G24" s="185"/>
    </row>
    <row r="25" spans="1:7" x14ac:dyDescent="0.25">
      <c r="A25" s="184" t="s">
        <v>396</v>
      </c>
      <c r="B25" s="68">
        <v>0</v>
      </c>
      <c r="C25" s="68">
        <v>0</v>
      </c>
      <c r="D25" s="68">
        <v>0</v>
      </c>
      <c r="E25" s="68">
        <v>0.42823191999999999</v>
      </c>
      <c r="F25" s="113">
        <v>0</v>
      </c>
      <c r="G25" s="185"/>
    </row>
    <row r="26" spans="1:7" x14ac:dyDescent="0.25">
      <c r="A26" s="184" t="s">
        <v>418</v>
      </c>
      <c r="B26" s="68">
        <v>3.0985593599999999</v>
      </c>
      <c r="C26" s="68">
        <v>0</v>
      </c>
      <c r="D26" s="68">
        <v>0</v>
      </c>
      <c r="E26" s="68">
        <v>0.29581526000000002</v>
      </c>
      <c r="F26" s="113">
        <v>0</v>
      </c>
      <c r="G26" s="185"/>
    </row>
    <row r="27" spans="1:7" x14ac:dyDescent="0.25">
      <c r="A27" s="184" t="s">
        <v>350</v>
      </c>
      <c r="B27" s="68">
        <v>0</v>
      </c>
      <c r="C27" s="68">
        <v>0</v>
      </c>
      <c r="D27" s="68">
        <v>0.42418634000000005</v>
      </c>
      <c r="E27" s="68">
        <v>0.21026145000000002</v>
      </c>
      <c r="F27" s="113">
        <v>0</v>
      </c>
      <c r="G27" s="185"/>
    </row>
    <row r="28" spans="1:7" x14ac:dyDescent="0.25">
      <c r="A28" s="184" t="s">
        <v>348</v>
      </c>
      <c r="B28" s="68">
        <v>0.59130395999999996</v>
      </c>
      <c r="C28" s="68">
        <v>0</v>
      </c>
      <c r="D28" s="68">
        <v>0</v>
      </c>
      <c r="E28" s="68">
        <v>0.18183478</v>
      </c>
      <c r="F28" s="113">
        <v>3.6749999999999998E-2</v>
      </c>
      <c r="G28" s="185"/>
    </row>
    <row r="29" spans="1:7" x14ac:dyDescent="0.25">
      <c r="A29" s="184" t="s">
        <v>365</v>
      </c>
      <c r="B29" s="68">
        <v>1.33216858</v>
      </c>
      <c r="C29" s="68">
        <v>0</v>
      </c>
      <c r="D29" s="68">
        <v>0.87374300000000005</v>
      </c>
      <c r="E29" s="68">
        <v>0.13823521999999999</v>
      </c>
      <c r="F29" s="113">
        <v>15.849139300000001</v>
      </c>
      <c r="G29" s="185"/>
    </row>
    <row r="30" spans="1:7" x14ac:dyDescent="0.25">
      <c r="A30" s="184" t="s">
        <v>453</v>
      </c>
      <c r="B30" s="68">
        <v>104.03369669</v>
      </c>
      <c r="C30" s="68">
        <v>0</v>
      </c>
      <c r="D30" s="68">
        <v>0</v>
      </c>
      <c r="E30" s="68">
        <v>4.7042599999999997E-2</v>
      </c>
      <c r="F30" s="113">
        <v>0</v>
      </c>
      <c r="G30" s="185"/>
    </row>
    <row r="31" spans="1:7" x14ac:dyDescent="0.25">
      <c r="A31" s="184" t="s">
        <v>357</v>
      </c>
      <c r="B31" s="68">
        <v>5.9684402300000006</v>
      </c>
      <c r="C31" s="68">
        <v>0</v>
      </c>
      <c r="D31" s="68">
        <v>0</v>
      </c>
      <c r="E31" s="68">
        <v>2.6656180000000002E-2</v>
      </c>
      <c r="F31" s="113">
        <v>3.3595989999999999E-2</v>
      </c>
      <c r="G31" s="185"/>
    </row>
    <row r="32" spans="1:7" x14ac:dyDescent="0.25">
      <c r="A32" s="184" t="s">
        <v>369</v>
      </c>
      <c r="B32" s="68">
        <v>4.1286129999999997E-2</v>
      </c>
      <c r="C32" s="68">
        <v>0</v>
      </c>
      <c r="D32" s="68">
        <v>1.894479</v>
      </c>
      <c r="E32" s="68">
        <v>5.0628800000000005E-3</v>
      </c>
      <c r="F32" s="113">
        <v>1.4618519999999999</v>
      </c>
      <c r="G32" s="185"/>
    </row>
    <row r="33" spans="1:7" x14ac:dyDescent="0.25">
      <c r="A33" s="184" t="s">
        <v>377</v>
      </c>
      <c r="B33" s="68">
        <v>387.574928</v>
      </c>
      <c r="C33" s="68">
        <v>0</v>
      </c>
      <c r="D33" s="68">
        <v>0</v>
      </c>
      <c r="E33" s="68">
        <v>2.9486300000000003E-3</v>
      </c>
      <c r="F33" s="113">
        <v>0</v>
      </c>
      <c r="G33" s="185"/>
    </row>
    <row r="34" spans="1:7" x14ac:dyDescent="0.25">
      <c r="A34" s="184" t="s">
        <v>381</v>
      </c>
      <c r="B34" s="68">
        <v>0</v>
      </c>
      <c r="C34" s="68">
        <v>0</v>
      </c>
      <c r="D34" s="68">
        <v>0</v>
      </c>
      <c r="E34" s="68">
        <v>1.6059800000000001E-3</v>
      </c>
      <c r="F34" s="113">
        <v>0</v>
      </c>
      <c r="G34" s="185"/>
    </row>
    <row r="35" spans="1:7" x14ac:dyDescent="0.25">
      <c r="A35" s="184" t="s">
        <v>641</v>
      </c>
      <c r="B35" s="68">
        <v>0</v>
      </c>
      <c r="C35" s="68">
        <v>0</v>
      </c>
      <c r="D35" s="68">
        <v>0</v>
      </c>
      <c r="E35" s="68">
        <v>1.178E-3</v>
      </c>
      <c r="F35" s="113">
        <v>0</v>
      </c>
      <c r="G35" s="185"/>
    </row>
    <row r="36" spans="1:7" x14ac:dyDescent="0.25">
      <c r="A36" s="184" t="s">
        <v>370</v>
      </c>
      <c r="B36" s="68">
        <v>0</v>
      </c>
      <c r="C36" s="68">
        <v>0</v>
      </c>
      <c r="D36" s="68">
        <v>3.85404634</v>
      </c>
      <c r="E36" s="68">
        <v>5.6539999999999997E-4</v>
      </c>
      <c r="F36" s="113">
        <v>0</v>
      </c>
      <c r="G36" s="185"/>
    </row>
    <row r="37" spans="1:7" x14ac:dyDescent="0.25">
      <c r="A37" s="184" t="s">
        <v>310</v>
      </c>
      <c r="B37" s="68">
        <v>0</v>
      </c>
      <c r="C37" s="68">
        <v>0</v>
      </c>
      <c r="D37" s="68">
        <v>0</v>
      </c>
      <c r="E37" s="68">
        <v>0</v>
      </c>
      <c r="F37" s="113">
        <v>8.9719403100000008</v>
      </c>
      <c r="G37" s="185"/>
    </row>
    <row r="38" spans="1:7" x14ac:dyDescent="0.25">
      <c r="A38" s="184" t="s">
        <v>367</v>
      </c>
      <c r="B38" s="68">
        <v>0</v>
      </c>
      <c r="C38" s="68">
        <v>0</v>
      </c>
      <c r="D38" s="68">
        <v>18.791591</v>
      </c>
      <c r="E38" s="68">
        <v>0</v>
      </c>
      <c r="F38" s="113">
        <v>1.4574003500000001</v>
      </c>
      <c r="G38" s="185"/>
    </row>
    <row r="39" spans="1:7" x14ac:dyDescent="0.25">
      <c r="A39" s="184" t="s">
        <v>356</v>
      </c>
      <c r="B39" s="68">
        <v>1.41771544</v>
      </c>
      <c r="C39" s="68">
        <v>0</v>
      </c>
      <c r="D39" s="68">
        <v>0</v>
      </c>
      <c r="E39" s="68">
        <v>0</v>
      </c>
      <c r="F39" s="113">
        <v>0.15605492999999998</v>
      </c>
      <c r="G39" s="185"/>
    </row>
    <row r="40" spans="1:7" x14ac:dyDescent="0.25">
      <c r="A40" s="184" t="s">
        <v>431</v>
      </c>
      <c r="B40" s="68">
        <v>0</v>
      </c>
      <c r="C40" s="68">
        <v>0</v>
      </c>
      <c r="D40" s="68">
        <v>0</v>
      </c>
      <c r="E40" s="68">
        <v>0</v>
      </c>
      <c r="F40" s="113">
        <v>3.9370050000000004E-2</v>
      </c>
      <c r="G40" s="185"/>
    </row>
    <row r="41" spans="1:7" x14ac:dyDescent="0.25">
      <c r="A41" s="184" t="s">
        <v>351</v>
      </c>
      <c r="B41" s="68">
        <v>38.460286950000004</v>
      </c>
      <c r="C41" s="68">
        <v>0</v>
      </c>
      <c r="D41" s="68">
        <v>3.8047060000000001E-2</v>
      </c>
      <c r="E41" s="68">
        <v>0</v>
      </c>
      <c r="F41" s="113">
        <v>0</v>
      </c>
      <c r="G41" s="185"/>
    </row>
    <row r="42" spans="1:7" x14ac:dyDescent="0.25">
      <c r="A42" s="184" t="s">
        <v>438</v>
      </c>
      <c r="B42" s="68">
        <v>0</v>
      </c>
      <c r="C42" s="68">
        <v>1397.2988158800001</v>
      </c>
      <c r="D42" s="68">
        <v>0</v>
      </c>
      <c r="E42" s="68">
        <v>0</v>
      </c>
      <c r="F42" s="113">
        <v>0</v>
      </c>
      <c r="G42" s="185"/>
    </row>
    <row r="43" spans="1:7" x14ac:dyDescent="0.25">
      <c r="A43" s="184" t="s">
        <v>309</v>
      </c>
      <c r="B43" s="68">
        <v>1075.2005037000001</v>
      </c>
      <c r="C43" s="68">
        <v>0</v>
      </c>
      <c r="D43" s="68">
        <v>0</v>
      </c>
      <c r="E43" s="68">
        <v>0</v>
      </c>
      <c r="F43" s="113">
        <v>0</v>
      </c>
      <c r="G43" s="185"/>
    </row>
    <row r="44" spans="1:7" x14ac:dyDescent="0.25">
      <c r="A44" s="184" t="s">
        <v>398</v>
      </c>
      <c r="B44" s="68">
        <v>110.05937417</v>
      </c>
      <c r="C44" s="68">
        <v>0</v>
      </c>
      <c r="D44" s="68">
        <v>0</v>
      </c>
      <c r="E44" s="68">
        <v>0</v>
      </c>
      <c r="F44" s="113">
        <v>0</v>
      </c>
      <c r="G44" s="185"/>
    </row>
    <row r="45" spans="1:7" x14ac:dyDescent="0.25">
      <c r="A45" s="184" t="s">
        <v>384</v>
      </c>
      <c r="B45" s="68">
        <v>11.584499320000001</v>
      </c>
      <c r="C45" s="68">
        <v>0</v>
      </c>
      <c r="D45" s="68">
        <v>0</v>
      </c>
      <c r="E45" s="68">
        <v>0</v>
      </c>
      <c r="F45" s="113">
        <v>0</v>
      </c>
      <c r="G45" s="185"/>
    </row>
    <row r="46" spans="1:7" x14ac:dyDescent="0.25">
      <c r="A46" s="186" t="s">
        <v>355</v>
      </c>
      <c r="B46" s="68">
        <v>4.0672800000000002E-2</v>
      </c>
      <c r="C46" s="68">
        <v>0</v>
      </c>
      <c r="D46" s="68">
        <v>0</v>
      </c>
      <c r="E46" s="68">
        <v>0</v>
      </c>
      <c r="F46" s="68">
        <v>0</v>
      </c>
    </row>
    <row r="47" spans="1:7" x14ac:dyDescent="0.25">
      <c r="A47" s="186" t="s">
        <v>402</v>
      </c>
      <c r="B47" s="68">
        <v>1.8727500000000001E-2</v>
      </c>
      <c r="C47" s="68">
        <v>0</v>
      </c>
      <c r="D47" s="68">
        <v>0</v>
      </c>
      <c r="E47" s="68">
        <v>0</v>
      </c>
      <c r="F47" s="68">
        <v>0</v>
      </c>
    </row>
    <row r="48" spans="1:7" ht="13.5" customHeight="1" x14ac:dyDescent="0.25">
      <c r="A48" s="186" t="s">
        <v>376</v>
      </c>
      <c r="B48" s="68">
        <v>1.1635410000000001E-2</v>
      </c>
      <c r="C48" s="68">
        <v>0</v>
      </c>
      <c r="D48" s="68">
        <v>0</v>
      </c>
      <c r="E48" s="68">
        <v>0</v>
      </c>
      <c r="F48" s="68">
        <v>0</v>
      </c>
    </row>
    <row r="49" spans="1:6" x14ac:dyDescent="0.25">
      <c r="A49" s="187" t="s">
        <v>380</v>
      </c>
      <c r="B49" s="188">
        <v>2.0811999999999996E-3</v>
      </c>
      <c r="C49" s="188">
        <v>0</v>
      </c>
      <c r="D49" s="188">
        <v>0</v>
      </c>
      <c r="E49" s="188">
        <v>0</v>
      </c>
      <c r="F49" s="188">
        <v>0</v>
      </c>
    </row>
    <row r="85" ht="13.5" customHeight="1" x14ac:dyDescent="0.25"/>
    <row r="96" ht="13.5" customHeight="1" x14ac:dyDescent="0.25"/>
  </sheetData>
  <sortState xmlns:xlrd2="http://schemas.microsoft.com/office/spreadsheetml/2017/richdata2" ref="A3:F45">
    <sortCondition descending="1" ref="F3:F45"/>
  </sortState>
  <mergeCells count="2">
    <mergeCell ref="H1:I1"/>
    <mergeCell ref="A1:C1"/>
  </mergeCells>
  <hyperlinks>
    <hyperlink ref="H1" location="'Table of Content'!A1" display="Table of Content" xr:uid="{00000000-0004-0000-11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L276"/>
  <sheetViews>
    <sheetView zoomScaleNormal="100" workbookViewId="0">
      <selection activeCell="G5" sqref="G5"/>
    </sheetView>
  </sheetViews>
  <sheetFormatPr defaultColWidth="8.81640625" defaultRowHeight="11.5" x14ac:dyDescent="0.25"/>
  <cols>
    <col min="1" max="1" width="22.81640625" style="97" customWidth="1"/>
    <col min="2" max="2" width="13.6328125" style="97" bestFit="1" customWidth="1"/>
    <col min="3" max="3" width="13.36328125" style="97" customWidth="1"/>
    <col min="4" max="4" width="14" style="97" bestFit="1" customWidth="1"/>
    <col min="5" max="5" width="12.453125" style="97" customWidth="1"/>
    <col min="6" max="6" width="15" style="97" bestFit="1" customWidth="1"/>
    <col min="7" max="9" width="12.453125" style="97" customWidth="1"/>
    <col min="10" max="10" width="9" style="97" customWidth="1"/>
    <col min="11" max="16384" width="8.81640625" style="97"/>
  </cols>
  <sheetData>
    <row r="1" spans="1:12" x14ac:dyDescent="0.25">
      <c r="A1" s="190" t="s">
        <v>606</v>
      </c>
      <c r="K1" s="345" t="s">
        <v>313</v>
      </c>
      <c r="L1" s="345"/>
    </row>
    <row r="2" spans="1:12" x14ac:dyDescent="0.25">
      <c r="A2" s="346" t="s">
        <v>321</v>
      </c>
      <c r="B2" s="334">
        <v>44743</v>
      </c>
      <c r="C2" s="334"/>
      <c r="D2" s="334">
        <v>45078</v>
      </c>
      <c r="E2" s="334"/>
      <c r="F2" s="334">
        <v>45128</v>
      </c>
      <c r="G2" s="334"/>
      <c r="H2" s="330" t="s">
        <v>293</v>
      </c>
      <c r="I2" s="330" t="s">
        <v>661</v>
      </c>
    </row>
    <row r="3" spans="1:12" x14ac:dyDescent="0.25">
      <c r="A3" s="347"/>
      <c r="B3" s="88" t="s">
        <v>570</v>
      </c>
      <c r="C3" s="88" t="s">
        <v>295</v>
      </c>
      <c r="D3" s="88" t="s">
        <v>570</v>
      </c>
      <c r="E3" s="88" t="s">
        <v>295</v>
      </c>
      <c r="F3" s="88" t="s">
        <v>570</v>
      </c>
      <c r="G3" s="88" t="s">
        <v>295</v>
      </c>
      <c r="H3" s="327"/>
      <c r="I3" s="327"/>
    </row>
    <row r="4" spans="1:12" x14ac:dyDescent="0.25">
      <c r="A4" s="191" t="s">
        <v>319</v>
      </c>
      <c r="B4" s="192">
        <v>3067.2089999999998</v>
      </c>
      <c r="C4" s="193">
        <f t="shared" ref="C4:C11" si="0">(B4/$B$12)*100</f>
        <v>36.992360578937436</v>
      </c>
      <c r="D4" s="191">
        <v>3269.46</v>
      </c>
      <c r="E4" s="193">
        <f t="shared" ref="E4:E11" si="1">(D4/$D$12)*100</f>
        <v>38.061291594504162</v>
      </c>
      <c r="F4" s="191">
        <v>3548.607</v>
      </c>
      <c r="G4" s="193">
        <f>(F4/$F$12)*100</f>
        <v>42.923118346421759</v>
      </c>
      <c r="H4" s="91">
        <f>((F4/D4)-1)*100</f>
        <v>8.5380154520930063</v>
      </c>
      <c r="I4" s="92">
        <f>((F4/B4)-1)*100</f>
        <v>15.694985245544091</v>
      </c>
    </row>
    <row r="5" spans="1:12" x14ac:dyDescent="0.25">
      <c r="A5" s="191" t="s">
        <v>318</v>
      </c>
      <c r="B5" s="192">
        <v>901.59900000000005</v>
      </c>
      <c r="C5" s="91">
        <f t="shared" si="0"/>
        <v>10.873818936241193</v>
      </c>
      <c r="D5" s="191">
        <v>735.94899999999996</v>
      </c>
      <c r="E5" s="91">
        <f t="shared" si="1"/>
        <v>8.5675216970642669</v>
      </c>
      <c r="F5" s="191">
        <v>1443.931</v>
      </c>
      <c r="G5" s="91">
        <f t="shared" ref="G5:G11" si="2">(F5/$F$12)*100</f>
        <v>17.465450864823048</v>
      </c>
      <c r="H5" s="91">
        <f t="shared" ref="H5:H11" si="3">((F5/D5)-1)*100</f>
        <v>96.199872545516072</v>
      </c>
      <c r="I5" s="92">
        <f t="shared" ref="I5:I11" si="4">((F5/B5)-1)*100</f>
        <v>60.152240630258014</v>
      </c>
    </row>
    <row r="6" spans="1:12" x14ac:dyDescent="0.25">
      <c r="A6" s="191" t="s">
        <v>635</v>
      </c>
      <c r="B6" s="192">
        <v>1439.9390000000001</v>
      </c>
      <c r="C6" s="91">
        <f t="shared" si="0"/>
        <v>17.366518779670571</v>
      </c>
      <c r="D6" s="191">
        <v>1474.8889999999999</v>
      </c>
      <c r="E6" s="91">
        <f t="shared" si="1"/>
        <v>17.169863004449251</v>
      </c>
      <c r="F6" s="191">
        <v>1265.432</v>
      </c>
      <c r="G6" s="91">
        <f t="shared" si="2"/>
        <v>15.3063688076333</v>
      </c>
      <c r="H6" s="91">
        <f t="shared" si="3"/>
        <v>-14.201543302580733</v>
      </c>
      <c r="I6" s="92">
        <f t="shared" si="4"/>
        <v>-12.119055043303916</v>
      </c>
    </row>
    <row r="7" spans="1:12" x14ac:dyDescent="0.25">
      <c r="A7" s="191" t="s">
        <v>316</v>
      </c>
      <c r="B7" s="192">
        <v>1302.5139999999999</v>
      </c>
      <c r="C7" s="91">
        <f t="shared" si="0"/>
        <v>15.70909173359693</v>
      </c>
      <c r="D7" s="191">
        <v>1374.2190000000001</v>
      </c>
      <c r="E7" s="91">
        <f t="shared" si="1"/>
        <v>15.997917109769785</v>
      </c>
      <c r="F7" s="191">
        <v>1166.9680000000001</v>
      </c>
      <c r="G7" s="91">
        <f t="shared" si="2"/>
        <v>14.115371347260238</v>
      </c>
      <c r="H7" s="91">
        <f t="shared" si="3"/>
        <v>-15.081366216010695</v>
      </c>
      <c r="I7" s="92">
        <f t="shared" si="4"/>
        <v>-10.406490832344206</v>
      </c>
    </row>
    <row r="8" spans="1:12" x14ac:dyDescent="0.25">
      <c r="A8" s="191" t="s">
        <v>317</v>
      </c>
      <c r="B8" s="192">
        <v>2064.482</v>
      </c>
      <c r="C8" s="91">
        <f t="shared" si="0"/>
        <v>24.89887795475493</v>
      </c>
      <c r="D8" s="191">
        <v>1797.806</v>
      </c>
      <c r="E8" s="91">
        <f t="shared" si="1"/>
        <v>20.929088716897944</v>
      </c>
      <c r="F8" s="191">
        <v>933.70799999999997</v>
      </c>
      <c r="G8" s="91">
        <f t="shared" si="2"/>
        <v>11.293913072087376</v>
      </c>
      <c r="H8" s="91">
        <f t="shared" si="3"/>
        <v>-48.064029155537369</v>
      </c>
      <c r="I8" s="92">
        <f t="shared" si="4"/>
        <v>-54.772771087372043</v>
      </c>
    </row>
    <row r="9" spans="1:12" x14ac:dyDescent="0.25">
      <c r="A9" s="191" t="s">
        <v>315</v>
      </c>
      <c r="B9" s="192">
        <v>5.6550000000000002</v>
      </c>
      <c r="C9" s="91">
        <f t="shared" si="0"/>
        <v>6.8202655597936493E-2</v>
      </c>
      <c r="D9" s="191">
        <v>26.178999999999998</v>
      </c>
      <c r="E9" s="91">
        <f t="shared" si="1"/>
        <v>0.30476181163021554</v>
      </c>
      <c r="F9" s="191">
        <v>29.329000000000001</v>
      </c>
      <c r="G9" s="91">
        <f t="shared" si="2"/>
        <v>0.35475670819062344</v>
      </c>
      <c r="H9" s="91">
        <f t="shared" si="3"/>
        <v>12.032545169792597</v>
      </c>
      <c r="I9" s="92">
        <f t="shared" si="4"/>
        <v>418.63837312113174</v>
      </c>
    </row>
    <row r="10" spans="1:12" x14ac:dyDescent="0.25">
      <c r="A10" s="191" t="s">
        <v>636</v>
      </c>
      <c r="B10" s="192">
        <v>0.79700000000000004</v>
      </c>
      <c r="C10" s="91">
        <f t="shared" si="0"/>
        <v>9.6122929286570104E-3</v>
      </c>
      <c r="D10" s="191">
        <v>3.2120000000000002</v>
      </c>
      <c r="E10" s="91">
        <f t="shared" si="1"/>
        <v>3.7392373236420508E-2</v>
      </c>
      <c r="F10" s="191">
        <v>7.4889999999999999</v>
      </c>
      <c r="G10" s="91">
        <f t="shared" si="2"/>
        <v>9.0585188299620825E-2</v>
      </c>
      <c r="H10" s="91">
        <f t="shared" si="3"/>
        <v>133.15691158156909</v>
      </c>
      <c r="I10" s="92">
        <f t="shared" si="4"/>
        <v>839.64868255959834</v>
      </c>
    </row>
    <row r="11" spans="1:12" s="190" customFormat="1" x14ac:dyDescent="0.25">
      <c r="A11" s="191" t="s">
        <v>617</v>
      </c>
      <c r="B11" s="194">
        <v>1.0999999999999999E-2</v>
      </c>
      <c r="C11" s="91">
        <f t="shared" si="0"/>
        <v>1.3266652724620715E-4</v>
      </c>
      <c r="D11" s="191">
        <v>0.11899999999999999</v>
      </c>
      <c r="E11" s="91">
        <f t="shared" si="1"/>
        <v>1.3853338776880571E-3</v>
      </c>
      <c r="F11" s="191">
        <v>0.28399999999999997</v>
      </c>
      <c r="G11" s="91">
        <f t="shared" si="2"/>
        <v>3.4351974198280561E-3</v>
      </c>
      <c r="H11" s="91">
        <f t="shared" si="3"/>
        <v>138.65546218487395</v>
      </c>
      <c r="I11" s="92">
        <f t="shared" si="4"/>
        <v>2481.8181818181815</v>
      </c>
    </row>
    <row r="12" spans="1:12" s="190" customFormat="1" x14ac:dyDescent="0.25">
      <c r="A12" s="82" t="s">
        <v>262</v>
      </c>
      <c r="B12" s="195">
        <v>8291.4659999999985</v>
      </c>
      <c r="C12" s="195">
        <v>100.00000000000004</v>
      </c>
      <c r="D12" s="195">
        <v>8589.9869999999992</v>
      </c>
      <c r="E12" s="195">
        <v>99.999999999999972</v>
      </c>
      <c r="F12" s="195">
        <v>8267.3559999999998</v>
      </c>
      <c r="G12" s="195">
        <v>100</v>
      </c>
      <c r="H12" s="196">
        <f>((F12/D12)-1)*100</f>
        <v>-3.7558962545577668</v>
      </c>
      <c r="I12" s="197">
        <f>((F12/B12)-1)*100</f>
        <v>-0.29078090653690269</v>
      </c>
    </row>
    <row r="14" spans="1:12" x14ac:dyDescent="0.25">
      <c r="B14" s="190"/>
      <c r="C14" s="190"/>
      <c r="D14" s="190"/>
      <c r="G14" s="198"/>
    </row>
    <row r="15" spans="1:12" x14ac:dyDescent="0.25">
      <c r="G15" s="198"/>
    </row>
    <row r="16" spans="1:12" x14ac:dyDescent="0.25">
      <c r="G16" s="198"/>
    </row>
    <row r="17" spans="4:10" x14ac:dyDescent="0.25">
      <c r="G17" s="198"/>
    </row>
    <row r="18" spans="4:10" x14ac:dyDescent="0.25">
      <c r="G18" s="198"/>
    </row>
    <row r="19" spans="4:10" x14ac:dyDescent="0.25">
      <c r="G19" s="198"/>
    </row>
    <row r="20" spans="4:10" x14ac:dyDescent="0.25">
      <c r="G20" s="198"/>
    </row>
    <row r="21" spans="4:10" x14ac:dyDescent="0.25">
      <c r="G21" s="198"/>
    </row>
    <row r="22" spans="4:10" x14ac:dyDescent="0.25">
      <c r="G22" s="198"/>
    </row>
    <row r="25" spans="4:10" x14ac:dyDescent="0.25">
      <c r="D25" s="199"/>
      <c r="E25" s="199"/>
      <c r="F25" s="199"/>
      <c r="J25" s="82"/>
    </row>
    <row r="43" s="190" customFormat="1" x14ac:dyDescent="0.25"/>
    <row r="270" s="190" customFormat="1" x14ac:dyDescent="0.25"/>
    <row r="276" spans="2:3" x14ac:dyDescent="0.25">
      <c r="B276" s="200"/>
      <c r="C276" s="200"/>
    </row>
  </sheetData>
  <sortState xmlns:xlrd2="http://schemas.microsoft.com/office/spreadsheetml/2017/richdata2" ref="A4:F11">
    <sortCondition descending="1" ref="F4:F11"/>
  </sortState>
  <mergeCells count="7">
    <mergeCell ref="K1:L1"/>
    <mergeCell ref="A2:A3"/>
    <mergeCell ref="H2:H3"/>
    <mergeCell ref="I2:I3"/>
    <mergeCell ref="F2:G2"/>
    <mergeCell ref="D2:E2"/>
    <mergeCell ref="B2:C2"/>
  </mergeCells>
  <hyperlinks>
    <hyperlink ref="K1" location="'Table of Content'!A1" display="Table of Content" xr:uid="{00000000-0004-0000-12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275"/>
  <sheetViews>
    <sheetView zoomScaleNormal="100" workbookViewId="0">
      <selection activeCell="N13" sqref="N13"/>
    </sheetView>
  </sheetViews>
  <sheetFormatPr defaultColWidth="8.81640625" defaultRowHeight="11.5" x14ac:dyDescent="0.25"/>
  <cols>
    <col min="1" max="1" width="25.36328125" style="178" bestFit="1" customWidth="1"/>
    <col min="2" max="2" width="27.90625" style="7" bestFit="1" customWidth="1"/>
    <col min="3" max="3" width="21.1796875" style="7" customWidth="1"/>
    <col min="4" max="4" width="15.26953125" style="7" bestFit="1" customWidth="1"/>
    <col min="5" max="5" width="14.36328125" style="7" customWidth="1"/>
    <col min="6" max="6" width="32.26953125" style="178" customWidth="1"/>
    <col min="7" max="7" width="27.90625" style="7" bestFit="1" customWidth="1"/>
    <col min="8" max="8" width="20.54296875" style="7" customWidth="1"/>
    <col min="9" max="9" width="15.26953125" style="7" bestFit="1" customWidth="1"/>
    <col min="10" max="16384" width="8.81640625" style="7"/>
  </cols>
  <sheetData>
    <row r="1" spans="1:10" ht="12" thickBot="1" x14ac:dyDescent="0.3"/>
    <row r="2" spans="1:10" x14ac:dyDescent="0.25">
      <c r="A2" s="316" t="s">
        <v>624</v>
      </c>
      <c r="B2" s="317"/>
      <c r="C2" s="317"/>
      <c r="D2" s="317"/>
      <c r="E2" s="318"/>
      <c r="F2" s="299"/>
    </row>
    <row r="3" spans="1:10" ht="23" x14ac:dyDescent="0.25">
      <c r="A3" s="313" t="s">
        <v>263</v>
      </c>
      <c r="B3" s="314" t="s">
        <v>625</v>
      </c>
      <c r="C3" s="314" t="s">
        <v>626</v>
      </c>
      <c r="D3" s="314" t="s">
        <v>264</v>
      </c>
      <c r="E3" s="314" t="s">
        <v>265</v>
      </c>
    </row>
    <row r="4" spans="1:10" x14ac:dyDescent="0.25">
      <c r="A4" s="304" t="s">
        <v>336</v>
      </c>
      <c r="B4" s="47">
        <f>B275</f>
        <v>8693.8020000000015</v>
      </c>
      <c r="C4" s="47">
        <f>C275</f>
        <v>8589.9867492499998</v>
      </c>
      <c r="D4" s="48">
        <f>C4-B4</f>
        <v>-103.81525075000172</v>
      </c>
      <c r="E4" s="49">
        <f>(C4/B4)-1</f>
        <v>-1.1941294585499196E-2</v>
      </c>
      <c r="F4" s="300"/>
    </row>
    <row r="5" spans="1:10" x14ac:dyDescent="0.25">
      <c r="A5" s="304" t="s">
        <v>266</v>
      </c>
      <c r="B5" s="47">
        <f>G275</f>
        <v>10124.184999999998</v>
      </c>
      <c r="C5" s="47">
        <f>H275</f>
        <v>10125.145406399997</v>
      </c>
      <c r="D5" s="48">
        <f>C5-B5</f>
        <v>0.96040639999955602</v>
      </c>
      <c r="E5" s="49">
        <f>(C5/B5)-1</f>
        <v>9.4862588939204073E-5</v>
      </c>
      <c r="F5" s="301"/>
    </row>
    <row r="6" spans="1:10" x14ac:dyDescent="0.25">
      <c r="A6" s="305" t="s">
        <v>267</v>
      </c>
      <c r="B6" s="51">
        <f>(B4-B5)</f>
        <v>-1430.3829999999962</v>
      </c>
      <c r="C6" s="51">
        <f>(C4-C5)</f>
        <v>-1535.1586571499975</v>
      </c>
      <c r="D6" s="51">
        <f>C6-B6</f>
        <v>-104.77565715000128</v>
      </c>
      <c r="E6" s="52">
        <f>(C6/B6)-1</f>
        <v>7.3250071589218813E-2</v>
      </c>
    </row>
    <row r="7" spans="1:10" x14ac:dyDescent="0.25">
      <c r="A7" s="183"/>
      <c r="B7" s="53"/>
      <c r="C7" s="54"/>
      <c r="D7" s="53"/>
      <c r="E7" s="55"/>
    </row>
    <row r="8" spans="1:10" s="59" customFormat="1" x14ac:dyDescent="0.25">
      <c r="A8" s="306"/>
      <c r="B8" s="56"/>
      <c r="C8" s="56"/>
      <c r="D8" s="56"/>
      <c r="E8" s="58"/>
      <c r="F8" s="302"/>
    </row>
    <row r="9" spans="1:10" x14ac:dyDescent="0.25">
      <c r="A9" s="319" t="s">
        <v>537</v>
      </c>
      <c r="B9" s="319"/>
      <c r="C9" s="319"/>
      <c r="D9" s="319"/>
      <c r="F9" s="319" t="s">
        <v>538</v>
      </c>
      <c r="G9" s="319"/>
      <c r="H9" s="319"/>
      <c r="I9" s="319"/>
    </row>
    <row r="10" spans="1:10" ht="31" customHeight="1" x14ac:dyDescent="0.25">
      <c r="A10" s="312" t="s">
        <v>511</v>
      </c>
      <c r="B10" s="312" t="s">
        <v>625</v>
      </c>
      <c r="C10" s="312" t="s">
        <v>626</v>
      </c>
      <c r="D10" s="312" t="s">
        <v>264</v>
      </c>
      <c r="F10" s="312" t="s">
        <v>511</v>
      </c>
      <c r="G10" s="312" t="s">
        <v>625</v>
      </c>
      <c r="H10" s="312" t="s">
        <v>626</v>
      </c>
      <c r="I10" s="312" t="s">
        <v>264</v>
      </c>
    </row>
    <row r="11" spans="1:10" ht="34.5" x14ac:dyDescent="0.25">
      <c r="A11" s="310" t="s">
        <v>151</v>
      </c>
      <c r="B11" s="61">
        <v>2359.5239999999999</v>
      </c>
      <c r="C11" s="62">
        <v>2255.4477187900002</v>
      </c>
      <c r="D11" s="63">
        <v>-104.07628120999971</v>
      </c>
      <c r="E11" s="29"/>
      <c r="F11" s="310" t="s">
        <v>183</v>
      </c>
      <c r="G11" s="61">
        <v>29.888999999999999</v>
      </c>
      <c r="H11" s="62">
        <v>148.03981718</v>
      </c>
      <c r="I11" s="63">
        <f>H11-G11</f>
        <v>118.15081718</v>
      </c>
      <c r="J11" s="29"/>
    </row>
    <row r="12" spans="1:10" ht="23" x14ac:dyDescent="0.25">
      <c r="A12" s="309" t="s">
        <v>219</v>
      </c>
      <c r="B12" s="65">
        <v>14.071</v>
      </c>
      <c r="C12" s="57">
        <v>0.30769841999999997</v>
      </c>
      <c r="D12" s="57">
        <v>-13.76330158</v>
      </c>
      <c r="E12" s="29"/>
      <c r="F12" s="309" t="s">
        <v>258</v>
      </c>
      <c r="G12" s="65">
        <v>0</v>
      </c>
      <c r="H12" s="57">
        <v>10.740006970000001</v>
      </c>
      <c r="I12" s="57">
        <v>10.740006970000001</v>
      </c>
      <c r="J12" s="29"/>
    </row>
    <row r="13" spans="1:10" ht="23" x14ac:dyDescent="0.25">
      <c r="A13" s="311" t="s">
        <v>253</v>
      </c>
      <c r="B13" s="67">
        <v>18.882999999999999</v>
      </c>
      <c r="C13" s="68">
        <v>8.6393786600000002</v>
      </c>
      <c r="D13" s="69">
        <v>-10.243621339999999</v>
      </c>
      <c r="E13" s="29"/>
      <c r="F13" s="311" t="s">
        <v>134</v>
      </c>
      <c r="G13" s="67">
        <v>93.088999999999999</v>
      </c>
      <c r="H13" s="68">
        <v>93.967526849999999</v>
      </c>
      <c r="I13" s="69">
        <v>0.87852685000000008</v>
      </c>
      <c r="J13" s="29"/>
    </row>
    <row r="14" spans="1:10" ht="46" x14ac:dyDescent="0.25">
      <c r="A14" s="309" t="s">
        <v>136</v>
      </c>
      <c r="B14" s="65">
        <v>0.27300000000000002</v>
      </c>
      <c r="C14" s="57">
        <v>0.25454176000000001</v>
      </c>
      <c r="D14" s="57">
        <v>-1.8458240000000015E-2</v>
      </c>
      <c r="E14" s="29"/>
      <c r="F14" s="309" t="s">
        <v>222</v>
      </c>
      <c r="G14" s="65">
        <v>45.368000000000002</v>
      </c>
      <c r="H14" s="57">
        <v>45.907207890000002</v>
      </c>
      <c r="I14" s="57">
        <v>0.53920789000000013</v>
      </c>
      <c r="J14" s="29"/>
    </row>
    <row r="15" spans="1:10" ht="23" x14ac:dyDescent="0.25">
      <c r="A15" s="311" t="s">
        <v>117</v>
      </c>
      <c r="B15" s="67">
        <v>0.73399999999999999</v>
      </c>
      <c r="C15" s="68">
        <v>0.72125421000000001</v>
      </c>
      <c r="D15" s="69">
        <v>-1.2745789999999979E-2</v>
      </c>
      <c r="E15" s="29"/>
      <c r="F15" s="311" t="s">
        <v>228</v>
      </c>
      <c r="G15" s="67">
        <v>14.406000000000001</v>
      </c>
      <c r="H15" s="68">
        <v>14.724943590000001</v>
      </c>
      <c r="I15" s="69">
        <v>0.31894358999999994</v>
      </c>
      <c r="J15" s="29"/>
    </row>
    <row r="16" spans="1:10" ht="23" x14ac:dyDescent="0.25">
      <c r="A16" s="309" t="s">
        <v>251</v>
      </c>
      <c r="B16" s="65">
        <v>1.1599999999999999</v>
      </c>
      <c r="C16" s="57">
        <v>1.1581266499999998</v>
      </c>
      <c r="D16" s="57">
        <v>-1.8733500000001069E-3</v>
      </c>
      <c r="E16" s="29"/>
      <c r="F16" s="309" t="s">
        <v>139</v>
      </c>
      <c r="G16" s="65">
        <v>2.585</v>
      </c>
      <c r="H16" s="57">
        <v>2.8320783500000002</v>
      </c>
      <c r="I16" s="57">
        <v>0.24707835000000022</v>
      </c>
      <c r="J16" s="29"/>
    </row>
    <row r="17" spans="1:12" ht="34.5" x14ac:dyDescent="0.25">
      <c r="A17" s="311" t="s">
        <v>137</v>
      </c>
      <c r="B17" s="67">
        <v>2E-3</v>
      </c>
      <c r="C17" s="68">
        <v>1.08E-3</v>
      </c>
      <c r="D17" s="69">
        <v>-9.2000000000000003E-4</v>
      </c>
      <c r="E17" s="29"/>
      <c r="F17" s="311" t="s">
        <v>94</v>
      </c>
      <c r="G17" s="67">
        <v>7.3360000000000003</v>
      </c>
      <c r="H17" s="68">
        <v>7.5736246100000004</v>
      </c>
      <c r="I17" s="69">
        <v>0.23762461000000012</v>
      </c>
      <c r="J17" s="29"/>
    </row>
    <row r="18" spans="1:12" ht="34.5" x14ac:dyDescent="0.25">
      <c r="A18" s="309" t="s">
        <v>131</v>
      </c>
      <c r="B18" s="65">
        <v>2E-3</v>
      </c>
      <c r="C18" s="57">
        <v>1.5E-3</v>
      </c>
      <c r="D18" s="57">
        <v>-5.0000000000000001E-4</v>
      </c>
      <c r="E18" s="29"/>
      <c r="F18" s="309" t="s">
        <v>229</v>
      </c>
      <c r="G18" s="65">
        <v>71.403000000000006</v>
      </c>
      <c r="H18" s="57">
        <v>71.581886010000005</v>
      </c>
      <c r="I18" s="57">
        <v>0.17888600999999937</v>
      </c>
      <c r="J18" s="29"/>
    </row>
    <row r="19" spans="1:12" ht="57.5" x14ac:dyDescent="0.25">
      <c r="A19" s="311" t="s">
        <v>113</v>
      </c>
      <c r="B19" s="67">
        <v>9.7000000000000003E-2</v>
      </c>
      <c r="C19" s="68">
        <v>9.6508059999999993E-2</v>
      </c>
      <c r="D19" s="69">
        <v>-4.9194000000001015E-4</v>
      </c>
      <c r="E19" s="29"/>
      <c r="F19" s="311" t="s">
        <v>80</v>
      </c>
      <c r="G19" s="67">
        <v>1020.265</v>
      </c>
      <c r="H19" s="68">
        <v>1020.36773499</v>
      </c>
      <c r="I19" s="69">
        <v>0.10273499000004449</v>
      </c>
      <c r="J19" s="29"/>
      <c r="L19" s="29"/>
    </row>
    <row r="20" spans="1:12" ht="23" x14ac:dyDescent="0.25">
      <c r="A20" s="309" t="s">
        <v>35</v>
      </c>
      <c r="B20" s="65">
        <v>30.460999999999999</v>
      </c>
      <c r="C20" s="57">
        <v>30.460515109999999</v>
      </c>
      <c r="D20" s="57">
        <v>-4.8488999999918292E-4</v>
      </c>
      <c r="E20" s="29"/>
      <c r="F20" s="309" t="s">
        <v>175</v>
      </c>
      <c r="G20" s="65">
        <v>108.967</v>
      </c>
      <c r="H20" s="57">
        <v>109.02594223</v>
      </c>
      <c r="I20" s="57">
        <v>5.894222999999954E-2</v>
      </c>
      <c r="J20" s="29"/>
    </row>
    <row r="21" spans="1:12" ht="23" x14ac:dyDescent="0.25">
      <c r="A21" s="311" t="s">
        <v>40</v>
      </c>
      <c r="B21" s="67">
        <v>1.3169999999999999</v>
      </c>
      <c r="C21" s="68">
        <v>1.3165166499999998</v>
      </c>
      <c r="D21" s="69">
        <v>-4.8335000000010453E-4</v>
      </c>
      <c r="E21" s="29"/>
      <c r="F21" s="311" t="s">
        <v>256</v>
      </c>
      <c r="G21" s="67">
        <v>53.960999999999999</v>
      </c>
      <c r="H21" s="68">
        <v>54.005516149999998</v>
      </c>
      <c r="I21" s="69">
        <v>4.4516149999999755E-2</v>
      </c>
      <c r="J21" s="29"/>
    </row>
    <row r="22" spans="1:12" ht="23" x14ac:dyDescent="0.25">
      <c r="A22" s="309" t="s">
        <v>199</v>
      </c>
      <c r="B22" s="65">
        <v>2.9000000000000001E-2</v>
      </c>
      <c r="C22" s="57">
        <v>2.8517520000000001E-2</v>
      </c>
      <c r="D22" s="57">
        <v>-4.8248000000000041E-4</v>
      </c>
      <c r="E22" s="29"/>
      <c r="F22" s="309" t="s">
        <v>235</v>
      </c>
      <c r="G22" s="65">
        <v>61.420999999999999</v>
      </c>
      <c r="H22" s="57">
        <v>61.454924560000002</v>
      </c>
      <c r="I22" s="57">
        <v>3.3924560000002657E-2</v>
      </c>
      <c r="J22" s="29"/>
    </row>
    <row r="23" spans="1:12" ht="46" x14ac:dyDescent="0.25">
      <c r="A23" s="311" t="s">
        <v>21</v>
      </c>
      <c r="B23" s="67">
        <v>68.138999999999996</v>
      </c>
      <c r="C23" s="68">
        <v>68.138519650000006</v>
      </c>
      <c r="D23" s="69">
        <v>-4.8034999998947114E-4</v>
      </c>
      <c r="E23" s="29"/>
      <c r="F23" s="311" t="s">
        <v>114</v>
      </c>
      <c r="G23" s="67">
        <v>25.145</v>
      </c>
      <c r="H23" s="68">
        <v>25.171042030000002</v>
      </c>
      <c r="I23" s="69">
        <v>2.6042030000002825E-2</v>
      </c>
      <c r="J23" s="29"/>
    </row>
    <row r="24" spans="1:12" x14ac:dyDescent="0.25">
      <c r="A24" s="309" t="s">
        <v>77</v>
      </c>
      <c r="B24" s="65">
        <v>0.29899999999999999</v>
      </c>
      <c r="C24" s="57">
        <v>0.29852000000000001</v>
      </c>
      <c r="D24" s="57">
        <v>-4.7999999999998044E-4</v>
      </c>
      <c r="E24" s="29"/>
      <c r="F24" s="309" t="s">
        <v>249</v>
      </c>
      <c r="G24" s="65">
        <v>24.367999999999999</v>
      </c>
      <c r="H24" s="57">
        <v>24.39127727</v>
      </c>
      <c r="I24" s="57">
        <v>2.3277270000001238E-2</v>
      </c>
      <c r="J24" s="29"/>
    </row>
    <row r="25" spans="1:12" ht="23" x14ac:dyDescent="0.25">
      <c r="A25" s="311" t="s">
        <v>19</v>
      </c>
      <c r="B25" s="67">
        <v>1.3440000000000001</v>
      </c>
      <c r="C25" s="68">
        <v>1.3435238300000001</v>
      </c>
      <c r="D25" s="69">
        <v>-4.7616999999999798E-4</v>
      </c>
      <c r="E25" s="29"/>
      <c r="F25" s="311" t="s">
        <v>159</v>
      </c>
      <c r="G25" s="67">
        <v>9.1620000000000008</v>
      </c>
      <c r="H25" s="68">
        <v>9.1850000299999994</v>
      </c>
      <c r="I25" s="69">
        <v>2.3000029999998617E-2</v>
      </c>
      <c r="J25" s="29"/>
    </row>
    <row r="26" spans="1:12" ht="69" x14ac:dyDescent="0.25">
      <c r="A26" s="309" t="s">
        <v>125</v>
      </c>
      <c r="B26" s="65">
        <v>13.808</v>
      </c>
      <c r="C26" s="57">
        <v>13.80752599</v>
      </c>
      <c r="D26" s="57">
        <v>-4.740099999995806E-4</v>
      </c>
      <c r="E26" s="29"/>
      <c r="F26" s="309" t="s">
        <v>217</v>
      </c>
      <c r="G26" s="65">
        <v>305.74</v>
      </c>
      <c r="H26" s="57">
        <v>305.75424077999998</v>
      </c>
      <c r="I26" s="57">
        <v>1.424077999996598E-2</v>
      </c>
      <c r="J26" s="29"/>
    </row>
    <row r="27" spans="1:12" ht="57.5" x14ac:dyDescent="0.25">
      <c r="A27" s="311" t="s">
        <v>230</v>
      </c>
      <c r="B27" s="67">
        <v>0.17</v>
      </c>
      <c r="C27" s="68">
        <v>0.16952669000000001</v>
      </c>
      <c r="D27" s="69">
        <v>-4.7331000000000456E-4</v>
      </c>
      <c r="E27" s="29"/>
      <c r="F27" s="311" t="s">
        <v>148</v>
      </c>
      <c r="G27" s="67">
        <v>9.4510000000000005</v>
      </c>
      <c r="H27" s="68">
        <v>9.46178542</v>
      </c>
      <c r="I27" s="69">
        <v>1.078541999999949E-2</v>
      </c>
      <c r="J27" s="29"/>
    </row>
    <row r="28" spans="1:12" ht="46" x14ac:dyDescent="0.25">
      <c r="A28" s="309" t="s">
        <v>188</v>
      </c>
      <c r="B28" s="65">
        <v>0.23599999999999999</v>
      </c>
      <c r="C28" s="57">
        <v>0.23552866</v>
      </c>
      <c r="D28" s="57">
        <v>-4.7133999999998677E-4</v>
      </c>
      <c r="E28" s="29"/>
      <c r="F28" s="309" t="s">
        <v>215</v>
      </c>
      <c r="G28" s="65">
        <v>448.03800000000001</v>
      </c>
      <c r="H28" s="57">
        <v>448.04802311999998</v>
      </c>
      <c r="I28" s="57">
        <v>1.0023119999971186E-2</v>
      </c>
      <c r="J28" s="29"/>
    </row>
    <row r="29" spans="1:12" ht="34.5" x14ac:dyDescent="0.25">
      <c r="A29" s="311" t="s">
        <v>103</v>
      </c>
      <c r="B29" s="67">
        <v>1.2569999999999999</v>
      </c>
      <c r="C29" s="68">
        <v>1.2565367299999999</v>
      </c>
      <c r="D29" s="69">
        <v>-4.6327000000001561E-4</v>
      </c>
      <c r="E29" s="29"/>
      <c r="F29" s="311" t="s">
        <v>128</v>
      </c>
      <c r="G29" s="67">
        <v>17.943999999999999</v>
      </c>
      <c r="H29" s="68">
        <v>17.952683320000002</v>
      </c>
      <c r="I29" s="69">
        <v>8.6833200000029365E-3</v>
      </c>
      <c r="J29" s="29"/>
    </row>
    <row r="30" spans="1:12" ht="23" x14ac:dyDescent="0.25">
      <c r="A30" s="309" t="s">
        <v>144</v>
      </c>
      <c r="B30" s="65">
        <v>0.12</v>
      </c>
      <c r="C30" s="57">
        <v>0.11954603</v>
      </c>
      <c r="D30" s="57">
        <v>-4.5396999999999799E-4</v>
      </c>
      <c r="E30" s="29"/>
      <c r="F30" s="309" t="s">
        <v>22</v>
      </c>
      <c r="G30" s="65">
        <v>29.128</v>
      </c>
      <c r="H30" s="57">
        <v>29.133637420000003</v>
      </c>
      <c r="I30" s="57">
        <v>5.6374200000028907E-3</v>
      </c>
      <c r="J30" s="29"/>
    </row>
    <row r="31" spans="1:12" ht="34.5" x14ac:dyDescent="0.25">
      <c r="A31" s="311" t="s">
        <v>97</v>
      </c>
      <c r="B31" s="67">
        <v>0.16500000000000001</v>
      </c>
      <c r="C31" s="68">
        <v>0.164547</v>
      </c>
      <c r="D31" s="69">
        <v>-4.5300000000000895E-4</v>
      </c>
      <c r="E31" s="29"/>
      <c r="F31" s="311" t="s">
        <v>104</v>
      </c>
      <c r="G31" s="67">
        <v>60.621000000000002</v>
      </c>
      <c r="H31" s="68">
        <v>60.62408267</v>
      </c>
      <c r="I31" s="69">
        <v>3.0826699999977336E-3</v>
      </c>
      <c r="J31" s="29"/>
    </row>
    <row r="32" spans="1:12" ht="69" x14ac:dyDescent="0.25">
      <c r="A32" s="309" t="s">
        <v>149</v>
      </c>
      <c r="B32" s="65">
        <v>2.617</v>
      </c>
      <c r="C32" s="57">
        <v>2.6165509300000003</v>
      </c>
      <c r="D32" s="57">
        <v>-4.4906999999971831E-4</v>
      </c>
      <c r="E32" s="29"/>
      <c r="F32" s="309" t="s">
        <v>196</v>
      </c>
      <c r="G32" s="65">
        <v>67.418999999999997</v>
      </c>
      <c r="H32" s="57">
        <v>67.4217546</v>
      </c>
      <c r="I32" s="57">
        <v>2.754600000002938E-3</v>
      </c>
      <c r="J32" s="29"/>
    </row>
    <row r="33" spans="1:10" ht="34.5" x14ac:dyDescent="0.25">
      <c r="A33" s="311" t="s">
        <v>99</v>
      </c>
      <c r="B33" s="67">
        <v>1.1319999999999999</v>
      </c>
      <c r="C33" s="68">
        <v>1.1315633300000001</v>
      </c>
      <c r="D33" s="69">
        <v>-4.3666999999980582E-4</v>
      </c>
      <c r="E33" s="29"/>
      <c r="F33" s="311" t="s">
        <v>211</v>
      </c>
      <c r="G33" s="67">
        <v>59.685000000000002</v>
      </c>
      <c r="H33" s="68">
        <v>59.687720240000004</v>
      </c>
      <c r="I33" s="69">
        <v>2.7202400000021498E-3</v>
      </c>
      <c r="J33" s="29"/>
    </row>
    <row r="34" spans="1:10" ht="34.5" x14ac:dyDescent="0.25">
      <c r="A34" s="309" t="s">
        <v>67</v>
      </c>
      <c r="B34" s="65">
        <v>0.57199999999999995</v>
      </c>
      <c r="C34" s="57">
        <v>0.57156646999999994</v>
      </c>
      <c r="D34" s="57">
        <v>-4.3353000000001529E-4</v>
      </c>
      <c r="E34" s="29"/>
      <c r="F34" s="309" t="s">
        <v>246</v>
      </c>
      <c r="G34" s="65">
        <v>12.897</v>
      </c>
      <c r="H34" s="57">
        <v>12.897558829999999</v>
      </c>
      <c r="I34" s="57">
        <v>5.58829999999233E-4</v>
      </c>
      <c r="J34" s="29"/>
    </row>
    <row r="35" spans="1:10" ht="57.5" x14ac:dyDescent="0.25">
      <c r="A35" s="311" t="s">
        <v>2</v>
      </c>
      <c r="B35" s="67">
        <v>44.125999999999998</v>
      </c>
      <c r="C35" s="68">
        <v>44.125567619999998</v>
      </c>
      <c r="D35" s="69">
        <v>-4.3237999999945487E-4</v>
      </c>
      <c r="E35" s="29"/>
      <c r="F35" s="311" t="s">
        <v>4</v>
      </c>
      <c r="G35" s="67">
        <v>11.238</v>
      </c>
      <c r="H35" s="68">
        <v>11.238490949999999</v>
      </c>
      <c r="I35" s="69">
        <v>4.9094999999965694E-4</v>
      </c>
      <c r="J35" s="29"/>
    </row>
    <row r="36" spans="1:10" x14ac:dyDescent="0.25">
      <c r="A36" s="309" t="s">
        <v>26</v>
      </c>
      <c r="B36" s="65">
        <v>17.954000000000001</v>
      </c>
      <c r="C36" s="57">
        <v>17.953575449999999</v>
      </c>
      <c r="D36" s="57">
        <v>-4.2455000000174437E-4</v>
      </c>
      <c r="E36" s="29"/>
      <c r="F36" s="309" t="s">
        <v>238</v>
      </c>
      <c r="G36" s="65">
        <v>40.094999999999999</v>
      </c>
      <c r="H36" s="57">
        <v>40.095488150000001</v>
      </c>
      <c r="I36" s="57">
        <v>4.88150000002463E-4</v>
      </c>
      <c r="J36" s="29"/>
    </row>
    <row r="37" spans="1:10" ht="34.5" x14ac:dyDescent="0.25">
      <c r="A37" s="311" t="s">
        <v>107</v>
      </c>
      <c r="B37" s="67">
        <v>0.40600000000000003</v>
      </c>
      <c r="C37" s="68">
        <v>0.40557717999999998</v>
      </c>
      <c r="D37" s="69">
        <v>-4.2282000000004594E-4</v>
      </c>
      <c r="E37" s="29"/>
      <c r="F37" s="311" t="s">
        <v>49</v>
      </c>
      <c r="G37" s="67">
        <v>10.106</v>
      </c>
      <c r="H37" s="68">
        <v>10.106485789999999</v>
      </c>
      <c r="I37" s="69">
        <v>4.8578999999904227E-4</v>
      </c>
      <c r="J37" s="29"/>
    </row>
    <row r="38" spans="1:10" ht="23" x14ac:dyDescent="0.25">
      <c r="A38" s="309" t="s">
        <v>187</v>
      </c>
      <c r="B38" s="65">
        <v>0.36</v>
      </c>
      <c r="C38" s="57">
        <v>0.35957940000000005</v>
      </c>
      <c r="D38" s="57">
        <v>-4.2059999999993769E-4</v>
      </c>
      <c r="E38" s="29"/>
      <c r="F38" s="309" t="s">
        <v>193</v>
      </c>
      <c r="G38" s="65">
        <v>5.0910000000000002</v>
      </c>
      <c r="H38" s="57">
        <v>5.0914743800000002</v>
      </c>
      <c r="I38" s="57">
        <v>4.7437999999999647E-4</v>
      </c>
      <c r="J38" s="29"/>
    </row>
    <row r="39" spans="1:10" ht="57.5" x14ac:dyDescent="0.25">
      <c r="A39" s="311" t="s">
        <v>205</v>
      </c>
      <c r="B39" s="67">
        <v>0.41899999999999998</v>
      </c>
      <c r="C39" s="68">
        <v>0.41857985999999997</v>
      </c>
      <c r="D39" s="69">
        <v>-4.2014000000001328E-4</v>
      </c>
      <c r="E39" s="29"/>
      <c r="F39" s="311" t="s">
        <v>13</v>
      </c>
      <c r="G39" s="67">
        <v>297.28399999999999</v>
      </c>
      <c r="H39" s="68">
        <v>297.28447420999998</v>
      </c>
      <c r="I39" s="69">
        <v>4.7420999999303604E-4</v>
      </c>
      <c r="J39" s="29"/>
    </row>
    <row r="40" spans="1:10" ht="34.5" x14ac:dyDescent="0.25">
      <c r="A40" s="309" t="s">
        <v>48</v>
      </c>
      <c r="B40" s="65">
        <v>0.255</v>
      </c>
      <c r="C40" s="57">
        <v>0.25457999999999997</v>
      </c>
      <c r="D40" s="57">
        <v>-4.2000000000003146E-4</v>
      </c>
      <c r="E40" s="29"/>
      <c r="F40" s="309" t="s">
        <v>210</v>
      </c>
      <c r="G40" s="65">
        <v>43.445999999999998</v>
      </c>
      <c r="H40" s="57">
        <v>43.446439120000001</v>
      </c>
      <c r="I40" s="57">
        <v>4.3912000000290163E-4</v>
      </c>
      <c r="J40" s="29"/>
    </row>
    <row r="41" spans="1:10" ht="46" x14ac:dyDescent="0.25">
      <c r="A41" s="311" t="s">
        <v>152</v>
      </c>
      <c r="B41" s="67">
        <v>4.6349999999999998</v>
      </c>
      <c r="C41" s="68">
        <v>4.6345840199999992</v>
      </c>
      <c r="D41" s="69">
        <v>-4.1598000000053759E-4</v>
      </c>
      <c r="E41" s="29"/>
      <c r="F41" s="311" t="s">
        <v>198</v>
      </c>
      <c r="G41" s="67">
        <v>30.084</v>
      </c>
      <c r="H41" s="68">
        <v>30.084431819999999</v>
      </c>
      <c r="I41" s="69">
        <v>4.3181999999930554E-4</v>
      </c>
      <c r="J41" s="29"/>
    </row>
    <row r="42" spans="1:10" ht="46" x14ac:dyDescent="0.25">
      <c r="A42" s="309" t="s">
        <v>221</v>
      </c>
      <c r="B42" s="65">
        <v>0.47499999999999998</v>
      </c>
      <c r="C42" s="57">
        <v>0.47459275000000001</v>
      </c>
      <c r="D42" s="57">
        <v>-4.0724999999997014E-4</v>
      </c>
      <c r="E42" s="29"/>
      <c r="F42" s="309" t="s">
        <v>93</v>
      </c>
      <c r="G42" s="65">
        <v>1.8009999999999999</v>
      </c>
      <c r="H42" s="57">
        <v>1.8014083600000002</v>
      </c>
      <c r="I42" s="57">
        <v>4.0836000000021855E-4</v>
      </c>
      <c r="J42" s="29"/>
    </row>
    <row r="43" spans="1:10" ht="46" x14ac:dyDescent="0.25">
      <c r="A43" s="311" t="s">
        <v>129</v>
      </c>
      <c r="B43" s="67">
        <v>71.076999999999998</v>
      </c>
      <c r="C43" s="68">
        <v>71.076601629999999</v>
      </c>
      <c r="D43" s="69">
        <v>-3.9836999999920408E-4</v>
      </c>
      <c r="E43" s="29"/>
      <c r="F43" s="311" t="s">
        <v>82</v>
      </c>
      <c r="G43" s="67">
        <v>13.96</v>
      </c>
      <c r="H43" s="68">
        <v>13.96040451</v>
      </c>
      <c r="I43" s="69">
        <v>4.045099999991919E-4</v>
      </c>
      <c r="J43" s="29"/>
    </row>
    <row r="44" spans="1:10" ht="23" x14ac:dyDescent="0.25">
      <c r="A44" s="309" t="s">
        <v>76</v>
      </c>
      <c r="B44" s="65">
        <v>14.448</v>
      </c>
      <c r="C44" s="57">
        <v>14.447602</v>
      </c>
      <c r="D44" s="57">
        <v>-3.9800000000056457E-4</v>
      </c>
      <c r="E44" s="29"/>
      <c r="F44" s="309" t="s">
        <v>142</v>
      </c>
      <c r="G44" s="65">
        <v>19.702000000000002</v>
      </c>
      <c r="H44" s="57">
        <v>19.702401129999998</v>
      </c>
      <c r="I44" s="57">
        <v>4.0112999999664112E-4</v>
      </c>
      <c r="J44" s="29"/>
    </row>
    <row r="45" spans="1:10" ht="46" x14ac:dyDescent="0.25">
      <c r="A45" s="311" t="s">
        <v>224</v>
      </c>
      <c r="B45" s="67">
        <v>2.411</v>
      </c>
      <c r="C45" s="68">
        <v>2.4106028900000003</v>
      </c>
      <c r="D45" s="69">
        <v>-3.9710999999975627E-4</v>
      </c>
      <c r="E45" s="29"/>
      <c r="F45" s="311" t="s">
        <v>65</v>
      </c>
      <c r="G45" s="67">
        <v>0.158</v>
      </c>
      <c r="H45" s="68">
        <v>0.158388</v>
      </c>
      <c r="I45" s="69">
        <v>3.8799999999999946E-4</v>
      </c>
      <c r="J45" s="29"/>
    </row>
    <row r="46" spans="1:10" ht="57.5" x14ac:dyDescent="0.25">
      <c r="A46" s="309" t="s">
        <v>215</v>
      </c>
      <c r="B46" s="65">
        <v>85.588999999999999</v>
      </c>
      <c r="C46" s="57">
        <v>85.588607499999995</v>
      </c>
      <c r="D46" s="57">
        <v>-3.9250000000379259E-4</v>
      </c>
      <c r="E46" s="29"/>
      <c r="F46" s="309" t="s">
        <v>59</v>
      </c>
      <c r="G46" s="65">
        <v>1.1539999999999999</v>
      </c>
      <c r="H46" s="57">
        <v>1.15438295</v>
      </c>
      <c r="I46" s="57">
        <v>3.8295000000010404E-4</v>
      </c>
      <c r="J46" s="29"/>
    </row>
    <row r="47" spans="1:10" ht="34.5" x14ac:dyDescent="0.25">
      <c r="A47" s="311" t="s">
        <v>227</v>
      </c>
      <c r="B47" s="67">
        <v>0.02</v>
      </c>
      <c r="C47" s="68">
        <v>1.961657E-2</v>
      </c>
      <c r="D47" s="69">
        <v>-3.8343000000000058E-4</v>
      </c>
      <c r="E47" s="29"/>
      <c r="F47" s="311" t="s">
        <v>121</v>
      </c>
      <c r="G47" s="67">
        <v>32.405000000000001</v>
      </c>
      <c r="H47" s="68">
        <v>32.405375129999996</v>
      </c>
      <c r="I47" s="69">
        <v>3.7512999999478325E-4</v>
      </c>
      <c r="J47" s="29"/>
    </row>
    <row r="48" spans="1:10" ht="23" x14ac:dyDescent="0.25">
      <c r="A48" s="309" t="s">
        <v>142</v>
      </c>
      <c r="B48" s="65">
        <v>0.77</v>
      </c>
      <c r="C48" s="57">
        <v>0.76961891000000004</v>
      </c>
      <c r="D48" s="57">
        <v>-3.8108999999997284E-4</v>
      </c>
      <c r="E48" s="29"/>
      <c r="F48" s="309" t="s">
        <v>112</v>
      </c>
      <c r="G48" s="65">
        <v>3.8639999999999999</v>
      </c>
      <c r="H48" s="57">
        <v>3.86436416</v>
      </c>
      <c r="I48" s="57">
        <v>3.6416000000016879E-4</v>
      </c>
      <c r="J48" s="29"/>
    </row>
    <row r="49" spans="1:10" ht="80.5" x14ac:dyDescent="0.25">
      <c r="A49" s="311" t="s">
        <v>204</v>
      </c>
      <c r="B49" s="67">
        <v>0.49299999999999999</v>
      </c>
      <c r="C49" s="68">
        <v>0.49262623999999999</v>
      </c>
      <c r="D49" s="69">
        <v>-3.7376000000000076E-4</v>
      </c>
      <c r="E49" s="29"/>
      <c r="F49" s="311" t="s">
        <v>30</v>
      </c>
      <c r="G49" s="67">
        <v>18.411000000000001</v>
      </c>
      <c r="H49" s="68">
        <v>18.411364039999999</v>
      </c>
      <c r="I49" s="69">
        <v>3.6403999999734538E-4</v>
      </c>
      <c r="J49" s="29"/>
    </row>
    <row r="50" spans="1:10" ht="57.5" x14ac:dyDescent="0.25">
      <c r="A50" s="309" t="s">
        <v>238</v>
      </c>
      <c r="B50" s="65">
        <v>0.56899999999999995</v>
      </c>
      <c r="C50" s="57">
        <v>0.56862758999999996</v>
      </c>
      <c r="D50" s="57">
        <v>-3.7240999999998969E-4</v>
      </c>
      <c r="E50" s="29"/>
      <c r="F50" s="309" t="s">
        <v>43</v>
      </c>
      <c r="G50" s="65">
        <v>2.488</v>
      </c>
      <c r="H50" s="57">
        <v>2.4883553300000001</v>
      </c>
      <c r="I50" s="57">
        <v>3.5533000000009807E-4</v>
      </c>
      <c r="J50" s="29"/>
    </row>
    <row r="51" spans="1:10" ht="46" x14ac:dyDescent="0.25">
      <c r="A51" s="311" t="s">
        <v>124</v>
      </c>
      <c r="B51" s="67">
        <v>1E-3</v>
      </c>
      <c r="C51" s="68">
        <v>6.3015E-4</v>
      </c>
      <c r="D51" s="69">
        <v>-3.6985000000000002E-4</v>
      </c>
      <c r="E51" s="29"/>
      <c r="F51" s="311" t="s">
        <v>236</v>
      </c>
      <c r="G51" s="67">
        <v>17.757000000000001</v>
      </c>
      <c r="H51" s="68">
        <v>17.75733636</v>
      </c>
      <c r="I51" s="69">
        <v>3.3635999999859223E-4</v>
      </c>
      <c r="J51" s="29"/>
    </row>
    <row r="52" spans="1:10" ht="23" x14ac:dyDescent="0.25">
      <c r="A52" s="309" t="s">
        <v>156</v>
      </c>
      <c r="B52" s="65">
        <v>1E-3</v>
      </c>
      <c r="C52" s="57">
        <v>6.38E-4</v>
      </c>
      <c r="D52" s="57">
        <v>-3.6200000000000002E-4</v>
      </c>
      <c r="E52" s="29"/>
      <c r="F52" s="309" t="s">
        <v>135</v>
      </c>
      <c r="G52" s="65">
        <v>65.888000000000005</v>
      </c>
      <c r="H52" s="57">
        <v>65.888318960000007</v>
      </c>
      <c r="I52" s="57">
        <v>3.1896000000131153E-4</v>
      </c>
      <c r="J52" s="29"/>
    </row>
    <row r="53" spans="1:10" ht="23" x14ac:dyDescent="0.25">
      <c r="A53" s="311" t="s">
        <v>75</v>
      </c>
      <c r="B53" s="67">
        <v>5.9729999999999999</v>
      </c>
      <c r="C53" s="68">
        <v>5.9726380300000006</v>
      </c>
      <c r="D53" s="69">
        <v>-3.619699999992676E-4</v>
      </c>
      <c r="E53" s="29"/>
      <c r="F53" s="311" t="s">
        <v>116</v>
      </c>
      <c r="G53" s="67">
        <v>35.725999999999999</v>
      </c>
      <c r="H53" s="68">
        <v>35.726315419999999</v>
      </c>
      <c r="I53" s="69">
        <v>3.1541999999973314E-4</v>
      </c>
      <c r="J53" s="29"/>
    </row>
    <row r="54" spans="1:10" ht="46" x14ac:dyDescent="0.25">
      <c r="A54" s="309" t="s">
        <v>216</v>
      </c>
      <c r="B54" s="65">
        <v>1.2829999999999999</v>
      </c>
      <c r="C54" s="57">
        <v>1.2826390600000002</v>
      </c>
      <c r="D54" s="57">
        <v>-3.6093999999975424E-4</v>
      </c>
      <c r="E54" s="29"/>
      <c r="F54" s="309" t="s">
        <v>232</v>
      </c>
      <c r="G54" s="65">
        <v>30.835999999999999</v>
      </c>
      <c r="H54" s="57">
        <v>30.836310789999999</v>
      </c>
      <c r="I54" s="57">
        <v>3.107900000003383E-4</v>
      </c>
      <c r="J54" s="29"/>
    </row>
    <row r="55" spans="1:10" ht="23" x14ac:dyDescent="0.25">
      <c r="A55" s="311" t="s">
        <v>169</v>
      </c>
      <c r="B55" s="67">
        <v>0.48199999999999998</v>
      </c>
      <c r="C55" s="68">
        <v>0.48163926000000001</v>
      </c>
      <c r="D55" s="69">
        <v>-3.6073999999997053E-4</v>
      </c>
      <c r="E55" s="29"/>
      <c r="F55" s="311" t="s">
        <v>20</v>
      </c>
      <c r="G55" s="67">
        <v>118.557</v>
      </c>
      <c r="H55" s="68">
        <v>118.55730412999999</v>
      </c>
      <c r="I55" s="69">
        <v>3.041299999892999E-4</v>
      </c>
      <c r="J55" s="29"/>
    </row>
    <row r="56" spans="1:10" ht="34.5" x14ac:dyDescent="0.25">
      <c r="A56" s="309" t="s">
        <v>252</v>
      </c>
      <c r="B56" s="65">
        <v>0.46899999999999997</v>
      </c>
      <c r="C56" s="57">
        <v>0.46863948</v>
      </c>
      <c r="D56" s="57">
        <v>-3.605199999999753E-4</v>
      </c>
      <c r="E56" s="29"/>
      <c r="F56" s="309" t="s">
        <v>195</v>
      </c>
      <c r="G56" s="65">
        <v>76.713999999999999</v>
      </c>
      <c r="H56" s="57">
        <v>76.714303720000004</v>
      </c>
      <c r="I56" s="57">
        <v>3.0372000000511434E-4</v>
      </c>
      <c r="J56" s="29"/>
    </row>
    <row r="57" spans="1:10" ht="34.5" x14ac:dyDescent="0.25">
      <c r="A57" s="311" t="s">
        <v>223</v>
      </c>
      <c r="B57" s="67">
        <v>3.0169999999999999</v>
      </c>
      <c r="C57" s="68">
        <v>3.0166416699999998</v>
      </c>
      <c r="D57" s="69">
        <v>-3.5833000000007331E-4</v>
      </c>
      <c r="E57" s="29"/>
      <c r="F57" s="311" t="s">
        <v>69</v>
      </c>
      <c r="G57" s="67">
        <v>0.02</v>
      </c>
      <c r="H57" s="68">
        <v>2.0299999999999999E-2</v>
      </c>
      <c r="I57" s="69">
        <v>2.9999999999999818E-4</v>
      </c>
      <c r="J57" s="29"/>
    </row>
    <row r="58" spans="1:10" ht="46" x14ac:dyDescent="0.25">
      <c r="A58" s="309" t="s">
        <v>8</v>
      </c>
      <c r="B58" s="65">
        <v>0.55900000000000005</v>
      </c>
      <c r="C58" s="57">
        <v>0.55865015000000007</v>
      </c>
      <c r="D58" s="57">
        <v>-3.498499999999849E-4</v>
      </c>
      <c r="E58" s="29"/>
      <c r="F58" s="309" t="s">
        <v>143</v>
      </c>
      <c r="G58" s="65">
        <v>52.142000000000003</v>
      </c>
      <c r="H58" s="57">
        <v>52.142296610000002</v>
      </c>
      <c r="I58" s="57">
        <v>2.9660999999947535E-4</v>
      </c>
      <c r="J58" s="29"/>
    </row>
    <row r="59" spans="1:10" ht="57.5" x14ac:dyDescent="0.25">
      <c r="A59" s="311" t="s">
        <v>234</v>
      </c>
      <c r="B59" s="67">
        <v>3.7999999999999999E-2</v>
      </c>
      <c r="C59" s="68">
        <v>3.7672999999999998E-2</v>
      </c>
      <c r="D59" s="69">
        <v>-3.270000000000009E-4</v>
      </c>
      <c r="E59" s="29"/>
      <c r="F59" s="311" t="s">
        <v>147</v>
      </c>
      <c r="G59" s="67">
        <v>16.373999999999999</v>
      </c>
      <c r="H59" s="68">
        <v>16.374291550000002</v>
      </c>
      <c r="I59" s="69">
        <v>2.91550000003582E-4</v>
      </c>
      <c r="J59" s="29"/>
    </row>
    <row r="60" spans="1:10" ht="46" x14ac:dyDescent="0.25">
      <c r="A60" s="309" t="s">
        <v>80</v>
      </c>
      <c r="B60" s="65">
        <v>416.10199999999998</v>
      </c>
      <c r="C60" s="57">
        <v>416.10167575999998</v>
      </c>
      <c r="D60" s="57">
        <v>-3.2423999999764419E-4</v>
      </c>
      <c r="E60" s="29"/>
      <c r="F60" s="309" t="s">
        <v>243</v>
      </c>
      <c r="G60" s="65">
        <v>3.7730000000000001</v>
      </c>
      <c r="H60" s="57">
        <v>3.7732912400000003</v>
      </c>
      <c r="I60" s="57">
        <v>2.9124000000013694E-4</v>
      </c>
      <c r="J60" s="29"/>
    </row>
    <row r="61" spans="1:10" ht="23" x14ac:dyDescent="0.25">
      <c r="A61" s="311" t="s">
        <v>51</v>
      </c>
      <c r="B61" s="67">
        <v>2.1419999999999999</v>
      </c>
      <c r="C61" s="68">
        <v>2.1416766200000001</v>
      </c>
      <c r="D61" s="69">
        <v>-3.2337999999976219E-4</v>
      </c>
      <c r="E61" s="29"/>
      <c r="F61" s="311" t="s">
        <v>33</v>
      </c>
      <c r="G61" s="67">
        <v>109.631</v>
      </c>
      <c r="H61" s="68">
        <v>109.63129043000001</v>
      </c>
      <c r="I61" s="69">
        <v>2.9043000000683605E-4</v>
      </c>
      <c r="J61" s="29"/>
    </row>
    <row r="62" spans="1:10" ht="34.5" x14ac:dyDescent="0.25">
      <c r="A62" s="309" t="s">
        <v>155</v>
      </c>
      <c r="B62" s="65">
        <v>0.13800000000000001</v>
      </c>
      <c r="C62" s="57">
        <v>0.13767725</v>
      </c>
      <c r="D62" s="57">
        <v>-3.2275000000001053E-4</v>
      </c>
      <c r="E62" s="29"/>
      <c r="F62" s="309" t="s">
        <v>6</v>
      </c>
      <c r="G62" s="65">
        <v>5.1760000000000002</v>
      </c>
      <c r="H62" s="57">
        <v>5.1762869800000004</v>
      </c>
      <c r="I62" s="57">
        <v>2.869800000002698E-4</v>
      </c>
      <c r="J62" s="29"/>
    </row>
    <row r="63" spans="1:10" ht="57.5" x14ac:dyDescent="0.25">
      <c r="A63" s="311" t="s">
        <v>44</v>
      </c>
      <c r="B63" s="67">
        <v>8.0000000000000002E-3</v>
      </c>
      <c r="C63" s="68">
        <v>7.6790000000000001E-3</v>
      </c>
      <c r="D63" s="69">
        <v>-3.210000000000001E-4</v>
      </c>
      <c r="E63" s="29"/>
      <c r="F63" s="311" t="s">
        <v>194</v>
      </c>
      <c r="G63" s="67">
        <v>28.895</v>
      </c>
      <c r="H63" s="68">
        <v>28.8952858</v>
      </c>
      <c r="I63" s="69">
        <v>2.8580000000033579E-4</v>
      </c>
      <c r="J63" s="29"/>
    </row>
    <row r="64" spans="1:10" ht="34.5" x14ac:dyDescent="0.25">
      <c r="A64" s="309" t="s">
        <v>163</v>
      </c>
      <c r="B64" s="65">
        <v>0.89700000000000002</v>
      </c>
      <c r="C64" s="57">
        <v>0.89668422999999997</v>
      </c>
      <c r="D64" s="57">
        <v>-3.1577000000004851E-4</v>
      </c>
      <c r="E64" s="29"/>
      <c r="F64" s="309" t="s">
        <v>240</v>
      </c>
      <c r="G64" s="65">
        <v>71.558999999999997</v>
      </c>
      <c r="H64" s="57">
        <v>71.559284150000011</v>
      </c>
      <c r="I64" s="57">
        <v>2.8415000001302815E-4</v>
      </c>
      <c r="J64" s="29"/>
    </row>
    <row r="65" spans="1:10" ht="34.5" x14ac:dyDescent="0.25">
      <c r="A65" s="311" t="s">
        <v>247</v>
      </c>
      <c r="B65" s="67">
        <v>0.109</v>
      </c>
      <c r="C65" s="68">
        <v>0.10868894</v>
      </c>
      <c r="D65" s="69">
        <v>-3.1106000000000189E-4</v>
      </c>
      <c r="E65" s="29"/>
      <c r="F65" s="311" t="s">
        <v>126</v>
      </c>
      <c r="G65" s="67">
        <v>0.88900000000000001</v>
      </c>
      <c r="H65" s="68">
        <v>0.88928408999999997</v>
      </c>
      <c r="I65" s="69">
        <v>2.840899999999591E-4</v>
      </c>
      <c r="J65" s="29"/>
    </row>
    <row r="66" spans="1:10" ht="23" x14ac:dyDescent="0.25">
      <c r="A66" s="309" t="s">
        <v>23</v>
      </c>
      <c r="B66" s="65">
        <v>17.814</v>
      </c>
      <c r="C66" s="57">
        <v>17.813692420000002</v>
      </c>
      <c r="D66" s="57">
        <v>-3.0757999999764252E-4</v>
      </c>
      <c r="E66" s="29"/>
      <c r="F66" s="309" t="s">
        <v>74</v>
      </c>
      <c r="G66" s="65">
        <v>2.944</v>
      </c>
      <c r="H66" s="57">
        <v>2.9442822500000001</v>
      </c>
      <c r="I66" s="57">
        <v>2.8225000000015044E-4</v>
      </c>
      <c r="J66" s="29"/>
    </row>
    <row r="67" spans="1:10" ht="46" x14ac:dyDescent="0.25">
      <c r="A67" s="311" t="s">
        <v>3</v>
      </c>
      <c r="B67" s="67">
        <v>1.343</v>
      </c>
      <c r="C67" s="68">
        <v>1.3427011499999999</v>
      </c>
      <c r="D67" s="69">
        <v>-2.9885000000007267E-4</v>
      </c>
      <c r="E67" s="29"/>
      <c r="F67" s="311" t="s">
        <v>178</v>
      </c>
      <c r="G67" s="67">
        <v>66.028000000000006</v>
      </c>
      <c r="H67" s="68">
        <v>66.028278439999994</v>
      </c>
      <c r="I67" s="69">
        <v>2.7843999998822255E-4</v>
      </c>
      <c r="J67" s="29"/>
    </row>
    <row r="68" spans="1:10" ht="34.5" x14ac:dyDescent="0.25">
      <c r="A68" s="309" t="s">
        <v>243</v>
      </c>
      <c r="B68" s="65">
        <v>4.9000000000000002E-2</v>
      </c>
      <c r="C68" s="57">
        <v>4.8702000000000002E-2</v>
      </c>
      <c r="D68" s="57">
        <v>-2.9799999999999965E-4</v>
      </c>
      <c r="E68" s="29"/>
      <c r="F68" s="309" t="s">
        <v>153</v>
      </c>
      <c r="G68" s="65">
        <v>0.24399999999999999</v>
      </c>
      <c r="H68" s="57">
        <v>0.24427462</v>
      </c>
      <c r="I68" s="57">
        <v>2.7462000000000319E-4</v>
      </c>
      <c r="J68" s="29"/>
    </row>
    <row r="69" spans="1:10" ht="23" x14ac:dyDescent="0.25">
      <c r="A69" s="311" t="s">
        <v>143</v>
      </c>
      <c r="B69" s="67">
        <v>3.988</v>
      </c>
      <c r="C69" s="68">
        <v>3.9877062799999998</v>
      </c>
      <c r="D69" s="69">
        <v>-2.9372000000016385E-4</v>
      </c>
      <c r="E69" s="29"/>
      <c r="F69" s="311" t="s">
        <v>225</v>
      </c>
      <c r="G69" s="67">
        <v>9.218</v>
      </c>
      <c r="H69" s="68">
        <v>9.2182744700000008</v>
      </c>
      <c r="I69" s="69">
        <v>2.7447000000080379E-4</v>
      </c>
      <c r="J69" s="29"/>
    </row>
    <row r="70" spans="1:10" ht="34.5" x14ac:dyDescent="0.25">
      <c r="A70" s="309" t="s">
        <v>170</v>
      </c>
      <c r="B70" s="65">
        <v>2.621</v>
      </c>
      <c r="C70" s="57">
        <v>2.6207129399999998</v>
      </c>
      <c r="D70" s="57">
        <v>-2.8706000000022769E-4</v>
      </c>
      <c r="E70" s="29"/>
      <c r="F70" s="309" t="s">
        <v>19</v>
      </c>
      <c r="G70" s="65">
        <v>2.3889999999999998</v>
      </c>
      <c r="H70" s="57">
        <v>2.38926119</v>
      </c>
      <c r="I70" s="57">
        <v>2.6119000000024428E-4</v>
      </c>
      <c r="J70" s="29"/>
    </row>
    <row r="71" spans="1:10" ht="46" x14ac:dyDescent="0.25">
      <c r="A71" s="311" t="s">
        <v>603</v>
      </c>
      <c r="B71" s="67">
        <v>473.298</v>
      </c>
      <c r="C71" s="68">
        <v>473.29771439000001</v>
      </c>
      <c r="D71" s="69">
        <v>-2.8560999999172054E-4</v>
      </c>
      <c r="E71" s="29"/>
      <c r="F71" s="311" t="s">
        <v>186</v>
      </c>
      <c r="G71" s="67">
        <v>2.6139999999999999</v>
      </c>
      <c r="H71" s="68">
        <v>2.6142572999999998</v>
      </c>
      <c r="I71" s="69">
        <v>2.5729999999990483E-4</v>
      </c>
      <c r="J71" s="29"/>
    </row>
    <row r="72" spans="1:10" ht="46" x14ac:dyDescent="0.25">
      <c r="A72" s="309" t="s">
        <v>88</v>
      </c>
      <c r="B72" s="65">
        <v>0.03</v>
      </c>
      <c r="C72" s="57">
        <v>2.9725189999999999E-2</v>
      </c>
      <c r="D72" s="57">
        <v>-2.7481000000000033E-4</v>
      </c>
      <c r="E72" s="29"/>
      <c r="F72" s="309" t="s">
        <v>201</v>
      </c>
      <c r="G72" s="65">
        <v>28.597999999999999</v>
      </c>
      <c r="H72" s="57">
        <v>28.598238049999999</v>
      </c>
      <c r="I72" s="57">
        <v>2.3805000000010068E-4</v>
      </c>
      <c r="J72" s="29"/>
    </row>
    <row r="73" spans="1:10" ht="34.5" x14ac:dyDescent="0.25">
      <c r="A73" s="311" t="s">
        <v>39</v>
      </c>
      <c r="B73" s="67">
        <v>1.6339999999999999</v>
      </c>
      <c r="C73" s="68">
        <v>1.63373788</v>
      </c>
      <c r="D73" s="69">
        <v>-2.621199999999213E-4</v>
      </c>
      <c r="E73" s="29"/>
      <c r="F73" s="311" t="s">
        <v>152</v>
      </c>
      <c r="G73" s="67">
        <v>10.212999999999999</v>
      </c>
      <c r="H73" s="68">
        <v>10.21323801</v>
      </c>
      <c r="I73" s="69">
        <v>2.3801000000034378E-4</v>
      </c>
      <c r="J73" s="29"/>
    </row>
    <row r="74" spans="1:10" ht="34.5" x14ac:dyDescent="0.25">
      <c r="A74" s="309" t="s">
        <v>89</v>
      </c>
      <c r="B74" s="65">
        <v>0.04</v>
      </c>
      <c r="C74" s="57">
        <v>3.9739260000000005E-2</v>
      </c>
      <c r="D74" s="57">
        <v>-2.6073999999999542E-4</v>
      </c>
      <c r="E74" s="29"/>
      <c r="F74" s="309" t="s">
        <v>37</v>
      </c>
      <c r="G74" s="65">
        <v>194.751</v>
      </c>
      <c r="H74" s="57">
        <v>194.75123553999998</v>
      </c>
      <c r="I74" s="57">
        <v>2.3553999997716346E-4</v>
      </c>
      <c r="J74" s="29"/>
    </row>
    <row r="75" spans="1:10" x14ac:dyDescent="0.25">
      <c r="A75" s="311" t="s">
        <v>87</v>
      </c>
      <c r="B75" s="67">
        <v>1.429</v>
      </c>
      <c r="C75" s="68">
        <v>1.42875006</v>
      </c>
      <c r="D75" s="69">
        <v>-2.4994000000000405E-4</v>
      </c>
      <c r="E75" s="29"/>
      <c r="F75" s="311" t="s">
        <v>32</v>
      </c>
      <c r="G75" s="67">
        <v>22.806999999999999</v>
      </c>
      <c r="H75" s="68">
        <v>22.807235260000002</v>
      </c>
      <c r="I75" s="69">
        <v>2.3526000000373415E-4</v>
      </c>
      <c r="J75" s="29"/>
    </row>
    <row r="76" spans="1:10" ht="23" x14ac:dyDescent="0.25">
      <c r="A76" s="309" t="s">
        <v>94</v>
      </c>
      <c r="B76" s="65">
        <v>9.8000000000000004E-2</v>
      </c>
      <c r="C76" s="57">
        <v>9.7752460000000013E-2</v>
      </c>
      <c r="D76" s="57">
        <v>-2.4753999999999055E-4</v>
      </c>
      <c r="E76" s="29"/>
      <c r="F76" s="309" t="s">
        <v>98</v>
      </c>
      <c r="G76" s="65">
        <v>28.134</v>
      </c>
      <c r="H76" s="57">
        <v>28.134220030000002</v>
      </c>
      <c r="I76" s="57">
        <v>2.2003000000125894E-4</v>
      </c>
      <c r="J76" s="29"/>
    </row>
    <row r="77" spans="1:10" ht="23" x14ac:dyDescent="0.25">
      <c r="A77" s="311" t="s">
        <v>134</v>
      </c>
      <c r="B77" s="67">
        <v>0.436</v>
      </c>
      <c r="C77" s="68">
        <v>0.43576729999999997</v>
      </c>
      <c r="D77" s="69">
        <v>-2.327000000000301E-4</v>
      </c>
      <c r="E77" s="29"/>
      <c r="F77" s="311" t="s">
        <v>141</v>
      </c>
      <c r="G77" s="67">
        <v>0.89100000000000001</v>
      </c>
      <c r="H77" s="68">
        <v>0.89121643000000006</v>
      </c>
      <c r="I77" s="69">
        <v>2.164300000000452E-4</v>
      </c>
      <c r="J77" s="29"/>
    </row>
    <row r="78" spans="1:10" ht="23" x14ac:dyDescent="0.25">
      <c r="A78" s="309" t="s">
        <v>241</v>
      </c>
      <c r="B78" s="65">
        <v>8.9999999999999993E-3</v>
      </c>
      <c r="C78" s="57">
        <v>8.7722800000000004E-3</v>
      </c>
      <c r="D78" s="57">
        <v>-2.2771999999999896E-4</v>
      </c>
      <c r="E78" s="29"/>
      <c r="F78" s="309" t="s">
        <v>172</v>
      </c>
      <c r="G78" s="65">
        <v>39.902000000000001</v>
      </c>
      <c r="H78" s="57">
        <v>39.902213439999997</v>
      </c>
      <c r="I78" s="57">
        <v>2.1343999999601238E-4</v>
      </c>
      <c r="J78" s="29"/>
    </row>
    <row r="79" spans="1:10" ht="57.5" x14ac:dyDescent="0.25">
      <c r="A79" s="311" t="s">
        <v>209</v>
      </c>
      <c r="B79" s="67">
        <v>1.554</v>
      </c>
      <c r="C79" s="68">
        <v>1.55378032</v>
      </c>
      <c r="D79" s="69">
        <v>-2.1968000000005539E-4</v>
      </c>
      <c r="E79" s="29"/>
      <c r="F79" s="311" t="s">
        <v>40</v>
      </c>
      <c r="G79" s="67">
        <v>3.0000000000000001E-3</v>
      </c>
      <c r="H79" s="68">
        <v>3.2130000000000001E-3</v>
      </c>
      <c r="I79" s="69">
        <v>2.1300000000000008E-4</v>
      </c>
      <c r="J79" s="29"/>
    </row>
    <row r="80" spans="1:10" ht="46" x14ac:dyDescent="0.25">
      <c r="A80" s="309" t="s">
        <v>193</v>
      </c>
      <c r="B80" s="65">
        <v>3.7999999999999999E-2</v>
      </c>
      <c r="C80" s="57">
        <v>3.7798839999999993E-2</v>
      </c>
      <c r="D80" s="57">
        <v>-2.0116000000000578E-4</v>
      </c>
      <c r="E80" s="29"/>
      <c r="F80" s="309" t="s">
        <v>44</v>
      </c>
      <c r="G80" s="65">
        <v>0.47899999999999998</v>
      </c>
      <c r="H80" s="57">
        <v>0.47920632000000002</v>
      </c>
      <c r="I80" s="57">
        <v>2.0632000000003758E-4</v>
      </c>
      <c r="J80" s="29"/>
    </row>
    <row r="81" spans="1:10" ht="34.5" x14ac:dyDescent="0.25">
      <c r="A81" s="311" t="s">
        <v>141</v>
      </c>
      <c r="B81" s="67">
        <v>0.45600000000000002</v>
      </c>
      <c r="C81" s="68">
        <v>0.45581365000000001</v>
      </c>
      <c r="D81" s="69">
        <v>-1.8635000000000179E-4</v>
      </c>
      <c r="E81" s="29"/>
      <c r="F81" s="311" t="s">
        <v>38</v>
      </c>
      <c r="G81" s="67">
        <v>1E-3</v>
      </c>
      <c r="H81" s="68">
        <v>1.20323E-3</v>
      </c>
      <c r="I81" s="69">
        <v>2.0322999999999999E-4</v>
      </c>
      <c r="J81" s="29"/>
    </row>
    <row r="82" spans="1:10" ht="46" x14ac:dyDescent="0.25">
      <c r="A82" s="309" t="s">
        <v>213</v>
      </c>
      <c r="B82" s="65">
        <v>0.86399999999999999</v>
      </c>
      <c r="C82" s="57">
        <v>0.86381540000000001</v>
      </c>
      <c r="D82" s="57">
        <v>-1.8459999999997923E-4</v>
      </c>
      <c r="E82" s="29"/>
      <c r="F82" s="309" t="s">
        <v>95</v>
      </c>
      <c r="G82" s="65">
        <v>2.3540000000000001</v>
      </c>
      <c r="H82" s="57">
        <v>2.3541898900000002</v>
      </c>
      <c r="I82" s="57">
        <v>1.8989000000013689E-4</v>
      </c>
      <c r="J82" s="29"/>
    </row>
    <row r="83" spans="1:10" ht="23" x14ac:dyDescent="0.25">
      <c r="A83" s="311" t="s">
        <v>244</v>
      </c>
      <c r="B83" s="67">
        <v>2E-3</v>
      </c>
      <c r="C83" s="68">
        <v>1.8171400000000001E-3</v>
      </c>
      <c r="D83" s="69">
        <v>-1.8285999999999997E-4</v>
      </c>
      <c r="E83" s="29"/>
      <c r="F83" s="311" t="s">
        <v>136</v>
      </c>
      <c r="G83" s="67">
        <v>1.538</v>
      </c>
      <c r="H83" s="68">
        <v>1.5381886299999998</v>
      </c>
      <c r="I83" s="69">
        <v>1.886299999998009E-4</v>
      </c>
      <c r="J83" s="29"/>
    </row>
    <row r="84" spans="1:10" ht="34.5" x14ac:dyDescent="0.25">
      <c r="A84" s="309" t="s">
        <v>225</v>
      </c>
      <c r="B84" s="65">
        <v>0.09</v>
      </c>
      <c r="C84" s="57">
        <v>8.9820479999999994E-2</v>
      </c>
      <c r="D84" s="57">
        <v>-1.7952000000000246E-4</v>
      </c>
      <c r="E84" s="29"/>
      <c r="F84" s="309" t="s">
        <v>177</v>
      </c>
      <c r="G84" s="65">
        <v>2.1339999999999999</v>
      </c>
      <c r="H84" s="57">
        <v>2.1341868900000001</v>
      </c>
      <c r="I84" s="57">
        <v>1.8689000000016165E-4</v>
      </c>
      <c r="J84" s="29"/>
    </row>
    <row r="85" spans="1:10" ht="34.5" x14ac:dyDescent="0.25">
      <c r="A85" s="311" t="s">
        <v>109</v>
      </c>
      <c r="B85" s="67">
        <v>44.125</v>
      </c>
      <c r="C85" s="68">
        <v>44.124821880000006</v>
      </c>
      <c r="D85" s="69">
        <v>-1.7811999999395312E-4</v>
      </c>
      <c r="E85" s="29"/>
      <c r="F85" s="311" t="s">
        <v>11</v>
      </c>
      <c r="G85" s="67">
        <v>112.6</v>
      </c>
      <c r="H85" s="68">
        <v>112.60018624999999</v>
      </c>
      <c r="I85" s="69">
        <v>1.8624999999872216E-4</v>
      </c>
      <c r="J85" s="29"/>
    </row>
    <row r="86" spans="1:10" ht="23" x14ac:dyDescent="0.25">
      <c r="A86" s="309" t="s">
        <v>72</v>
      </c>
      <c r="B86" s="65">
        <v>21.273</v>
      </c>
      <c r="C86" s="57">
        <v>21.272823079999998</v>
      </c>
      <c r="D86" s="57">
        <v>-1.7692000000124608E-4</v>
      </c>
      <c r="E86" s="29"/>
      <c r="F86" s="309" t="s">
        <v>36</v>
      </c>
      <c r="G86" s="65">
        <v>36.36</v>
      </c>
      <c r="H86" s="57">
        <v>36.360184780000004</v>
      </c>
      <c r="I86" s="57">
        <v>1.8478000000499151E-4</v>
      </c>
      <c r="J86" s="29"/>
    </row>
    <row r="87" spans="1:10" ht="69" x14ac:dyDescent="0.25">
      <c r="A87" s="311" t="s">
        <v>10</v>
      </c>
      <c r="B87" s="67">
        <v>13.435</v>
      </c>
      <c r="C87" s="68">
        <v>13.43482698</v>
      </c>
      <c r="D87" s="69">
        <v>-1.7302000000007922E-4</v>
      </c>
      <c r="E87" s="29"/>
      <c r="F87" s="311" t="s">
        <v>133</v>
      </c>
      <c r="G87" s="67">
        <v>13.712</v>
      </c>
      <c r="H87" s="68">
        <v>13.712183710000001</v>
      </c>
      <c r="I87" s="69">
        <v>1.8371000000172444E-4</v>
      </c>
      <c r="J87" s="29"/>
    </row>
    <row r="88" spans="1:10" ht="34.5" x14ac:dyDescent="0.25">
      <c r="A88" s="309" t="s">
        <v>14</v>
      </c>
      <c r="B88" s="65">
        <v>0.158</v>
      </c>
      <c r="C88" s="57">
        <v>0.15783639999999999</v>
      </c>
      <c r="D88" s="57">
        <v>-1.6360000000001373E-4</v>
      </c>
      <c r="E88" s="29"/>
      <c r="F88" s="309" t="s">
        <v>209</v>
      </c>
      <c r="G88" s="65">
        <v>192.19</v>
      </c>
      <c r="H88" s="57">
        <v>192.19017685</v>
      </c>
      <c r="I88" s="57">
        <v>1.7685000000255968E-4</v>
      </c>
      <c r="J88" s="29"/>
    </row>
    <row r="89" spans="1:10" ht="34.5" x14ac:dyDescent="0.25">
      <c r="A89" s="311" t="s">
        <v>132</v>
      </c>
      <c r="B89" s="67">
        <v>0.46100000000000002</v>
      </c>
      <c r="C89" s="68">
        <v>0.46083757000000003</v>
      </c>
      <c r="D89" s="69">
        <v>-1.6242999999999119E-4</v>
      </c>
      <c r="E89" s="29"/>
      <c r="F89" s="311" t="s">
        <v>17</v>
      </c>
      <c r="G89" s="67">
        <v>3.7970000000000002</v>
      </c>
      <c r="H89" s="68">
        <v>3.7971743399999998</v>
      </c>
      <c r="I89" s="69">
        <v>1.7433999999960648E-4</v>
      </c>
      <c r="J89" s="29"/>
    </row>
    <row r="90" spans="1:10" ht="46" x14ac:dyDescent="0.25">
      <c r="A90" s="309" t="s">
        <v>104</v>
      </c>
      <c r="B90" s="65">
        <v>3.7269999999999999</v>
      </c>
      <c r="C90" s="57">
        <v>3.72683798</v>
      </c>
      <c r="D90" s="57">
        <v>-1.6201999999987393E-4</v>
      </c>
      <c r="E90" s="29"/>
      <c r="F90" s="309" t="s">
        <v>2</v>
      </c>
      <c r="G90" s="65">
        <v>61.892000000000003</v>
      </c>
      <c r="H90" s="57">
        <v>61.892174270000005</v>
      </c>
      <c r="I90" s="57">
        <v>1.7427000000225235E-4</v>
      </c>
      <c r="J90" s="29"/>
    </row>
    <row r="91" spans="1:10" ht="34.5" x14ac:dyDescent="0.25">
      <c r="A91" s="311" t="s">
        <v>79</v>
      </c>
      <c r="B91" s="67">
        <v>2E-3</v>
      </c>
      <c r="C91" s="68">
        <v>1.8389999999999999E-3</v>
      </c>
      <c r="D91" s="69">
        <v>-1.6100000000000012E-4</v>
      </c>
      <c r="E91" s="29"/>
      <c r="F91" s="311" t="s">
        <v>24</v>
      </c>
      <c r="G91" s="67">
        <v>11.83</v>
      </c>
      <c r="H91" s="68">
        <v>11.8301718</v>
      </c>
      <c r="I91" s="69">
        <v>1.7180000000038831E-4</v>
      </c>
      <c r="J91" s="29"/>
    </row>
    <row r="92" spans="1:10" ht="34.5" x14ac:dyDescent="0.25">
      <c r="A92" s="309" t="s">
        <v>171</v>
      </c>
      <c r="B92" s="65">
        <v>1.036</v>
      </c>
      <c r="C92" s="57">
        <v>1.03584225</v>
      </c>
      <c r="D92" s="57">
        <v>-1.5775000000006756E-4</v>
      </c>
      <c r="E92" s="29"/>
      <c r="F92" s="309" t="s">
        <v>61</v>
      </c>
      <c r="G92" s="65">
        <v>4.774</v>
      </c>
      <c r="H92" s="57">
        <v>4.7741704800000004</v>
      </c>
      <c r="I92" s="57">
        <v>1.7048000000041696E-4</v>
      </c>
      <c r="J92" s="29"/>
    </row>
    <row r="93" spans="1:10" ht="23" x14ac:dyDescent="0.25">
      <c r="A93" s="311" t="s">
        <v>7</v>
      </c>
      <c r="B93" s="67">
        <v>6.9000000000000006E-2</v>
      </c>
      <c r="C93" s="68">
        <v>6.8860869999999991E-2</v>
      </c>
      <c r="D93" s="69">
        <v>-1.3913000000001507E-4</v>
      </c>
      <c r="E93" s="29"/>
      <c r="F93" s="311" t="s">
        <v>48</v>
      </c>
      <c r="G93" s="67">
        <v>0.44900000000000001</v>
      </c>
      <c r="H93" s="68">
        <v>0.44916621999999995</v>
      </c>
      <c r="I93" s="69">
        <v>1.6621999999993919E-4</v>
      </c>
      <c r="J93" s="29"/>
    </row>
    <row r="94" spans="1:10" ht="23" x14ac:dyDescent="0.25">
      <c r="A94" s="309" t="s">
        <v>0</v>
      </c>
      <c r="B94" s="65">
        <v>195.32400000000001</v>
      </c>
      <c r="C94" s="57">
        <v>195.32386319999998</v>
      </c>
      <c r="D94" s="57">
        <v>-1.3680000003546411E-4</v>
      </c>
      <c r="E94" s="29"/>
      <c r="F94" s="309" t="s">
        <v>103</v>
      </c>
      <c r="G94" s="65">
        <v>21.782</v>
      </c>
      <c r="H94" s="57">
        <v>21.782165850000002</v>
      </c>
      <c r="I94" s="57">
        <v>1.658500000019103E-4</v>
      </c>
      <c r="J94" s="29"/>
    </row>
    <row r="95" spans="1:10" ht="23" x14ac:dyDescent="0.25">
      <c r="A95" s="311" t="s">
        <v>62</v>
      </c>
      <c r="B95" s="67">
        <v>33.085000000000001</v>
      </c>
      <c r="C95" s="68">
        <v>33.084863540000001</v>
      </c>
      <c r="D95" s="69">
        <v>-1.3646000000022696E-4</v>
      </c>
      <c r="E95" s="29"/>
      <c r="F95" s="311" t="s">
        <v>247</v>
      </c>
      <c r="G95" s="67">
        <v>3.1629999999999998</v>
      </c>
      <c r="H95" s="68">
        <v>3.1631650800000002</v>
      </c>
      <c r="I95" s="69">
        <v>1.6508000000037271E-4</v>
      </c>
      <c r="J95" s="29"/>
    </row>
    <row r="96" spans="1:10" x14ac:dyDescent="0.25">
      <c r="A96" s="309" t="s">
        <v>249</v>
      </c>
      <c r="B96" s="65">
        <v>323.34500000000003</v>
      </c>
      <c r="C96" s="57">
        <v>323.34486982999999</v>
      </c>
      <c r="D96" s="57">
        <v>-1.3017000003401336E-4</v>
      </c>
      <c r="E96" s="29"/>
      <c r="F96" s="309" t="s">
        <v>62</v>
      </c>
      <c r="G96" s="65">
        <v>1.2999999999999999E-2</v>
      </c>
      <c r="H96" s="57">
        <v>1.315999E-2</v>
      </c>
      <c r="I96" s="57">
        <v>1.5999000000000048E-4</v>
      </c>
      <c r="J96" s="29"/>
    </row>
    <row r="97" spans="1:10" ht="46" x14ac:dyDescent="0.25">
      <c r="A97" s="311" t="s">
        <v>127</v>
      </c>
      <c r="B97" s="67">
        <v>1.2470000000000001</v>
      </c>
      <c r="C97" s="68">
        <v>1.24687138</v>
      </c>
      <c r="D97" s="69">
        <v>-1.2862000000013474E-4</v>
      </c>
      <c r="E97" s="29"/>
      <c r="F97" s="311" t="s">
        <v>66</v>
      </c>
      <c r="G97" s="67">
        <v>0.26700000000000002</v>
      </c>
      <c r="H97" s="68">
        <v>0.26715885</v>
      </c>
      <c r="I97" s="69">
        <v>1.5884999999998817E-4</v>
      </c>
      <c r="J97" s="29"/>
    </row>
    <row r="98" spans="1:10" ht="57.5" x14ac:dyDescent="0.25">
      <c r="A98" s="309" t="s">
        <v>93</v>
      </c>
      <c r="B98" s="65">
        <v>2E-3</v>
      </c>
      <c r="C98" s="57">
        <v>1.872E-3</v>
      </c>
      <c r="D98" s="57">
        <v>-1.2800000000000008E-4</v>
      </c>
      <c r="E98" s="29"/>
      <c r="F98" s="309" t="s">
        <v>117</v>
      </c>
      <c r="G98" s="65">
        <v>18.984999999999999</v>
      </c>
      <c r="H98" s="57">
        <v>18.985151559999998</v>
      </c>
      <c r="I98" s="57">
        <v>1.5155999999905134E-4</v>
      </c>
      <c r="J98" s="29"/>
    </row>
    <row r="99" spans="1:10" ht="92" x14ac:dyDescent="0.25">
      <c r="A99" s="311" t="s">
        <v>196</v>
      </c>
      <c r="B99" s="67">
        <v>2.3439999999999999</v>
      </c>
      <c r="C99" s="68">
        <v>2.3438731499999998</v>
      </c>
      <c r="D99" s="69">
        <v>-1.2685000000001168E-4</v>
      </c>
      <c r="E99" s="29"/>
      <c r="F99" s="311" t="s">
        <v>45</v>
      </c>
      <c r="G99" s="67">
        <v>0.17599999999999999</v>
      </c>
      <c r="H99" s="68">
        <v>0.17615101</v>
      </c>
      <c r="I99" s="69">
        <v>1.5101000000000697E-4</v>
      </c>
      <c r="J99" s="29"/>
    </row>
    <row r="100" spans="1:10" ht="23" x14ac:dyDescent="0.25">
      <c r="A100" s="309" t="s">
        <v>98</v>
      </c>
      <c r="B100" s="65">
        <v>6.9050000000000002</v>
      </c>
      <c r="C100" s="57">
        <v>6.9048751299999997</v>
      </c>
      <c r="D100" s="57">
        <v>-1.2487000000049875E-4</v>
      </c>
      <c r="E100" s="29"/>
      <c r="F100" s="309" t="s">
        <v>151</v>
      </c>
      <c r="G100" s="65">
        <v>539.74199999999996</v>
      </c>
      <c r="H100" s="57">
        <v>539.74214934000008</v>
      </c>
      <c r="I100" s="57">
        <v>1.493400001209011E-4</v>
      </c>
      <c r="J100" s="29"/>
    </row>
    <row r="101" spans="1:10" ht="23" x14ac:dyDescent="0.25">
      <c r="A101" s="311" t="s">
        <v>63</v>
      </c>
      <c r="B101" s="67">
        <v>7.0000000000000001E-3</v>
      </c>
      <c r="C101" s="68">
        <v>6.8870099999999998E-3</v>
      </c>
      <c r="D101" s="69">
        <v>-1.1299000000000031E-4</v>
      </c>
      <c r="E101" s="29"/>
      <c r="F101" s="311" t="s">
        <v>106</v>
      </c>
      <c r="G101" s="67">
        <v>14.166</v>
      </c>
      <c r="H101" s="68">
        <v>14.16614257</v>
      </c>
      <c r="I101" s="69">
        <v>1.4256999999950892E-4</v>
      </c>
      <c r="J101" s="29"/>
    </row>
    <row r="102" spans="1:10" ht="23" x14ac:dyDescent="0.25">
      <c r="A102" s="309" t="s">
        <v>121</v>
      </c>
      <c r="B102" s="65">
        <v>0.57499999999999996</v>
      </c>
      <c r="C102" s="57">
        <v>0.57488773999999998</v>
      </c>
      <c r="D102" s="57">
        <v>-1.1225999999997516E-4</v>
      </c>
      <c r="E102" s="29"/>
      <c r="F102" s="309" t="s">
        <v>16</v>
      </c>
      <c r="G102" s="65">
        <v>25.143999999999998</v>
      </c>
      <c r="H102" s="57">
        <v>25.144142559999999</v>
      </c>
      <c r="I102" s="57">
        <v>1.4256000000045788E-4</v>
      </c>
      <c r="J102" s="29"/>
    </row>
    <row r="103" spans="1:10" ht="80.5" x14ac:dyDescent="0.25">
      <c r="A103" s="311" t="s">
        <v>122</v>
      </c>
      <c r="B103" s="67">
        <v>1.671</v>
      </c>
      <c r="C103" s="68">
        <v>1.6708943500000002</v>
      </c>
      <c r="D103" s="69">
        <v>-1.0564999999984614E-4</v>
      </c>
      <c r="E103" s="29"/>
      <c r="F103" s="311" t="s">
        <v>244</v>
      </c>
      <c r="G103" s="67">
        <v>0.85499999999999998</v>
      </c>
      <c r="H103" s="68">
        <v>0.85513452000000001</v>
      </c>
      <c r="I103" s="69">
        <v>1.3452000000002684E-4</v>
      </c>
      <c r="J103" s="29"/>
    </row>
    <row r="104" spans="1:10" ht="46" x14ac:dyDescent="0.25">
      <c r="A104" s="309" t="s">
        <v>25</v>
      </c>
      <c r="B104" s="65">
        <v>8.0000000000000002E-3</v>
      </c>
      <c r="C104" s="57">
        <v>7.9035400000000006E-3</v>
      </c>
      <c r="D104" s="57">
        <v>-9.6459999999999602E-5</v>
      </c>
      <c r="E104" s="29"/>
      <c r="F104" s="309" t="s">
        <v>154</v>
      </c>
      <c r="G104" s="65">
        <v>10.63</v>
      </c>
      <c r="H104" s="57">
        <v>10.63013024</v>
      </c>
      <c r="I104" s="57">
        <v>1.3023999999894897E-4</v>
      </c>
      <c r="J104" s="29"/>
    </row>
    <row r="105" spans="1:10" ht="34.5" x14ac:dyDescent="0.25">
      <c r="A105" s="311" t="s">
        <v>175</v>
      </c>
      <c r="B105" s="67">
        <v>3.7130000000000001</v>
      </c>
      <c r="C105" s="68">
        <v>3.7129088800000001</v>
      </c>
      <c r="D105" s="69">
        <v>-9.112000000000009E-5</v>
      </c>
      <c r="E105" s="29"/>
      <c r="F105" s="311" t="s">
        <v>3</v>
      </c>
      <c r="G105" s="67">
        <v>1.579</v>
      </c>
      <c r="H105" s="68">
        <v>1.5791289199999998</v>
      </c>
      <c r="I105" s="69">
        <v>1.2891999999986581E-4</v>
      </c>
      <c r="J105" s="29"/>
    </row>
    <row r="106" spans="1:10" ht="80.5" x14ac:dyDescent="0.25">
      <c r="A106" s="309" t="s">
        <v>217</v>
      </c>
      <c r="B106" s="65">
        <v>6.7240000000000002</v>
      </c>
      <c r="C106" s="57">
        <v>6.7239135800000005</v>
      </c>
      <c r="D106" s="57">
        <v>-8.6419999999698405E-5</v>
      </c>
      <c r="E106" s="29"/>
      <c r="F106" s="309" t="s">
        <v>220</v>
      </c>
      <c r="G106" s="65">
        <v>116.468</v>
      </c>
      <c r="H106" s="57">
        <v>116.46811886</v>
      </c>
      <c r="I106" s="57">
        <v>1.1886000000060903E-4</v>
      </c>
      <c r="J106" s="29"/>
    </row>
    <row r="107" spans="1:10" ht="23" x14ac:dyDescent="0.25">
      <c r="A107" s="311" t="s">
        <v>190</v>
      </c>
      <c r="B107" s="67">
        <v>1.8460000000000001</v>
      </c>
      <c r="C107" s="68">
        <v>1.84591398</v>
      </c>
      <c r="D107" s="69">
        <v>-8.6020000000130992E-5</v>
      </c>
      <c r="E107" s="29"/>
      <c r="F107" s="311" t="s">
        <v>29</v>
      </c>
      <c r="G107" s="67">
        <v>0.48499999999999999</v>
      </c>
      <c r="H107" s="68">
        <v>0.48511765999999995</v>
      </c>
      <c r="I107" s="69">
        <v>1.176599999999639E-4</v>
      </c>
      <c r="J107" s="29"/>
    </row>
    <row r="108" spans="1:10" ht="46" x14ac:dyDescent="0.25">
      <c r="A108" s="309" t="s">
        <v>254</v>
      </c>
      <c r="B108" s="65">
        <v>5.0999999999999997E-2</v>
      </c>
      <c r="C108" s="57">
        <v>5.0916000000000003E-2</v>
      </c>
      <c r="D108" s="57">
        <v>-8.3999999999993802E-5</v>
      </c>
      <c r="E108" s="29"/>
      <c r="F108" s="309" t="s">
        <v>101</v>
      </c>
      <c r="G108" s="65">
        <v>0.754</v>
      </c>
      <c r="H108" s="57">
        <v>0.75411530000000004</v>
      </c>
      <c r="I108" s="57">
        <v>1.1530000000004037E-4</v>
      </c>
      <c r="J108" s="29"/>
    </row>
    <row r="109" spans="1:10" x14ac:dyDescent="0.25">
      <c r="A109" s="311" t="s">
        <v>32</v>
      </c>
      <c r="B109" s="67">
        <v>0.2</v>
      </c>
      <c r="C109" s="68">
        <v>0.19991632000000001</v>
      </c>
      <c r="D109" s="69">
        <v>-8.3680000000002641E-5</v>
      </c>
      <c r="E109" s="29"/>
      <c r="F109" s="311" t="s">
        <v>31</v>
      </c>
      <c r="G109" s="67">
        <v>7.0129999999999999</v>
      </c>
      <c r="H109" s="68">
        <v>7.0131141500000007</v>
      </c>
      <c r="I109" s="69">
        <v>1.1415000000081221E-4</v>
      </c>
      <c r="J109" s="29"/>
    </row>
    <row r="110" spans="1:10" ht="57.5" x14ac:dyDescent="0.25">
      <c r="A110" s="309" t="s">
        <v>208</v>
      </c>
      <c r="B110" s="65">
        <v>8.9999999999999993E-3</v>
      </c>
      <c r="C110" s="57">
        <v>8.9200000000000008E-3</v>
      </c>
      <c r="D110" s="57">
        <v>-7.9999999999998475E-5</v>
      </c>
      <c r="E110" s="29"/>
      <c r="F110" s="309" t="s">
        <v>190</v>
      </c>
      <c r="G110" s="65">
        <v>7.9790000000000001</v>
      </c>
      <c r="H110" s="57">
        <v>7.9791040300000002</v>
      </c>
      <c r="I110" s="57">
        <v>1.0403000000014373E-4</v>
      </c>
      <c r="J110" s="29"/>
    </row>
    <row r="111" spans="1:10" ht="46" x14ac:dyDescent="0.25">
      <c r="A111" s="311" t="s">
        <v>47</v>
      </c>
      <c r="B111" s="67">
        <v>133.518</v>
      </c>
      <c r="C111" s="68">
        <v>133.51792078</v>
      </c>
      <c r="D111" s="69">
        <v>-7.9220000003488167E-5</v>
      </c>
      <c r="E111" s="29"/>
      <c r="F111" s="311" t="s">
        <v>41</v>
      </c>
      <c r="G111" s="67">
        <v>3.0000000000000001E-3</v>
      </c>
      <c r="H111" s="68">
        <v>3.0958000000000001E-3</v>
      </c>
      <c r="I111" s="69">
        <v>9.5800000000000052E-5</v>
      </c>
      <c r="J111" s="29"/>
    </row>
    <row r="112" spans="1:10" ht="23" x14ac:dyDescent="0.25">
      <c r="A112" s="309" t="s">
        <v>123</v>
      </c>
      <c r="B112" s="65">
        <v>53.787999999999997</v>
      </c>
      <c r="C112" s="57">
        <v>53.787921020000006</v>
      </c>
      <c r="D112" s="57">
        <v>-7.8979999990735905E-5</v>
      </c>
      <c r="E112" s="29"/>
      <c r="F112" s="309" t="s">
        <v>182</v>
      </c>
      <c r="G112" s="65">
        <v>14.207000000000001</v>
      </c>
      <c r="H112" s="57">
        <v>14.20708999</v>
      </c>
      <c r="I112" s="57">
        <v>8.9989999999318115E-5</v>
      </c>
      <c r="J112" s="29"/>
    </row>
    <row r="113" spans="1:10" ht="23" x14ac:dyDescent="0.25">
      <c r="A113" s="311" t="s">
        <v>59</v>
      </c>
      <c r="B113" s="67">
        <v>0.77</v>
      </c>
      <c r="C113" s="68">
        <v>0.76992532999999996</v>
      </c>
      <c r="D113" s="69">
        <v>-7.4670000000054415E-5</v>
      </c>
      <c r="E113" s="29"/>
      <c r="F113" s="311" t="s">
        <v>160</v>
      </c>
      <c r="G113" s="67">
        <v>51.365000000000002</v>
      </c>
      <c r="H113" s="68">
        <v>51.365088849999999</v>
      </c>
      <c r="I113" s="69">
        <v>8.8849999997364648E-5</v>
      </c>
      <c r="J113" s="29"/>
    </row>
    <row r="114" spans="1:10" ht="23" x14ac:dyDescent="0.25">
      <c r="A114" s="309" t="s">
        <v>96</v>
      </c>
      <c r="B114" s="65">
        <v>1.6E-2</v>
      </c>
      <c r="C114" s="57">
        <v>1.592561E-2</v>
      </c>
      <c r="D114" s="57">
        <v>-7.4390000000000567E-5</v>
      </c>
      <c r="E114" s="29"/>
      <c r="F114" s="309" t="s">
        <v>1</v>
      </c>
      <c r="G114" s="65">
        <v>1.2999999999999999E-2</v>
      </c>
      <c r="H114" s="57">
        <v>1.3086489999999999E-2</v>
      </c>
      <c r="I114" s="57">
        <v>8.6489999999999831E-5</v>
      </c>
      <c r="J114" s="29"/>
    </row>
    <row r="115" spans="1:10" ht="34.5" x14ac:dyDescent="0.25">
      <c r="A115" s="311" t="s">
        <v>182</v>
      </c>
      <c r="B115" s="67">
        <v>0.50600000000000001</v>
      </c>
      <c r="C115" s="68">
        <v>0.50592621999999998</v>
      </c>
      <c r="D115" s="69">
        <v>-7.3780000000023271E-5</v>
      </c>
      <c r="E115" s="29"/>
      <c r="F115" s="311" t="s">
        <v>174</v>
      </c>
      <c r="G115" s="67">
        <v>18.963000000000001</v>
      </c>
      <c r="H115" s="68">
        <v>18.963082629999999</v>
      </c>
      <c r="I115" s="69">
        <v>8.2629999997863024E-5</v>
      </c>
      <c r="J115" s="29"/>
    </row>
    <row r="116" spans="1:10" ht="23" x14ac:dyDescent="0.25">
      <c r="A116" s="309" t="s">
        <v>239</v>
      </c>
      <c r="B116" s="65">
        <v>1.7999999999999999E-2</v>
      </c>
      <c r="C116" s="57">
        <v>1.7928799999999998E-2</v>
      </c>
      <c r="D116" s="57">
        <v>-7.120000000000043E-5</v>
      </c>
      <c r="E116" s="29"/>
      <c r="F116" s="309" t="s">
        <v>97</v>
      </c>
      <c r="G116" s="65">
        <v>18.879000000000001</v>
      </c>
      <c r="H116" s="57">
        <v>18.879073139999999</v>
      </c>
      <c r="I116" s="57">
        <v>7.3139999997806626E-5</v>
      </c>
      <c r="J116" s="29"/>
    </row>
    <row r="117" spans="1:10" ht="23" x14ac:dyDescent="0.25">
      <c r="A117" s="311" t="s">
        <v>165</v>
      </c>
      <c r="B117" s="67">
        <v>7.0000000000000001E-3</v>
      </c>
      <c r="C117" s="68">
        <v>6.9499999999999996E-3</v>
      </c>
      <c r="D117" s="69">
        <v>-5.0000000000000565E-5</v>
      </c>
      <c r="E117" s="29"/>
      <c r="F117" s="311" t="s">
        <v>107</v>
      </c>
      <c r="G117" s="67">
        <v>108.199</v>
      </c>
      <c r="H117" s="68">
        <v>108.19907308000001</v>
      </c>
      <c r="I117" s="69">
        <v>7.3080000007053059E-5</v>
      </c>
      <c r="J117" s="29"/>
    </row>
    <row r="118" spans="1:10" x14ac:dyDescent="0.25">
      <c r="A118" s="309" t="s">
        <v>27</v>
      </c>
      <c r="B118" s="65">
        <v>1.0999999999999999E-2</v>
      </c>
      <c r="C118" s="57">
        <v>1.0950680000000001E-2</v>
      </c>
      <c r="D118" s="57">
        <v>-4.9319999999998532E-5</v>
      </c>
      <c r="E118" s="29"/>
      <c r="F118" s="309" t="s">
        <v>156</v>
      </c>
      <c r="G118" s="65">
        <v>6.43</v>
      </c>
      <c r="H118" s="57">
        <v>6.4300690700000001</v>
      </c>
      <c r="I118" s="57">
        <v>6.9070000000337473E-5</v>
      </c>
      <c r="J118" s="29"/>
    </row>
    <row r="119" spans="1:10" ht="57.5" x14ac:dyDescent="0.25">
      <c r="A119" s="311" t="s">
        <v>232</v>
      </c>
      <c r="B119" s="67">
        <v>7.0999999999999994E-2</v>
      </c>
      <c r="C119" s="68">
        <v>7.0952020000000005E-2</v>
      </c>
      <c r="D119" s="69">
        <v>-4.7979999999989142E-5</v>
      </c>
      <c r="E119" s="29"/>
      <c r="F119" s="311" t="s">
        <v>254</v>
      </c>
      <c r="G119" s="67">
        <v>4.6059999999999999</v>
      </c>
      <c r="H119" s="68">
        <v>4.6060591200000003</v>
      </c>
      <c r="I119" s="69">
        <v>5.9120000000412176E-5</v>
      </c>
      <c r="J119" s="29"/>
    </row>
    <row r="120" spans="1:10" ht="23" x14ac:dyDescent="0.25">
      <c r="A120" s="309" t="s">
        <v>28</v>
      </c>
      <c r="B120" s="65">
        <v>5.0000000000000001E-3</v>
      </c>
      <c r="C120" s="57">
        <v>4.9653800000000001E-3</v>
      </c>
      <c r="D120" s="57">
        <v>-3.4619999999999963E-5</v>
      </c>
      <c r="E120" s="29"/>
      <c r="F120" s="309" t="s">
        <v>202</v>
      </c>
      <c r="G120" s="65">
        <v>18.763000000000002</v>
      </c>
      <c r="H120" s="57">
        <v>18.763056070000001</v>
      </c>
      <c r="I120" s="57">
        <v>5.6069999999408537E-5</v>
      </c>
      <c r="J120" s="29"/>
    </row>
    <row r="121" spans="1:10" ht="34.5" x14ac:dyDescent="0.25">
      <c r="A121" s="311" t="s">
        <v>66</v>
      </c>
      <c r="B121" s="67">
        <v>41.743000000000002</v>
      </c>
      <c r="C121" s="68">
        <v>41.742971270000005</v>
      </c>
      <c r="D121" s="69">
        <v>-2.8729999996812694E-5</v>
      </c>
      <c r="E121" s="29"/>
      <c r="F121" s="311" t="s">
        <v>164</v>
      </c>
      <c r="G121" s="67">
        <v>2.4E-2</v>
      </c>
      <c r="H121" s="68">
        <v>2.4049900000000003E-2</v>
      </c>
      <c r="I121" s="69">
        <v>4.9900000000002026E-5</v>
      </c>
      <c r="J121" s="29"/>
    </row>
    <row r="122" spans="1:10" ht="69" x14ac:dyDescent="0.25">
      <c r="A122" s="309" t="s">
        <v>200</v>
      </c>
      <c r="B122" s="65">
        <v>10.807</v>
      </c>
      <c r="C122" s="57">
        <v>10.806973839999999</v>
      </c>
      <c r="D122" s="57">
        <v>-2.6160000000885475E-5</v>
      </c>
      <c r="E122" s="29"/>
      <c r="F122" s="309" t="s">
        <v>0</v>
      </c>
      <c r="G122" s="65">
        <v>3.157</v>
      </c>
      <c r="H122" s="57">
        <v>3.15702119</v>
      </c>
      <c r="I122" s="57">
        <v>2.1190000000004261E-5</v>
      </c>
      <c r="J122" s="29"/>
    </row>
    <row r="123" spans="1:10" ht="57.5" x14ac:dyDescent="0.25">
      <c r="A123" s="311" t="s">
        <v>207</v>
      </c>
      <c r="B123" s="67">
        <v>3.2000000000000001E-2</v>
      </c>
      <c r="C123" s="68">
        <v>3.19809E-2</v>
      </c>
      <c r="D123" s="69">
        <v>-1.9100000000001061E-5</v>
      </c>
      <c r="E123" s="29"/>
      <c r="F123" s="311" t="s">
        <v>185</v>
      </c>
      <c r="G123" s="67">
        <v>6.8550000000000004</v>
      </c>
      <c r="H123" s="68">
        <v>6.8550154599999997</v>
      </c>
      <c r="I123" s="69">
        <v>1.5459999999301033E-5</v>
      </c>
      <c r="J123" s="29"/>
    </row>
    <row r="124" spans="1:10" ht="34.5" x14ac:dyDescent="0.25">
      <c r="A124" s="309" t="s">
        <v>218</v>
      </c>
      <c r="B124" s="65">
        <v>93.423000000000002</v>
      </c>
      <c r="C124" s="57">
        <v>93.422994829999993</v>
      </c>
      <c r="D124" s="57">
        <v>-5.170000008547504E-6</v>
      </c>
      <c r="E124" s="29"/>
      <c r="F124" s="309" t="s">
        <v>223</v>
      </c>
      <c r="G124" s="65">
        <v>1.494</v>
      </c>
      <c r="H124" s="57">
        <v>1.4940016599999999</v>
      </c>
      <c r="I124" s="57">
        <v>1.6599999999034054E-6</v>
      </c>
      <c r="J124" s="29"/>
    </row>
    <row r="125" spans="1:10" ht="23" x14ac:dyDescent="0.25">
      <c r="A125" s="311" t="s">
        <v>13</v>
      </c>
      <c r="B125" s="67">
        <v>0</v>
      </c>
      <c r="C125" s="68">
        <v>0</v>
      </c>
      <c r="D125" s="69">
        <v>0</v>
      </c>
      <c r="E125" s="29"/>
      <c r="F125" s="311" t="s">
        <v>15</v>
      </c>
      <c r="G125" s="67">
        <v>0</v>
      </c>
      <c r="H125" s="68">
        <v>0</v>
      </c>
      <c r="I125" s="69">
        <v>0</v>
      </c>
      <c r="J125" s="29"/>
    </row>
    <row r="126" spans="1:10" x14ac:dyDescent="0.25">
      <c r="A126" s="309" t="s">
        <v>15</v>
      </c>
      <c r="B126" s="65">
        <v>0</v>
      </c>
      <c r="C126" s="57">
        <v>0</v>
      </c>
      <c r="D126" s="57">
        <v>0</v>
      </c>
      <c r="E126" s="29"/>
      <c r="F126" s="309" t="s">
        <v>52</v>
      </c>
      <c r="G126" s="65">
        <v>0</v>
      </c>
      <c r="H126" s="57">
        <v>0</v>
      </c>
      <c r="I126" s="57">
        <v>0</v>
      </c>
      <c r="J126" s="29"/>
    </row>
    <row r="127" spans="1:10" ht="46" x14ac:dyDescent="0.25">
      <c r="A127" s="311" t="s">
        <v>17</v>
      </c>
      <c r="B127" s="67">
        <v>0</v>
      </c>
      <c r="C127" s="68">
        <v>0</v>
      </c>
      <c r="D127" s="69">
        <v>0</v>
      </c>
      <c r="E127" s="29"/>
      <c r="F127" s="311" t="s">
        <v>54</v>
      </c>
      <c r="G127" s="67">
        <v>0</v>
      </c>
      <c r="H127" s="68">
        <v>0</v>
      </c>
      <c r="I127" s="69">
        <v>0</v>
      </c>
      <c r="J127" s="29"/>
    </row>
    <row r="128" spans="1:10" ht="34.5" x14ac:dyDescent="0.25">
      <c r="A128" s="309" t="s">
        <v>29</v>
      </c>
      <c r="B128" s="65">
        <v>0</v>
      </c>
      <c r="C128" s="57">
        <v>0</v>
      </c>
      <c r="D128" s="57">
        <v>0</v>
      </c>
      <c r="E128" s="29"/>
      <c r="F128" s="309" t="s">
        <v>68</v>
      </c>
      <c r="G128" s="65">
        <v>0</v>
      </c>
      <c r="H128" s="57">
        <v>0</v>
      </c>
      <c r="I128" s="57">
        <v>0</v>
      </c>
      <c r="J128" s="29"/>
    </row>
    <row r="129" spans="1:10" ht="23" x14ac:dyDescent="0.25">
      <c r="A129" s="311" t="s">
        <v>38</v>
      </c>
      <c r="B129" s="67">
        <v>0</v>
      </c>
      <c r="C129" s="68">
        <v>0</v>
      </c>
      <c r="D129" s="69">
        <v>0</v>
      </c>
      <c r="E129" s="29"/>
      <c r="F129" s="311" t="s">
        <v>70</v>
      </c>
      <c r="G129" s="67">
        <v>0</v>
      </c>
      <c r="H129" s="68">
        <v>0</v>
      </c>
      <c r="I129" s="69">
        <v>0</v>
      </c>
      <c r="J129" s="29"/>
    </row>
    <row r="130" spans="1:10" ht="57.5" x14ac:dyDescent="0.25">
      <c r="A130" s="309" t="s">
        <v>41</v>
      </c>
      <c r="B130" s="65">
        <v>0</v>
      </c>
      <c r="C130" s="57">
        <v>0</v>
      </c>
      <c r="D130" s="57">
        <v>0</v>
      </c>
      <c r="E130" s="29"/>
      <c r="F130" s="309" t="s">
        <v>72</v>
      </c>
      <c r="G130" s="65">
        <v>0</v>
      </c>
      <c r="H130" s="57">
        <v>0</v>
      </c>
      <c r="I130" s="57">
        <v>0</v>
      </c>
      <c r="J130" s="29"/>
    </row>
    <row r="131" spans="1:10" ht="57.5" x14ac:dyDescent="0.25">
      <c r="A131" s="311" t="s">
        <v>42</v>
      </c>
      <c r="B131" s="67">
        <v>3.25</v>
      </c>
      <c r="C131" s="68">
        <v>3.25</v>
      </c>
      <c r="D131" s="69">
        <v>0</v>
      </c>
      <c r="E131" s="29"/>
      <c r="F131" s="311" t="s">
        <v>78</v>
      </c>
      <c r="G131" s="67">
        <v>0</v>
      </c>
      <c r="H131" s="68">
        <v>0</v>
      </c>
      <c r="I131" s="69">
        <v>0</v>
      </c>
      <c r="J131" s="29"/>
    </row>
    <row r="132" spans="1:10" ht="69" x14ac:dyDescent="0.25">
      <c r="A132" s="309" t="s">
        <v>43</v>
      </c>
      <c r="B132" s="65">
        <v>0</v>
      </c>
      <c r="C132" s="57">
        <v>0</v>
      </c>
      <c r="D132" s="57">
        <v>0</v>
      </c>
      <c r="E132" s="29"/>
      <c r="F132" s="309" t="s">
        <v>79</v>
      </c>
      <c r="G132" s="65">
        <v>0</v>
      </c>
      <c r="H132" s="57">
        <v>0</v>
      </c>
      <c r="I132" s="57">
        <v>0</v>
      </c>
      <c r="J132" s="29"/>
    </row>
    <row r="133" spans="1:10" ht="34.5" x14ac:dyDescent="0.25">
      <c r="A133" s="311" t="s">
        <v>46</v>
      </c>
      <c r="B133" s="67">
        <v>0</v>
      </c>
      <c r="C133" s="68">
        <v>0</v>
      </c>
      <c r="D133" s="69">
        <v>0</v>
      </c>
      <c r="E133" s="29"/>
      <c r="F133" s="311" t="s">
        <v>85</v>
      </c>
      <c r="G133" s="67">
        <v>0</v>
      </c>
      <c r="H133" s="68">
        <v>0</v>
      </c>
      <c r="I133" s="69">
        <v>0</v>
      </c>
      <c r="J133" s="29"/>
    </row>
    <row r="134" spans="1:10" x14ac:dyDescent="0.25">
      <c r="A134" s="309" t="s">
        <v>52</v>
      </c>
      <c r="B134" s="65">
        <v>0</v>
      </c>
      <c r="C134" s="57">
        <v>0</v>
      </c>
      <c r="D134" s="57">
        <v>0</v>
      </c>
      <c r="E134" s="29"/>
      <c r="F134" s="309" t="s">
        <v>86</v>
      </c>
      <c r="G134" s="65">
        <v>0</v>
      </c>
      <c r="H134" s="57">
        <v>0</v>
      </c>
      <c r="I134" s="57">
        <v>0</v>
      </c>
      <c r="J134" s="29"/>
    </row>
    <row r="135" spans="1:10" x14ac:dyDescent="0.25">
      <c r="A135" s="311" t="s">
        <v>53</v>
      </c>
      <c r="B135" s="67">
        <v>0</v>
      </c>
      <c r="C135" s="68">
        <v>0</v>
      </c>
      <c r="D135" s="69">
        <v>0</v>
      </c>
      <c r="E135" s="29"/>
      <c r="F135" s="311" t="s">
        <v>115</v>
      </c>
      <c r="G135" s="67">
        <v>0</v>
      </c>
      <c r="H135" s="68">
        <v>0</v>
      </c>
      <c r="I135" s="69">
        <v>0</v>
      </c>
      <c r="J135" s="29"/>
    </row>
    <row r="136" spans="1:10" ht="57.5" x14ac:dyDescent="0.25">
      <c r="A136" s="309" t="s">
        <v>54</v>
      </c>
      <c r="B136" s="65">
        <v>0</v>
      </c>
      <c r="C136" s="57">
        <v>0</v>
      </c>
      <c r="D136" s="57">
        <v>0</v>
      </c>
      <c r="E136" s="29"/>
      <c r="F136" s="309" t="s">
        <v>127</v>
      </c>
      <c r="G136" s="65">
        <v>0</v>
      </c>
      <c r="H136" s="57">
        <v>0</v>
      </c>
      <c r="I136" s="57">
        <v>0</v>
      </c>
      <c r="J136" s="29"/>
    </row>
    <row r="137" spans="1:10" ht="46" x14ac:dyDescent="0.25">
      <c r="A137" s="311" t="s">
        <v>55</v>
      </c>
      <c r="B137" s="67">
        <v>0</v>
      </c>
      <c r="C137" s="68">
        <v>0</v>
      </c>
      <c r="D137" s="69">
        <v>0</v>
      </c>
      <c r="E137" s="29"/>
      <c r="F137" s="311" t="s">
        <v>245</v>
      </c>
      <c r="G137" s="67">
        <v>0</v>
      </c>
      <c r="H137" s="68">
        <v>0</v>
      </c>
      <c r="I137" s="69">
        <v>0</v>
      </c>
      <c r="J137" s="29"/>
    </row>
    <row r="138" spans="1:10" ht="34.5" x14ac:dyDescent="0.25">
      <c r="A138" s="311" t="s">
        <v>57</v>
      </c>
      <c r="B138" s="67">
        <v>0</v>
      </c>
      <c r="C138" s="68">
        <v>0</v>
      </c>
      <c r="D138" s="69">
        <v>0</v>
      </c>
      <c r="E138" s="29"/>
      <c r="F138" s="311" t="s">
        <v>257</v>
      </c>
      <c r="G138" s="67">
        <v>0</v>
      </c>
      <c r="H138" s="68">
        <v>0</v>
      </c>
      <c r="I138" s="69">
        <v>0</v>
      </c>
      <c r="J138" s="29"/>
    </row>
    <row r="139" spans="1:10" ht="23" x14ac:dyDescent="0.25">
      <c r="A139" s="309" t="s">
        <v>65</v>
      </c>
      <c r="B139" s="65">
        <v>0</v>
      </c>
      <c r="C139" s="57">
        <v>0</v>
      </c>
      <c r="D139" s="57">
        <v>0</v>
      </c>
      <c r="E139" s="29"/>
      <c r="F139" s="309" t="s">
        <v>259</v>
      </c>
      <c r="G139" s="65">
        <v>0</v>
      </c>
      <c r="H139" s="57">
        <v>0</v>
      </c>
      <c r="I139" s="57">
        <v>0</v>
      </c>
      <c r="J139" s="29"/>
    </row>
    <row r="140" spans="1:10" ht="57.5" x14ac:dyDescent="0.25">
      <c r="A140" s="311" t="s">
        <v>68</v>
      </c>
      <c r="B140" s="67">
        <v>0</v>
      </c>
      <c r="C140" s="68">
        <v>0</v>
      </c>
      <c r="D140" s="69">
        <v>0</v>
      </c>
      <c r="E140" s="29"/>
      <c r="F140" s="311" t="s">
        <v>607</v>
      </c>
      <c r="G140" s="67">
        <v>0</v>
      </c>
      <c r="H140" s="68">
        <v>0</v>
      </c>
      <c r="I140" s="69">
        <v>0</v>
      </c>
      <c r="J140" s="29"/>
    </row>
    <row r="141" spans="1:10" ht="57.5" x14ac:dyDescent="0.25">
      <c r="A141" s="309" t="s">
        <v>69</v>
      </c>
      <c r="B141" s="65">
        <v>0</v>
      </c>
      <c r="C141" s="57">
        <v>0</v>
      </c>
      <c r="D141" s="57">
        <v>0</v>
      </c>
      <c r="E141" s="29"/>
      <c r="F141" s="309" t="s">
        <v>122</v>
      </c>
      <c r="G141" s="65">
        <v>16.411999999999999</v>
      </c>
      <c r="H141" s="57">
        <v>16.411985050000002</v>
      </c>
      <c r="I141" s="57">
        <v>-1.4949999997071473E-5</v>
      </c>
      <c r="J141" s="29"/>
    </row>
    <row r="142" spans="1:10" ht="46" x14ac:dyDescent="0.25">
      <c r="A142" s="311" t="s">
        <v>78</v>
      </c>
      <c r="B142" s="67">
        <v>0</v>
      </c>
      <c r="C142" s="68">
        <v>0</v>
      </c>
      <c r="D142" s="69">
        <v>0</v>
      </c>
      <c r="E142" s="29"/>
      <c r="F142" s="311" t="s">
        <v>241</v>
      </c>
      <c r="G142" s="67">
        <v>2.8860000000000001</v>
      </c>
      <c r="H142" s="68">
        <v>2.8859840699999997</v>
      </c>
      <c r="I142" s="69">
        <v>-1.5930000000441424E-5</v>
      </c>
      <c r="J142" s="29"/>
    </row>
    <row r="143" spans="1:10" ht="34.5" x14ac:dyDescent="0.25">
      <c r="A143" s="309" t="s">
        <v>84</v>
      </c>
      <c r="B143" s="65">
        <v>0</v>
      </c>
      <c r="C143" s="57">
        <v>0</v>
      </c>
      <c r="D143" s="57">
        <v>0</v>
      </c>
      <c r="E143" s="29"/>
      <c r="F143" s="309" t="s">
        <v>129</v>
      </c>
      <c r="G143" s="65">
        <v>178.87299999999999</v>
      </c>
      <c r="H143" s="57">
        <v>178.87298372999999</v>
      </c>
      <c r="I143" s="57">
        <v>-1.6270000003260066E-5</v>
      </c>
      <c r="J143" s="29"/>
    </row>
    <row r="144" spans="1:10" ht="46" x14ac:dyDescent="0.25">
      <c r="A144" s="311" t="s">
        <v>85</v>
      </c>
      <c r="B144" s="67">
        <v>0</v>
      </c>
      <c r="C144" s="68">
        <v>0</v>
      </c>
      <c r="D144" s="69">
        <v>0</v>
      </c>
      <c r="E144" s="29"/>
      <c r="F144" s="311" t="s">
        <v>77</v>
      </c>
      <c r="G144" s="67">
        <v>0.32400000000000001</v>
      </c>
      <c r="H144" s="68">
        <v>0.32397755</v>
      </c>
      <c r="I144" s="69">
        <v>-2.2450000000007186E-5</v>
      </c>
      <c r="J144" s="29"/>
    </row>
    <row r="145" spans="1:10" x14ac:dyDescent="0.25">
      <c r="A145" s="309" t="s">
        <v>86</v>
      </c>
      <c r="B145" s="65">
        <v>0</v>
      </c>
      <c r="C145" s="57">
        <v>0</v>
      </c>
      <c r="D145" s="57">
        <v>0</v>
      </c>
      <c r="E145" s="29"/>
      <c r="F145" s="309" t="s">
        <v>96</v>
      </c>
      <c r="G145" s="65">
        <v>0.56999999999999995</v>
      </c>
      <c r="H145" s="57">
        <v>0.56997216000000006</v>
      </c>
      <c r="I145" s="57">
        <v>-2.7839999999890175E-5</v>
      </c>
      <c r="J145" s="29"/>
    </row>
    <row r="146" spans="1:10" ht="34.5" x14ac:dyDescent="0.25">
      <c r="A146" s="311" t="s">
        <v>91</v>
      </c>
      <c r="B146" s="67">
        <v>0</v>
      </c>
      <c r="C146" s="68">
        <v>0</v>
      </c>
      <c r="D146" s="69">
        <v>0</v>
      </c>
      <c r="E146" s="29"/>
      <c r="F146" s="311" t="s">
        <v>130</v>
      </c>
      <c r="G146" s="67">
        <v>68.831000000000003</v>
      </c>
      <c r="H146" s="68">
        <v>68.830964709999989</v>
      </c>
      <c r="I146" s="69">
        <v>-3.5290000013787903E-5</v>
      </c>
      <c r="J146" s="29"/>
    </row>
    <row r="147" spans="1:10" ht="23" x14ac:dyDescent="0.25">
      <c r="A147" s="309" t="s">
        <v>100</v>
      </c>
      <c r="B147" s="65">
        <v>0</v>
      </c>
      <c r="C147" s="57">
        <v>0</v>
      </c>
      <c r="D147" s="57">
        <v>0</v>
      </c>
      <c r="E147" s="29"/>
      <c r="F147" s="309" t="s">
        <v>83</v>
      </c>
      <c r="G147" s="65">
        <v>2.1859999999999999</v>
      </c>
      <c r="H147" s="57">
        <v>2.1859608599999998</v>
      </c>
      <c r="I147" s="57">
        <v>-3.9140000000159603E-5</v>
      </c>
      <c r="J147" s="29"/>
    </row>
    <row r="148" spans="1:10" ht="23" x14ac:dyDescent="0.25">
      <c r="A148" s="311" t="s">
        <v>111</v>
      </c>
      <c r="B148" s="67">
        <v>0</v>
      </c>
      <c r="C148" s="68">
        <v>0</v>
      </c>
      <c r="D148" s="69">
        <v>0</v>
      </c>
      <c r="E148" s="29"/>
      <c r="F148" s="311" t="s">
        <v>162</v>
      </c>
      <c r="G148" s="67">
        <v>2.7E-2</v>
      </c>
      <c r="H148" s="68">
        <v>2.696018E-2</v>
      </c>
      <c r="I148" s="69">
        <v>-3.9819999999999439E-5</v>
      </c>
      <c r="J148" s="29"/>
    </row>
    <row r="149" spans="1:10" ht="34.5" x14ac:dyDescent="0.25">
      <c r="A149" s="309" t="s">
        <v>112</v>
      </c>
      <c r="B149" s="65">
        <v>0</v>
      </c>
      <c r="C149" s="57">
        <v>0</v>
      </c>
      <c r="D149" s="57">
        <v>0</v>
      </c>
      <c r="E149" s="29"/>
      <c r="F149" s="309" t="s">
        <v>248</v>
      </c>
      <c r="G149" s="65">
        <v>3.34</v>
      </c>
      <c r="H149" s="57">
        <v>3.33995921</v>
      </c>
      <c r="I149" s="57">
        <v>-4.0789999999901738E-5</v>
      </c>
      <c r="J149" s="29"/>
    </row>
    <row r="150" spans="1:10" ht="34.5" x14ac:dyDescent="0.25">
      <c r="A150" s="311" t="s">
        <v>115</v>
      </c>
      <c r="B150" s="67">
        <v>0</v>
      </c>
      <c r="C150" s="68">
        <v>0</v>
      </c>
      <c r="D150" s="69">
        <v>0</v>
      </c>
      <c r="E150" s="29"/>
      <c r="F150" s="311" t="s">
        <v>221</v>
      </c>
      <c r="G150" s="67">
        <v>7.4749999999999996</v>
      </c>
      <c r="H150" s="68">
        <v>7.4749577699999996</v>
      </c>
      <c r="I150" s="69">
        <v>-4.2230000000031964E-5</v>
      </c>
      <c r="J150" s="29"/>
    </row>
    <row r="151" spans="1:10" ht="34.5" x14ac:dyDescent="0.25">
      <c r="A151" s="309" t="s">
        <v>126</v>
      </c>
      <c r="B151" s="65">
        <v>0</v>
      </c>
      <c r="C151" s="57">
        <v>0</v>
      </c>
      <c r="D151" s="57">
        <v>0</v>
      </c>
      <c r="E151" s="29"/>
      <c r="F151" s="309" t="s">
        <v>168</v>
      </c>
      <c r="G151" s="65">
        <v>46.673999999999999</v>
      </c>
      <c r="H151" s="57">
        <v>46.67395776</v>
      </c>
      <c r="I151" s="57">
        <v>-4.2239999999083011E-5</v>
      </c>
      <c r="J151" s="29"/>
    </row>
    <row r="152" spans="1:10" ht="46" x14ac:dyDescent="0.25">
      <c r="A152" s="311" t="s">
        <v>140</v>
      </c>
      <c r="B152" s="67">
        <v>0</v>
      </c>
      <c r="C152" s="68">
        <v>0</v>
      </c>
      <c r="D152" s="69">
        <v>0</v>
      </c>
      <c r="E152" s="29"/>
      <c r="F152" s="311" t="s">
        <v>110</v>
      </c>
      <c r="G152" s="67">
        <v>38.045000000000002</v>
      </c>
      <c r="H152" s="68">
        <v>38.044956409999998</v>
      </c>
      <c r="I152" s="69">
        <v>-4.3590000004201102E-5</v>
      </c>
      <c r="J152" s="29"/>
    </row>
    <row r="153" spans="1:10" ht="34.5" x14ac:dyDescent="0.25">
      <c r="A153" s="309" t="s">
        <v>154</v>
      </c>
      <c r="B153" s="65">
        <v>0</v>
      </c>
      <c r="C153" s="57">
        <v>0</v>
      </c>
      <c r="D153" s="57">
        <v>0</v>
      </c>
      <c r="E153" s="29"/>
      <c r="F153" s="309" t="s">
        <v>35</v>
      </c>
      <c r="G153" s="65">
        <v>103.613</v>
      </c>
      <c r="H153" s="57">
        <v>103.61294427</v>
      </c>
      <c r="I153" s="57">
        <v>-5.5729999999698521E-5</v>
      </c>
      <c r="J153" s="29"/>
    </row>
    <row r="154" spans="1:10" ht="34.5" x14ac:dyDescent="0.25">
      <c r="A154" s="311" t="s">
        <v>158</v>
      </c>
      <c r="B154" s="67">
        <v>0</v>
      </c>
      <c r="C154" s="68">
        <v>0</v>
      </c>
      <c r="D154" s="69">
        <v>0</v>
      </c>
      <c r="E154" s="29"/>
      <c r="F154" s="311" t="s">
        <v>81</v>
      </c>
      <c r="G154" s="67">
        <v>26.654</v>
      </c>
      <c r="H154" s="68">
        <v>26.653940160000001</v>
      </c>
      <c r="I154" s="69">
        <v>-5.9839999998700932E-5</v>
      </c>
      <c r="J154" s="29"/>
    </row>
    <row r="155" spans="1:10" ht="23" x14ac:dyDescent="0.25">
      <c r="A155" s="309" t="s">
        <v>161</v>
      </c>
      <c r="B155" s="65">
        <v>0</v>
      </c>
      <c r="C155" s="57">
        <v>0</v>
      </c>
      <c r="D155" s="57">
        <v>0</v>
      </c>
      <c r="E155" s="29"/>
      <c r="F155" s="309" t="s">
        <v>89</v>
      </c>
      <c r="G155" s="65">
        <v>3.282</v>
      </c>
      <c r="H155" s="57">
        <v>3.2819396200000002</v>
      </c>
      <c r="I155" s="57">
        <v>-6.037999999985999E-5</v>
      </c>
      <c r="J155" s="29"/>
    </row>
    <row r="156" spans="1:10" ht="23" x14ac:dyDescent="0.25">
      <c r="A156" s="311" t="s">
        <v>164</v>
      </c>
      <c r="B156" s="67">
        <v>0</v>
      </c>
      <c r="C156" s="68">
        <v>0</v>
      </c>
      <c r="D156" s="69">
        <v>0</v>
      </c>
      <c r="E156" s="29"/>
      <c r="F156" s="311" t="s">
        <v>214</v>
      </c>
      <c r="G156" s="67">
        <v>54.005000000000003</v>
      </c>
      <c r="H156" s="68">
        <v>54.004935090000004</v>
      </c>
      <c r="I156" s="69">
        <v>-6.4909999998974399E-5</v>
      </c>
      <c r="J156" s="29"/>
    </row>
    <row r="157" spans="1:10" x14ac:dyDescent="0.25">
      <c r="A157" s="309" t="s">
        <v>166</v>
      </c>
      <c r="B157" s="65">
        <v>0</v>
      </c>
      <c r="C157" s="57">
        <v>0</v>
      </c>
      <c r="D157" s="57">
        <v>0</v>
      </c>
      <c r="E157" s="29"/>
      <c r="F157" s="309" t="s">
        <v>26</v>
      </c>
      <c r="G157" s="65">
        <v>164.875</v>
      </c>
      <c r="H157" s="57">
        <v>164.8749334</v>
      </c>
      <c r="I157" s="57">
        <v>-6.6599999996697079E-5</v>
      </c>
      <c r="J157" s="29"/>
    </row>
    <row r="158" spans="1:10" ht="34.5" x14ac:dyDescent="0.25">
      <c r="A158" s="311" t="s">
        <v>167</v>
      </c>
      <c r="B158" s="67">
        <v>0</v>
      </c>
      <c r="C158" s="68">
        <v>0</v>
      </c>
      <c r="D158" s="69">
        <v>0</v>
      </c>
      <c r="E158" s="29"/>
      <c r="F158" s="311" t="s">
        <v>180</v>
      </c>
      <c r="G158" s="67">
        <v>34.274999999999999</v>
      </c>
      <c r="H158" s="68">
        <v>34.274931159999994</v>
      </c>
      <c r="I158" s="69">
        <v>-6.8840000004399826E-5</v>
      </c>
      <c r="J158" s="29"/>
    </row>
    <row r="159" spans="1:10" ht="57.5" x14ac:dyDescent="0.25">
      <c r="A159" s="309" t="s">
        <v>186</v>
      </c>
      <c r="B159" s="65">
        <v>0</v>
      </c>
      <c r="C159" s="57">
        <v>0</v>
      </c>
      <c r="D159" s="57">
        <v>0</v>
      </c>
      <c r="E159" s="29"/>
      <c r="F159" s="309" t="s">
        <v>163</v>
      </c>
      <c r="G159" s="65">
        <v>7.4219999999999997</v>
      </c>
      <c r="H159" s="57">
        <v>7.4219264800000007</v>
      </c>
      <c r="I159" s="57">
        <v>-7.3519999999049901E-5</v>
      </c>
      <c r="J159" s="29"/>
    </row>
    <row r="160" spans="1:10" ht="46" x14ac:dyDescent="0.25">
      <c r="A160" s="311" t="s">
        <v>191</v>
      </c>
      <c r="B160" s="67">
        <v>0</v>
      </c>
      <c r="C160" s="68">
        <v>0</v>
      </c>
      <c r="D160" s="69">
        <v>0</v>
      </c>
      <c r="E160" s="29"/>
      <c r="F160" s="311" t="s">
        <v>158</v>
      </c>
      <c r="G160" s="67">
        <v>2.2189999999999999</v>
      </c>
      <c r="H160" s="68">
        <v>2.2189225699999997</v>
      </c>
      <c r="I160" s="69">
        <v>-7.7430000000155985E-5</v>
      </c>
      <c r="J160" s="29"/>
    </row>
    <row r="161" spans="1:10" ht="23" x14ac:dyDescent="0.25">
      <c r="A161" s="309" t="s">
        <v>257</v>
      </c>
      <c r="B161" s="65">
        <v>0</v>
      </c>
      <c r="C161" s="57">
        <v>0</v>
      </c>
      <c r="D161" s="57">
        <v>0</v>
      </c>
      <c r="E161" s="29"/>
      <c r="F161" s="309" t="s">
        <v>58</v>
      </c>
      <c r="G161" s="65">
        <v>4.9000000000000002E-2</v>
      </c>
      <c r="H161" s="57">
        <v>4.8922140000000003E-2</v>
      </c>
      <c r="I161" s="57">
        <v>-7.7859999999999041E-5</v>
      </c>
      <c r="J161" s="29"/>
    </row>
    <row r="162" spans="1:10" ht="34.5" x14ac:dyDescent="0.25">
      <c r="A162" s="311" t="s">
        <v>259</v>
      </c>
      <c r="B162" s="67">
        <v>0</v>
      </c>
      <c r="C162" s="68">
        <v>0</v>
      </c>
      <c r="D162" s="69">
        <v>0</v>
      </c>
      <c r="E162" s="29"/>
      <c r="F162" s="311" t="s">
        <v>21</v>
      </c>
      <c r="G162" s="67">
        <v>27.870999999999999</v>
      </c>
      <c r="H162" s="68">
        <v>27.870909899999997</v>
      </c>
      <c r="I162" s="69">
        <v>-9.0100000001314129E-5</v>
      </c>
      <c r="J162" s="29"/>
    </row>
    <row r="163" spans="1:10" ht="23" x14ac:dyDescent="0.25">
      <c r="A163" s="309" t="s">
        <v>261</v>
      </c>
      <c r="B163" s="65">
        <v>0</v>
      </c>
      <c r="C163" s="57">
        <v>0</v>
      </c>
      <c r="D163" s="57">
        <v>0</v>
      </c>
      <c r="E163" s="29"/>
      <c r="F163" s="309" t="s">
        <v>109</v>
      </c>
      <c r="G163" s="65">
        <v>83.325000000000003</v>
      </c>
      <c r="H163" s="57">
        <v>83.324907909999993</v>
      </c>
      <c r="I163" s="57">
        <v>-9.2090000009648065E-5</v>
      </c>
      <c r="J163" s="29"/>
    </row>
    <row r="164" spans="1:10" x14ac:dyDescent="0.25">
      <c r="A164" s="311" t="s">
        <v>607</v>
      </c>
      <c r="B164" s="67">
        <v>0</v>
      </c>
      <c r="C164" s="68">
        <v>0</v>
      </c>
      <c r="D164" s="69">
        <v>0</v>
      </c>
      <c r="E164" s="29"/>
      <c r="F164" s="311" t="s">
        <v>14</v>
      </c>
      <c r="G164" s="67">
        <v>18.782</v>
      </c>
      <c r="H164" s="68">
        <v>18.781905519999999</v>
      </c>
      <c r="I164" s="69">
        <v>-9.4480000001340159E-5</v>
      </c>
      <c r="J164" s="29"/>
    </row>
    <row r="165" spans="1:10" ht="23" x14ac:dyDescent="0.25">
      <c r="A165" s="309" t="s">
        <v>256</v>
      </c>
      <c r="B165" s="65">
        <v>1.7949999999999999</v>
      </c>
      <c r="C165" s="57">
        <v>1.7950041299999999</v>
      </c>
      <c r="D165" s="57">
        <v>4.1299999999910852E-6</v>
      </c>
      <c r="E165" s="29"/>
      <c r="F165" s="309" t="s">
        <v>76</v>
      </c>
      <c r="G165" s="65">
        <v>7.33</v>
      </c>
      <c r="H165" s="57">
        <v>7.3299045500000002</v>
      </c>
      <c r="I165" s="57">
        <v>-9.5449999999885904E-5</v>
      </c>
      <c r="J165" s="29"/>
    </row>
    <row r="166" spans="1:10" ht="34.5" x14ac:dyDescent="0.25">
      <c r="A166" s="311" t="s">
        <v>81</v>
      </c>
      <c r="B166" s="67">
        <v>24.922999999999998</v>
      </c>
      <c r="C166" s="68">
        <v>24.923010170000001</v>
      </c>
      <c r="D166" s="69">
        <v>1.0170000003029145E-5</v>
      </c>
      <c r="E166" s="29"/>
      <c r="F166" s="311" t="s">
        <v>252</v>
      </c>
      <c r="G166" s="67">
        <v>7.7140000000000004</v>
      </c>
      <c r="H166" s="68">
        <v>7.7139004299999998</v>
      </c>
      <c r="I166" s="69">
        <v>-9.9570000000603898E-5</v>
      </c>
      <c r="J166" s="29"/>
    </row>
    <row r="167" spans="1:10" ht="46" x14ac:dyDescent="0.25">
      <c r="A167" s="309" t="s">
        <v>95</v>
      </c>
      <c r="B167" s="65">
        <v>0.41899999999999998</v>
      </c>
      <c r="C167" s="57">
        <v>0.41901446999999997</v>
      </c>
      <c r="D167" s="57">
        <v>1.4469999999988659E-5</v>
      </c>
      <c r="E167" s="29"/>
      <c r="F167" s="309" t="s">
        <v>187</v>
      </c>
      <c r="G167" s="65">
        <v>3.5750000000000002</v>
      </c>
      <c r="H167" s="57">
        <v>3.5748982000000002</v>
      </c>
      <c r="I167" s="57">
        <v>-1.0179999999992972E-4</v>
      </c>
      <c r="J167" s="29"/>
    </row>
    <row r="168" spans="1:10" ht="34.5" x14ac:dyDescent="0.25">
      <c r="A168" s="311" t="s">
        <v>185</v>
      </c>
      <c r="B168" s="67">
        <v>0.13100000000000001</v>
      </c>
      <c r="C168" s="68">
        <v>0.13101551</v>
      </c>
      <c r="D168" s="69">
        <v>1.550999999999636E-5</v>
      </c>
      <c r="E168" s="29"/>
      <c r="F168" s="311" t="s">
        <v>55</v>
      </c>
      <c r="G168" s="67">
        <v>0.19</v>
      </c>
      <c r="H168" s="68">
        <v>0.18989604999999998</v>
      </c>
      <c r="I168" s="69">
        <v>-1.039500000000193E-4</v>
      </c>
      <c r="J168" s="29"/>
    </row>
    <row r="169" spans="1:10" ht="23" x14ac:dyDescent="0.25">
      <c r="A169" s="309" t="s">
        <v>181</v>
      </c>
      <c r="B169" s="65">
        <v>0.10100000000000001</v>
      </c>
      <c r="C169" s="57">
        <v>0.10102393</v>
      </c>
      <c r="D169" s="57">
        <v>2.3929999999991458E-5</v>
      </c>
      <c r="E169" s="29"/>
      <c r="F169" s="309" t="s">
        <v>23</v>
      </c>
      <c r="G169" s="65">
        <v>29.521999999999998</v>
      </c>
      <c r="H169" s="57">
        <v>29.521885820000001</v>
      </c>
      <c r="I169" s="57">
        <v>-1.1417999999707718E-4</v>
      </c>
      <c r="J169" s="29"/>
    </row>
    <row r="170" spans="1:10" ht="34.5" x14ac:dyDescent="0.25">
      <c r="A170" s="311" t="s">
        <v>184</v>
      </c>
      <c r="B170" s="67">
        <v>34.896000000000001</v>
      </c>
      <c r="C170" s="68">
        <v>34.896029509999998</v>
      </c>
      <c r="D170" s="69">
        <v>2.9509999997401337E-5</v>
      </c>
      <c r="E170" s="29"/>
      <c r="F170" s="311" t="s">
        <v>27</v>
      </c>
      <c r="G170" s="67">
        <v>22.635000000000002</v>
      </c>
      <c r="H170" s="68">
        <v>22.63488181</v>
      </c>
      <c r="I170" s="69">
        <v>-1.181900000020164E-4</v>
      </c>
      <c r="J170" s="29"/>
    </row>
    <row r="171" spans="1:10" ht="46" x14ac:dyDescent="0.25">
      <c r="A171" s="309" t="s">
        <v>130</v>
      </c>
      <c r="B171" s="65">
        <v>1.3360000000000001</v>
      </c>
      <c r="C171" s="57">
        <v>1.3360346699999999</v>
      </c>
      <c r="D171" s="57">
        <v>3.4669999999792367E-5</v>
      </c>
      <c r="E171" s="29"/>
      <c r="F171" s="309" t="s">
        <v>208</v>
      </c>
      <c r="G171" s="65">
        <v>3.1389999999999998</v>
      </c>
      <c r="H171" s="57">
        <v>3.13887531</v>
      </c>
      <c r="I171" s="57">
        <v>-1.2468999999981634E-4</v>
      </c>
      <c r="J171" s="29"/>
    </row>
    <row r="172" spans="1:10" ht="46" x14ac:dyDescent="0.25">
      <c r="A172" s="311" t="s">
        <v>212</v>
      </c>
      <c r="B172" s="67">
        <v>0.38900000000000001</v>
      </c>
      <c r="C172" s="68">
        <v>0.38903599</v>
      </c>
      <c r="D172" s="69">
        <v>3.5989999999985756E-5</v>
      </c>
      <c r="E172" s="29"/>
      <c r="F172" s="311" t="s">
        <v>255</v>
      </c>
      <c r="G172" s="67">
        <v>7.81</v>
      </c>
      <c r="H172" s="68">
        <v>7.8098746600000002</v>
      </c>
      <c r="I172" s="69">
        <v>-1.2533999999941869E-4</v>
      </c>
      <c r="J172" s="29"/>
    </row>
    <row r="173" spans="1:10" ht="46" x14ac:dyDescent="0.25">
      <c r="A173" s="309" t="s">
        <v>240</v>
      </c>
      <c r="B173" s="65">
        <v>2.81</v>
      </c>
      <c r="C173" s="57">
        <v>2.8100389900000002</v>
      </c>
      <c r="D173" s="57">
        <v>3.8990000000183045E-5</v>
      </c>
      <c r="E173" s="29"/>
      <c r="F173" s="309" t="s">
        <v>206</v>
      </c>
      <c r="G173" s="65">
        <v>15.933</v>
      </c>
      <c r="H173" s="57">
        <v>15.932873789999999</v>
      </c>
      <c r="I173" s="57">
        <v>-1.2621000000123672E-4</v>
      </c>
      <c r="J173" s="29"/>
    </row>
    <row r="174" spans="1:10" ht="23" x14ac:dyDescent="0.25">
      <c r="A174" s="311" t="s">
        <v>202</v>
      </c>
      <c r="B174" s="67">
        <v>0.35699999999999998</v>
      </c>
      <c r="C174" s="68">
        <v>0.35704234999999995</v>
      </c>
      <c r="D174" s="69">
        <v>4.2349999999968801E-5</v>
      </c>
      <c r="E174" s="29"/>
      <c r="F174" s="311" t="s">
        <v>57</v>
      </c>
      <c r="G174" s="67">
        <v>3.0000000000000001E-3</v>
      </c>
      <c r="H174" s="68">
        <v>2.8665000000000001E-3</v>
      </c>
      <c r="I174" s="69">
        <v>-1.3349999999999994E-4</v>
      </c>
      <c r="J174" s="29"/>
    </row>
    <row r="175" spans="1:10" ht="23" x14ac:dyDescent="0.25">
      <c r="A175" s="309" t="s">
        <v>71</v>
      </c>
      <c r="B175" s="65">
        <v>62.521000000000001</v>
      </c>
      <c r="C175" s="57">
        <v>62.52105426</v>
      </c>
      <c r="D175" s="57">
        <v>5.425999999886244E-5</v>
      </c>
      <c r="E175" s="29"/>
      <c r="F175" s="309" t="s">
        <v>51</v>
      </c>
      <c r="G175" s="65">
        <v>8.9999999999999993E-3</v>
      </c>
      <c r="H175" s="57">
        <v>8.8620000000000001E-3</v>
      </c>
      <c r="I175" s="57">
        <v>-1.3799999999999923E-4</v>
      </c>
      <c r="J175" s="29"/>
    </row>
    <row r="176" spans="1:10" ht="34.5" x14ac:dyDescent="0.25">
      <c r="A176" s="311" t="s">
        <v>49</v>
      </c>
      <c r="B176" s="67">
        <v>4.3109999999999999</v>
      </c>
      <c r="C176" s="68">
        <v>4.3110617300000005</v>
      </c>
      <c r="D176" s="69">
        <v>6.1730000000537188E-5</v>
      </c>
      <c r="E176" s="29"/>
      <c r="F176" s="311" t="s">
        <v>150</v>
      </c>
      <c r="G176" s="67">
        <v>4.5869999999999997</v>
      </c>
      <c r="H176" s="68">
        <v>4.5868588399999997</v>
      </c>
      <c r="I176" s="69">
        <v>-1.4116000000008455E-4</v>
      </c>
      <c r="J176" s="29"/>
    </row>
    <row r="177" spans="1:10" ht="46" x14ac:dyDescent="0.25">
      <c r="A177" s="309" t="s">
        <v>22</v>
      </c>
      <c r="B177" s="65">
        <v>1.6E-2</v>
      </c>
      <c r="C177" s="57">
        <v>1.606409E-2</v>
      </c>
      <c r="D177" s="57">
        <v>6.4089999999999286E-5</v>
      </c>
      <c r="E177" s="29"/>
      <c r="F177" s="309" t="s">
        <v>90</v>
      </c>
      <c r="G177" s="65">
        <v>0.89200000000000002</v>
      </c>
      <c r="H177" s="57">
        <v>0.89185121000000001</v>
      </c>
      <c r="I177" s="57">
        <v>-1.4879000000000975E-4</v>
      </c>
      <c r="J177" s="29"/>
    </row>
    <row r="178" spans="1:10" ht="34.5" x14ac:dyDescent="0.25">
      <c r="A178" s="311" t="s">
        <v>153</v>
      </c>
      <c r="B178" s="67">
        <v>8.8999999999999996E-2</v>
      </c>
      <c r="C178" s="68">
        <v>8.9067999999999994E-2</v>
      </c>
      <c r="D178" s="69">
        <v>6.7999999999998617E-5</v>
      </c>
      <c r="E178" s="29"/>
      <c r="F178" s="311" t="s">
        <v>99</v>
      </c>
      <c r="G178" s="67">
        <v>26.061</v>
      </c>
      <c r="H178" s="68">
        <v>26.060848699999998</v>
      </c>
      <c r="I178" s="69">
        <v>-1.5130000000240784E-4</v>
      </c>
      <c r="J178" s="29"/>
    </row>
    <row r="179" spans="1:10" ht="23" x14ac:dyDescent="0.25">
      <c r="A179" s="309" t="s">
        <v>74</v>
      </c>
      <c r="B179" s="65">
        <v>2.2130000000000001</v>
      </c>
      <c r="C179" s="57">
        <v>2.2130701699999999</v>
      </c>
      <c r="D179" s="57">
        <v>7.0169999999869503E-5</v>
      </c>
      <c r="E179" s="29"/>
      <c r="F179" s="309" t="s">
        <v>56</v>
      </c>
      <c r="G179" s="65">
        <v>0.55500000000000005</v>
      </c>
      <c r="H179" s="57">
        <v>0.55484715000000007</v>
      </c>
      <c r="I179" s="57">
        <v>-1.5284999999998217E-4</v>
      </c>
      <c r="J179" s="29"/>
    </row>
    <row r="180" spans="1:10" ht="57.5" x14ac:dyDescent="0.25">
      <c r="A180" s="311" t="s">
        <v>101</v>
      </c>
      <c r="B180" s="67">
        <v>6.0000000000000001E-3</v>
      </c>
      <c r="C180" s="68">
        <v>6.0738800000000003E-3</v>
      </c>
      <c r="D180" s="69">
        <v>7.3880000000000126E-5</v>
      </c>
      <c r="E180" s="29"/>
      <c r="F180" s="311" t="s">
        <v>10</v>
      </c>
      <c r="G180" s="67">
        <v>0.432</v>
      </c>
      <c r="H180" s="68">
        <v>0.43184549</v>
      </c>
      <c r="I180" s="69">
        <v>-1.5450999999999659E-4</v>
      </c>
      <c r="J180" s="29"/>
    </row>
    <row r="181" spans="1:10" ht="23" x14ac:dyDescent="0.25">
      <c r="A181" s="309" t="s">
        <v>248</v>
      </c>
      <c r="B181" s="65">
        <v>0</v>
      </c>
      <c r="C181" s="57">
        <v>8.0000000000000007E-5</v>
      </c>
      <c r="D181" s="57">
        <v>8.0000000000000007E-5</v>
      </c>
      <c r="E181" s="29"/>
      <c r="F181" s="309" t="s">
        <v>181</v>
      </c>
      <c r="G181" s="65">
        <v>22.545999999999999</v>
      </c>
      <c r="H181" s="57">
        <v>22.545844049999999</v>
      </c>
      <c r="I181" s="57">
        <v>-1.5594999999990478E-4</v>
      </c>
      <c r="J181" s="29"/>
    </row>
    <row r="182" spans="1:10" ht="69" x14ac:dyDescent="0.25">
      <c r="A182" s="311" t="s">
        <v>118</v>
      </c>
      <c r="B182" s="67">
        <v>0</v>
      </c>
      <c r="C182" s="68">
        <v>8.6799999999999996E-5</v>
      </c>
      <c r="D182" s="69">
        <v>8.6799999999999996E-5</v>
      </c>
      <c r="E182" s="29"/>
      <c r="F182" s="311" t="s">
        <v>132</v>
      </c>
      <c r="G182" s="67">
        <v>19.189</v>
      </c>
      <c r="H182" s="68">
        <v>19.188840859999999</v>
      </c>
      <c r="I182" s="69">
        <v>-1.5914000000094575E-4</v>
      </c>
      <c r="J182" s="29"/>
    </row>
    <row r="183" spans="1:10" ht="57.5" x14ac:dyDescent="0.25">
      <c r="A183" s="309" t="s">
        <v>119</v>
      </c>
      <c r="B183" s="65">
        <v>0.373</v>
      </c>
      <c r="C183" s="57">
        <v>0.37309328999999997</v>
      </c>
      <c r="D183" s="57">
        <v>9.3289999999968121E-5</v>
      </c>
      <c r="E183" s="29"/>
      <c r="F183" s="309" t="s">
        <v>250</v>
      </c>
      <c r="G183" s="65">
        <v>103.767</v>
      </c>
      <c r="H183" s="57">
        <v>103.76683355</v>
      </c>
      <c r="I183" s="57">
        <v>-1.6644999999471111E-4</v>
      </c>
      <c r="J183" s="29"/>
    </row>
    <row r="184" spans="1:10" ht="23" x14ac:dyDescent="0.25">
      <c r="A184" s="309" t="s">
        <v>36</v>
      </c>
      <c r="B184" s="65">
        <v>0.95699999999999996</v>
      </c>
      <c r="C184" s="57">
        <v>0.957098</v>
      </c>
      <c r="D184" s="69">
        <v>9.8000000000042498E-5</v>
      </c>
      <c r="E184" s="29"/>
      <c r="F184" s="309" t="s">
        <v>120</v>
      </c>
      <c r="G184" s="65">
        <v>11.794</v>
      </c>
      <c r="H184" s="57">
        <v>11.793830779999999</v>
      </c>
      <c r="I184" s="69">
        <v>-1.6922000000185733E-4</v>
      </c>
      <c r="J184" s="29"/>
    </row>
    <row r="185" spans="1:10" ht="23" x14ac:dyDescent="0.25">
      <c r="A185" s="311" t="s">
        <v>56</v>
      </c>
      <c r="B185" s="67">
        <v>0</v>
      </c>
      <c r="C185" s="68">
        <v>9.9749999999999999E-5</v>
      </c>
      <c r="D185" s="69">
        <v>9.9749999999999999E-5</v>
      </c>
      <c r="E185" s="29"/>
      <c r="F185" s="311" t="s">
        <v>226</v>
      </c>
      <c r="G185" s="67">
        <v>0.49399999999999999</v>
      </c>
      <c r="H185" s="68">
        <v>0.49382808</v>
      </c>
      <c r="I185" s="69">
        <v>-1.7191999999999208E-4</v>
      </c>
      <c r="J185" s="29"/>
    </row>
    <row r="186" spans="1:10" ht="34.5" x14ac:dyDescent="0.25">
      <c r="A186" s="309" t="s">
        <v>16</v>
      </c>
      <c r="B186" s="65">
        <v>1.7999999999999999E-2</v>
      </c>
      <c r="C186" s="57">
        <v>1.8099849999999997E-2</v>
      </c>
      <c r="D186" s="57">
        <v>9.9849999999998551E-5</v>
      </c>
      <c r="E186" s="29"/>
      <c r="F186" s="309" t="s">
        <v>8</v>
      </c>
      <c r="G186" s="65">
        <v>5.8000000000000003E-2</v>
      </c>
      <c r="H186" s="57">
        <v>5.7822749999999999E-2</v>
      </c>
      <c r="I186" s="57">
        <v>-1.7725000000000379E-4</v>
      </c>
      <c r="J186" s="29"/>
    </row>
    <row r="187" spans="1:10" ht="23" x14ac:dyDescent="0.25">
      <c r="A187" s="311" t="s">
        <v>58</v>
      </c>
      <c r="B187" s="67">
        <v>0</v>
      </c>
      <c r="C187" s="68">
        <v>1E-4</v>
      </c>
      <c r="D187" s="69">
        <v>1E-4</v>
      </c>
      <c r="E187" s="29"/>
      <c r="F187" s="311" t="s">
        <v>161</v>
      </c>
      <c r="G187" s="67">
        <v>4.5999999999999999E-2</v>
      </c>
      <c r="H187" s="68">
        <v>4.5811289999999998E-2</v>
      </c>
      <c r="I187" s="69">
        <v>-1.8871000000000165E-4</v>
      </c>
      <c r="J187" s="29"/>
    </row>
    <row r="188" spans="1:10" ht="46" x14ac:dyDescent="0.25">
      <c r="A188" s="309" t="s">
        <v>245</v>
      </c>
      <c r="B188" s="65">
        <v>0</v>
      </c>
      <c r="C188" s="57">
        <v>1E-4</v>
      </c>
      <c r="D188" s="57">
        <v>1E-4</v>
      </c>
      <c r="E188" s="29"/>
      <c r="F188" s="309" t="s">
        <v>12</v>
      </c>
      <c r="G188" s="65">
        <v>13.000999999999999</v>
      </c>
      <c r="H188" s="57">
        <v>13.000808880000001</v>
      </c>
      <c r="I188" s="57">
        <v>-1.9111999999843476E-4</v>
      </c>
      <c r="J188" s="29"/>
    </row>
    <row r="189" spans="1:10" ht="57.5" x14ac:dyDescent="0.25">
      <c r="A189" s="311" t="s">
        <v>195</v>
      </c>
      <c r="B189" s="67">
        <v>11.19</v>
      </c>
      <c r="C189" s="68">
        <v>11.19010347</v>
      </c>
      <c r="D189" s="69">
        <v>1.0347000000088258E-4</v>
      </c>
      <c r="E189" s="29"/>
      <c r="F189" s="311" t="s">
        <v>204</v>
      </c>
      <c r="G189" s="67">
        <v>64.683999999999997</v>
      </c>
      <c r="H189" s="68">
        <v>64.683806380000007</v>
      </c>
      <c r="I189" s="69">
        <v>-1.9361999999034651E-4</v>
      </c>
      <c r="J189" s="29"/>
    </row>
    <row r="190" spans="1:10" ht="23" x14ac:dyDescent="0.25">
      <c r="A190" s="309" t="s">
        <v>105</v>
      </c>
      <c r="B190" s="65">
        <v>2.0590000000000002</v>
      </c>
      <c r="C190" s="57">
        <v>2.0591063200000002</v>
      </c>
      <c r="D190" s="57">
        <v>1.0631999999999309E-4</v>
      </c>
      <c r="E190" s="29"/>
      <c r="F190" s="309" t="s">
        <v>64</v>
      </c>
      <c r="G190" s="65">
        <v>95.94</v>
      </c>
      <c r="H190" s="57">
        <v>95.939800950000006</v>
      </c>
      <c r="I190" s="57">
        <v>-1.9904999999198481E-4</v>
      </c>
      <c r="J190" s="29"/>
    </row>
    <row r="191" spans="1:10" ht="23" x14ac:dyDescent="0.25">
      <c r="A191" s="311" t="s">
        <v>159</v>
      </c>
      <c r="B191" s="67">
        <v>0.21</v>
      </c>
      <c r="C191" s="68">
        <v>0.21010720999999999</v>
      </c>
      <c r="D191" s="69">
        <v>1.0720999999999647E-4</v>
      </c>
      <c r="E191" s="29"/>
      <c r="F191" s="311" t="s">
        <v>50</v>
      </c>
      <c r="G191" s="67">
        <v>19.100000000000001</v>
      </c>
      <c r="H191" s="68">
        <v>19.099800010000003</v>
      </c>
      <c r="I191" s="69">
        <v>-1.9998999999870648E-4</v>
      </c>
      <c r="J191" s="29"/>
    </row>
    <row r="192" spans="1:10" ht="46" x14ac:dyDescent="0.25">
      <c r="A192" s="309" t="s">
        <v>194</v>
      </c>
      <c r="B192" s="65">
        <v>0.629</v>
      </c>
      <c r="C192" s="57">
        <v>0.62912734999999997</v>
      </c>
      <c r="D192" s="57">
        <v>1.2734999999997054E-4</v>
      </c>
      <c r="E192" s="29"/>
      <c r="F192" s="309" t="s">
        <v>192</v>
      </c>
      <c r="G192" s="65">
        <v>0.53800000000000003</v>
      </c>
      <c r="H192" s="57">
        <v>0.53779031999999993</v>
      </c>
      <c r="I192" s="57">
        <v>-2.096800000001009E-4</v>
      </c>
      <c r="J192" s="29"/>
    </row>
    <row r="193" spans="1:10" ht="57.5" x14ac:dyDescent="0.25">
      <c r="A193" s="311" t="s">
        <v>201</v>
      </c>
      <c r="B193" s="67">
        <v>1.268</v>
      </c>
      <c r="C193" s="68">
        <v>1.2681538300000001</v>
      </c>
      <c r="D193" s="69">
        <v>1.5383000000013247E-4</v>
      </c>
      <c r="E193" s="29"/>
      <c r="F193" s="311" t="s">
        <v>167</v>
      </c>
      <c r="G193" s="67">
        <v>3.5999999999999997E-2</v>
      </c>
      <c r="H193" s="68">
        <v>3.5783820000000001E-2</v>
      </c>
      <c r="I193" s="69">
        <v>-2.1617999999999638E-4</v>
      </c>
      <c r="J193" s="29"/>
    </row>
    <row r="194" spans="1:10" ht="34.5" x14ac:dyDescent="0.25">
      <c r="A194" s="309" t="s">
        <v>145</v>
      </c>
      <c r="B194" s="65">
        <v>42.048000000000002</v>
      </c>
      <c r="C194" s="57">
        <v>42.048163649999999</v>
      </c>
      <c r="D194" s="57">
        <v>1.6364999999751717E-4</v>
      </c>
      <c r="E194" s="29"/>
      <c r="F194" s="309" t="s">
        <v>125</v>
      </c>
      <c r="G194" s="65">
        <v>0.79500000000000004</v>
      </c>
      <c r="H194" s="57">
        <v>0.79477502</v>
      </c>
      <c r="I194" s="57">
        <v>-2.2498000000004126E-4</v>
      </c>
      <c r="J194" s="29"/>
    </row>
    <row r="195" spans="1:10" ht="46" x14ac:dyDescent="0.25">
      <c r="A195" s="311" t="s">
        <v>211</v>
      </c>
      <c r="B195" s="67">
        <v>1.911</v>
      </c>
      <c r="C195" s="68">
        <v>1.9111650200000001</v>
      </c>
      <c r="D195" s="69">
        <v>1.6502000000007122E-4</v>
      </c>
      <c r="E195" s="29"/>
      <c r="F195" s="311" t="s">
        <v>224</v>
      </c>
      <c r="G195" s="67">
        <v>292.44900000000001</v>
      </c>
      <c r="H195" s="68">
        <v>292.44876706999997</v>
      </c>
      <c r="I195" s="69">
        <v>-2.3293000003832276E-4</v>
      </c>
      <c r="J195" s="29"/>
    </row>
    <row r="196" spans="1:10" ht="23" x14ac:dyDescent="0.25">
      <c r="A196" s="309" t="s">
        <v>82</v>
      </c>
      <c r="B196" s="65">
        <v>0.01</v>
      </c>
      <c r="C196" s="57">
        <v>1.0166100000000001E-2</v>
      </c>
      <c r="D196" s="57">
        <v>1.6610000000000062E-4</v>
      </c>
      <c r="E196" s="29"/>
      <c r="F196" s="309" t="s">
        <v>155</v>
      </c>
      <c r="G196" s="65">
        <v>22.843</v>
      </c>
      <c r="H196" s="57">
        <v>22.842766899999997</v>
      </c>
      <c r="I196" s="57">
        <v>-2.3310000000265063E-4</v>
      </c>
      <c r="J196" s="29"/>
    </row>
    <row r="197" spans="1:10" ht="23" x14ac:dyDescent="0.25">
      <c r="A197" s="311" t="s">
        <v>102</v>
      </c>
      <c r="B197" s="67">
        <v>4.0000000000000001E-3</v>
      </c>
      <c r="C197" s="68">
        <v>4.1710000000000002E-3</v>
      </c>
      <c r="D197" s="69">
        <v>1.7100000000000014E-4</v>
      </c>
      <c r="E197" s="29"/>
      <c r="F197" s="311" t="s">
        <v>100</v>
      </c>
      <c r="G197" s="67">
        <v>0.72199999999999998</v>
      </c>
      <c r="H197" s="68">
        <v>0.72176018000000008</v>
      </c>
      <c r="I197" s="69">
        <v>-2.3981999999989068E-4</v>
      </c>
      <c r="J197" s="29"/>
    </row>
    <row r="198" spans="1:10" ht="34.5" x14ac:dyDescent="0.25">
      <c r="A198" s="309" t="s">
        <v>61</v>
      </c>
      <c r="B198" s="65">
        <v>38.700000000000003</v>
      </c>
      <c r="C198" s="57">
        <v>38.700176899999995</v>
      </c>
      <c r="D198" s="57">
        <v>1.7689999999248585E-4</v>
      </c>
      <c r="E198" s="29"/>
      <c r="F198" s="309" t="s">
        <v>140</v>
      </c>
      <c r="G198" s="65">
        <v>0.92900000000000005</v>
      </c>
      <c r="H198" s="57">
        <v>0.92875493000000009</v>
      </c>
      <c r="I198" s="57">
        <v>-2.4506999999995838E-4</v>
      </c>
      <c r="J198" s="29"/>
    </row>
    <row r="199" spans="1:10" ht="46" x14ac:dyDescent="0.25">
      <c r="A199" s="311" t="s">
        <v>206</v>
      </c>
      <c r="B199" s="67">
        <v>0.434</v>
      </c>
      <c r="C199" s="68">
        <v>0.43418298</v>
      </c>
      <c r="D199" s="69">
        <v>1.8297999999999925E-4</v>
      </c>
      <c r="E199" s="29"/>
      <c r="F199" s="311" t="s">
        <v>63</v>
      </c>
      <c r="G199" s="67">
        <v>7.0000000000000007E-2</v>
      </c>
      <c r="H199" s="68">
        <v>6.9752529999999993E-2</v>
      </c>
      <c r="I199" s="69">
        <v>-2.4747000000001351E-4</v>
      </c>
      <c r="J199" s="29"/>
    </row>
    <row r="200" spans="1:10" ht="23" x14ac:dyDescent="0.25">
      <c r="A200" s="309" t="s">
        <v>83</v>
      </c>
      <c r="B200" s="65">
        <v>0.55300000000000005</v>
      </c>
      <c r="C200" s="57">
        <v>0.55318299999999998</v>
      </c>
      <c r="D200" s="57">
        <v>1.8299999999993322E-4</v>
      </c>
      <c r="E200" s="29"/>
      <c r="F200" s="309" t="s">
        <v>28</v>
      </c>
      <c r="G200" s="65">
        <v>24.859000000000002</v>
      </c>
      <c r="H200" s="57">
        <v>24.858750789999998</v>
      </c>
      <c r="I200" s="57">
        <v>-2.4921000000333038E-4</v>
      </c>
      <c r="J200" s="29"/>
    </row>
    <row r="201" spans="1:10" ht="46" x14ac:dyDescent="0.25">
      <c r="A201" s="311" t="s">
        <v>189</v>
      </c>
      <c r="B201" s="67">
        <v>14.608000000000001</v>
      </c>
      <c r="C201" s="68">
        <v>14.60818604</v>
      </c>
      <c r="D201" s="69">
        <v>1.8603999999911025E-4</v>
      </c>
      <c r="E201" s="29"/>
      <c r="F201" s="311" t="s">
        <v>84</v>
      </c>
      <c r="G201" s="67">
        <v>1.3220000000000001</v>
      </c>
      <c r="H201" s="68">
        <v>1.3217290500000001</v>
      </c>
      <c r="I201" s="69">
        <v>-2.7094999999999203E-4</v>
      </c>
      <c r="J201" s="29"/>
    </row>
    <row r="202" spans="1:10" ht="34.5" x14ac:dyDescent="0.25">
      <c r="A202" s="309" t="s">
        <v>110</v>
      </c>
      <c r="B202" s="65">
        <v>1.56</v>
      </c>
      <c r="C202" s="57">
        <v>1.56019318</v>
      </c>
      <c r="D202" s="57">
        <v>1.9317999999990398E-4</v>
      </c>
      <c r="E202" s="29"/>
      <c r="F202" s="309" t="s">
        <v>91</v>
      </c>
      <c r="G202" s="65">
        <v>1.5089999999999999</v>
      </c>
      <c r="H202" s="57">
        <v>1.50872714</v>
      </c>
      <c r="I202" s="57">
        <v>-2.7285999999993038E-4</v>
      </c>
      <c r="J202" s="29"/>
    </row>
    <row r="203" spans="1:10" ht="46" x14ac:dyDescent="0.25">
      <c r="A203" s="311" t="s">
        <v>31</v>
      </c>
      <c r="B203" s="67">
        <v>1.6E-2</v>
      </c>
      <c r="C203" s="68">
        <v>1.6194E-2</v>
      </c>
      <c r="D203" s="69">
        <v>1.9399999999999973E-4</v>
      </c>
      <c r="E203" s="29"/>
      <c r="F203" s="311" t="s">
        <v>179</v>
      </c>
      <c r="G203" s="67">
        <v>3.5</v>
      </c>
      <c r="H203" s="68">
        <v>3.49972525</v>
      </c>
      <c r="I203" s="69">
        <v>-2.7474999999999028E-4</v>
      </c>
      <c r="J203" s="29"/>
    </row>
    <row r="204" spans="1:10" ht="34.5" x14ac:dyDescent="0.25">
      <c r="A204" s="309" t="s">
        <v>5</v>
      </c>
      <c r="B204" s="65">
        <v>5.0999999999999997E-2</v>
      </c>
      <c r="C204" s="57">
        <v>5.1194099999999999E-2</v>
      </c>
      <c r="D204" s="57">
        <v>1.941000000000026E-4</v>
      </c>
      <c r="E204" s="29"/>
      <c r="F204" s="309" t="s">
        <v>87</v>
      </c>
      <c r="G204" s="65">
        <v>0.14899999999999999</v>
      </c>
      <c r="H204" s="57">
        <v>0.14871732999999998</v>
      </c>
      <c r="I204" s="57">
        <v>-2.8267000000001263E-4</v>
      </c>
      <c r="J204" s="29"/>
    </row>
    <row r="205" spans="1:10" ht="46" x14ac:dyDescent="0.25">
      <c r="A205" s="311" t="s">
        <v>60</v>
      </c>
      <c r="B205" s="67">
        <v>0.72699999999999998</v>
      </c>
      <c r="C205" s="68">
        <v>0.72719900000000004</v>
      </c>
      <c r="D205" s="69">
        <v>1.9900000000006024E-4</v>
      </c>
      <c r="E205" s="29"/>
      <c r="F205" s="311" t="s">
        <v>176</v>
      </c>
      <c r="G205" s="67">
        <v>4.1130000000000004</v>
      </c>
      <c r="H205" s="68">
        <v>4.1127147900000001</v>
      </c>
      <c r="I205" s="69">
        <v>-2.8521000000036878E-4</v>
      </c>
      <c r="J205" s="29"/>
    </row>
    <row r="206" spans="1:10" ht="23" x14ac:dyDescent="0.25">
      <c r="A206" s="309" t="s">
        <v>174</v>
      </c>
      <c r="B206" s="65">
        <v>0.57799999999999996</v>
      </c>
      <c r="C206" s="57">
        <v>0.57819915</v>
      </c>
      <c r="D206" s="57">
        <v>1.991500000000368E-4</v>
      </c>
      <c r="E206" s="29"/>
      <c r="F206" s="309" t="s">
        <v>199</v>
      </c>
      <c r="G206" s="65">
        <v>10.804</v>
      </c>
      <c r="H206" s="57">
        <v>10.80371278</v>
      </c>
      <c r="I206" s="57">
        <v>-2.8722000000058756E-4</v>
      </c>
      <c r="J206" s="29"/>
    </row>
    <row r="207" spans="1:10" ht="34.5" x14ac:dyDescent="0.25">
      <c r="A207" s="311" t="s">
        <v>177</v>
      </c>
      <c r="B207" s="67">
        <v>3.0000000000000001E-3</v>
      </c>
      <c r="C207" s="68">
        <v>3.2000000000000002E-3</v>
      </c>
      <c r="D207" s="69">
        <v>2.0000000000000009E-4</v>
      </c>
      <c r="E207" s="29"/>
      <c r="F207" s="311" t="s">
        <v>124</v>
      </c>
      <c r="G207" s="67">
        <v>3.3000000000000002E-2</v>
      </c>
      <c r="H207" s="68">
        <v>3.2710139999999999E-2</v>
      </c>
      <c r="I207" s="69">
        <v>-2.8986000000000289E-4</v>
      </c>
      <c r="J207" s="29"/>
    </row>
    <row r="208" spans="1:10" ht="57.5" x14ac:dyDescent="0.25">
      <c r="A208" s="309" t="s">
        <v>12</v>
      </c>
      <c r="B208" s="65">
        <v>10.596</v>
      </c>
      <c r="C208" s="57">
        <v>10.596203220000001</v>
      </c>
      <c r="D208" s="57">
        <v>2.0322000000128071E-4</v>
      </c>
      <c r="E208" s="29"/>
      <c r="F208" s="309" t="s">
        <v>205</v>
      </c>
      <c r="G208" s="65">
        <v>5.9980000000000002</v>
      </c>
      <c r="H208" s="57">
        <v>5.9977082199999998</v>
      </c>
      <c r="I208" s="57">
        <v>-2.9178000000040782E-4</v>
      </c>
      <c r="J208" s="29"/>
    </row>
    <row r="209" spans="1:10" ht="34.5" x14ac:dyDescent="0.25">
      <c r="A209" s="311" t="s">
        <v>157</v>
      </c>
      <c r="B209" s="67">
        <v>123.42100000000001</v>
      </c>
      <c r="C209" s="68">
        <v>123.42120487000001</v>
      </c>
      <c r="D209" s="69">
        <v>2.0487000000457556E-4</v>
      </c>
      <c r="E209" s="29"/>
      <c r="F209" s="311" t="s">
        <v>47</v>
      </c>
      <c r="G209" s="67">
        <v>6.3E-2</v>
      </c>
      <c r="H209" s="68">
        <v>6.2705379999999991E-2</v>
      </c>
      <c r="I209" s="69">
        <v>-2.9462000000000932E-4</v>
      </c>
      <c r="J209" s="29"/>
    </row>
    <row r="210" spans="1:10" ht="46" x14ac:dyDescent="0.25">
      <c r="A210" s="309" t="s">
        <v>147</v>
      </c>
      <c r="B210" s="65">
        <v>0.14499999999999999</v>
      </c>
      <c r="C210" s="57">
        <v>0.14520584</v>
      </c>
      <c r="D210" s="57">
        <v>2.0584000000001268E-4</v>
      </c>
      <c r="E210" s="29"/>
      <c r="F210" s="309" t="s">
        <v>233</v>
      </c>
      <c r="G210" s="65">
        <v>26.41</v>
      </c>
      <c r="H210" s="57">
        <v>26.40970394</v>
      </c>
      <c r="I210" s="57">
        <v>-2.9606000000015342E-4</v>
      </c>
      <c r="J210" s="29"/>
    </row>
    <row r="211" spans="1:10" ht="23" x14ac:dyDescent="0.25">
      <c r="A211" s="311" t="s">
        <v>150</v>
      </c>
      <c r="B211" s="67">
        <v>0.14699999999999999</v>
      </c>
      <c r="C211" s="68">
        <v>0.14721034</v>
      </c>
      <c r="D211" s="69">
        <v>2.103400000000033E-4</v>
      </c>
      <c r="E211" s="29"/>
      <c r="F211" s="311" t="s">
        <v>239</v>
      </c>
      <c r="G211" s="67">
        <v>2.8759999999999999</v>
      </c>
      <c r="H211" s="68">
        <v>2.8757027000000002</v>
      </c>
      <c r="I211" s="69">
        <v>-2.9729999999972279E-4</v>
      </c>
      <c r="J211" s="29"/>
    </row>
    <row r="212" spans="1:10" ht="23" x14ac:dyDescent="0.25">
      <c r="A212" s="309" t="s">
        <v>178</v>
      </c>
      <c r="B212" s="65">
        <v>34.317999999999998</v>
      </c>
      <c r="C212" s="57">
        <v>34.318211090000005</v>
      </c>
      <c r="D212" s="57">
        <v>2.110900000076299E-4</v>
      </c>
      <c r="E212" s="29"/>
      <c r="F212" s="309" t="s">
        <v>260</v>
      </c>
      <c r="G212" s="65">
        <v>2E-3</v>
      </c>
      <c r="H212" s="57">
        <v>1.6978599999999998E-3</v>
      </c>
      <c r="I212" s="57">
        <v>-3.0214000000000022E-4</v>
      </c>
      <c r="J212" s="29"/>
    </row>
    <row r="213" spans="1:10" ht="23" x14ac:dyDescent="0.25">
      <c r="A213" s="311" t="s">
        <v>50</v>
      </c>
      <c r="B213" s="67">
        <v>4.2930000000000001</v>
      </c>
      <c r="C213" s="68">
        <v>4.2932166900000004</v>
      </c>
      <c r="D213" s="69">
        <v>2.1669000000024141E-4</v>
      </c>
      <c r="E213" s="29"/>
      <c r="F213" s="311" t="s">
        <v>111</v>
      </c>
      <c r="G213" s="67">
        <v>0.64800000000000002</v>
      </c>
      <c r="H213" s="68">
        <v>0.64768969999999992</v>
      </c>
      <c r="I213" s="69">
        <v>-3.1030000000009661E-4</v>
      </c>
      <c r="J213" s="29"/>
    </row>
    <row r="214" spans="1:10" ht="34.5" x14ac:dyDescent="0.25">
      <c r="A214" s="309" t="s">
        <v>198</v>
      </c>
      <c r="B214" s="65">
        <v>0.81200000000000006</v>
      </c>
      <c r="C214" s="57">
        <v>0.81221737999999999</v>
      </c>
      <c r="D214" s="57">
        <v>2.1737999999993374E-4</v>
      </c>
      <c r="E214" s="29"/>
      <c r="F214" s="309" t="s">
        <v>149</v>
      </c>
      <c r="G214" s="65">
        <v>26.73</v>
      </c>
      <c r="H214" s="57">
        <v>26.729689050000001</v>
      </c>
      <c r="I214" s="57">
        <v>-3.109499999993659E-4</v>
      </c>
      <c r="J214" s="29"/>
    </row>
    <row r="215" spans="1:10" ht="46" x14ac:dyDescent="0.25">
      <c r="A215" s="311" t="s">
        <v>120</v>
      </c>
      <c r="B215" s="67">
        <v>0.127</v>
      </c>
      <c r="C215" s="68">
        <v>0.12722086999999999</v>
      </c>
      <c r="D215" s="69">
        <v>2.2086999999998413E-4</v>
      </c>
      <c r="E215" s="29"/>
      <c r="F215" s="311" t="s">
        <v>234</v>
      </c>
      <c r="G215" s="67">
        <v>15.43</v>
      </c>
      <c r="H215" s="68">
        <v>15.429681789999998</v>
      </c>
      <c r="I215" s="69">
        <v>-3.1821000000142874E-4</v>
      </c>
      <c r="J215" s="29"/>
    </row>
    <row r="216" spans="1:10" ht="23" x14ac:dyDescent="0.25">
      <c r="A216" s="309" t="s">
        <v>226</v>
      </c>
      <c r="B216" s="65">
        <v>4.0000000000000001E-3</v>
      </c>
      <c r="C216" s="57">
        <v>4.2240000000000003E-3</v>
      </c>
      <c r="D216" s="57">
        <v>2.2400000000000024E-4</v>
      </c>
      <c r="E216" s="29"/>
      <c r="F216" s="309" t="s">
        <v>188</v>
      </c>
      <c r="G216" s="65">
        <v>19.244</v>
      </c>
      <c r="H216" s="57">
        <v>19.243679879999998</v>
      </c>
      <c r="I216" s="57">
        <v>-3.2012000000136709E-4</v>
      </c>
      <c r="J216" s="29"/>
    </row>
    <row r="217" spans="1:10" ht="34.5" x14ac:dyDescent="0.25">
      <c r="A217" s="311" t="s">
        <v>135</v>
      </c>
      <c r="B217" s="67">
        <v>0.63400000000000001</v>
      </c>
      <c r="C217" s="68">
        <v>0.63422988999999996</v>
      </c>
      <c r="D217" s="69">
        <v>2.2988999999995485E-4</v>
      </c>
      <c r="E217" s="29"/>
      <c r="F217" s="311" t="s">
        <v>5</v>
      </c>
      <c r="G217" s="67">
        <v>54.832999999999998</v>
      </c>
      <c r="H217" s="68">
        <v>54.832679460000001</v>
      </c>
      <c r="I217" s="69">
        <v>-3.2053999999703819E-4</v>
      </c>
      <c r="J217" s="29"/>
    </row>
    <row r="218" spans="1:10" ht="46" x14ac:dyDescent="0.25">
      <c r="A218" s="309" t="s">
        <v>92</v>
      </c>
      <c r="B218" s="65">
        <v>0.46600000000000003</v>
      </c>
      <c r="C218" s="57">
        <v>0.46623550000000002</v>
      </c>
      <c r="D218" s="57">
        <v>2.354999999999996E-4</v>
      </c>
      <c r="E218" s="29"/>
      <c r="F218" s="309" t="s">
        <v>145</v>
      </c>
      <c r="G218" s="65">
        <v>16.898</v>
      </c>
      <c r="H218" s="57">
        <v>16.897675840000002</v>
      </c>
      <c r="I218" s="57">
        <v>-3.2415999999813039E-4</v>
      </c>
      <c r="J218" s="29"/>
    </row>
    <row r="219" spans="1:10" ht="46" x14ac:dyDescent="0.25">
      <c r="A219" s="311" t="s">
        <v>237</v>
      </c>
      <c r="B219" s="67">
        <v>0.184</v>
      </c>
      <c r="C219" s="68">
        <v>0.18424267999999999</v>
      </c>
      <c r="D219" s="69">
        <v>2.4267999999999512E-4</v>
      </c>
      <c r="E219" s="29"/>
      <c r="F219" s="311" t="s">
        <v>184</v>
      </c>
      <c r="G219" s="67">
        <v>319.76100000000002</v>
      </c>
      <c r="H219" s="68">
        <v>319.76067255999999</v>
      </c>
      <c r="I219" s="69">
        <v>-3.274400000350397E-4</v>
      </c>
      <c r="J219" s="29"/>
    </row>
    <row r="220" spans="1:10" ht="23" x14ac:dyDescent="0.25">
      <c r="A220" s="309" t="s">
        <v>6</v>
      </c>
      <c r="B220" s="65">
        <v>0.06</v>
      </c>
      <c r="C220" s="57">
        <v>6.0257890000000001E-2</v>
      </c>
      <c r="D220" s="57">
        <v>2.5789000000000367E-4</v>
      </c>
      <c r="E220" s="29"/>
      <c r="F220" s="309" t="s">
        <v>108</v>
      </c>
      <c r="G220" s="65">
        <v>96.004999999999995</v>
      </c>
      <c r="H220" s="57">
        <v>96.004670099999998</v>
      </c>
      <c r="I220" s="57">
        <v>-3.2989999999699648E-4</v>
      </c>
      <c r="J220" s="29"/>
    </row>
    <row r="221" spans="1:10" ht="46" x14ac:dyDescent="0.25">
      <c r="A221" s="311" t="s">
        <v>138</v>
      </c>
      <c r="B221" s="67">
        <v>3.0000000000000001E-3</v>
      </c>
      <c r="C221" s="68">
        <v>3.2629999999999998E-3</v>
      </c>
      <c r="D221" s="69">
        <v>2.6299999999999978E-4</v>
      </c>
      <c r="E221" s="29"/>
      <c r="F221" s="311" t="s">
        <v>144</v>
      </c>
      <c r="G221" s="67">
        <v>3.1080000000000001</v>
      </c>
      <c r="H221" s="68">
        <v>3.1076611700000001</v>
      </c>
      <c r="I221" s="69">
        <v>-3.3883000000001218E-4</v>
      </c>
      <c r="J221" s="29"/>
    </row>
    <row r="222" spans="1:10" ht="57.5" x14ac:dyDescent="0.25">
      <c r="A222" s="309" t="s">
        <v>30</v>
      </c>
      <c r="B222" s="65">
        <v>3.5999999999999997E-2</v>
      </c>
      <c r="C222" s="57">
        <v>3.6266E-2</v>
      </c>
      <c r="D222" s="57">
        <v>2.6600000000000235E-4</v>
      </c>
      <c r="E222" s="29"/>
      <c r="F222" s="309" t="s">
        <v>118</v>
      </c>
      <c r="G222" s="65">
        <v>0.42299999999999999</v>
      </c>
      <c r="H222" s="57">
        <v>0.42265327000000003</v>
      </c>
      <c r="I222" s="57">
        <v>-3.4672999999996179E-4</v>
      </c>
      <c r="J222" s="29"/>
    </row>
    <row r="223" spans="1:10" ht="34.5" x14ac:dyDescent="0.25">
      <c r="A223" s="311" t="s">
        <v>70</v>
      </c>
      <c r="B223" s="67">
        <v>630.51099999999997</v>
      </c>
      <c r="C223" s="68">
        <v>630.51126816999999</v>
      </c>
      <c r="D223" s="69">
        <v>2.6817000002665736E-4</v>
      </c>
      <c r="E223" s="29"/>
      <c r="F223" s="311" t="s">
        <v>189</v>
      </c>
      <c r="G223" s="67">
        <v>113.574</v>
      </c>
      <c r="H223" s="68">
        <v>113.57363773</v>
      </c>
      <c r="I223" s="69">
        <v>-3.6226999999655618E-4</v>
      </c>
      <c r="J223" s="29"/>
    </row>
    <row r="224" spans="1:10" ht="57.5" x14ac:dyDescent="0.25">
      <c r="A224" s="309" t="s">
        <v>90</v>
      </c>
      <c r="B224" s="65">
        <v>3.0000000000000001E-3</v>
      </c>
      <c r="C224" s="57">
        <v>3.2699999999999999E-3</v>
      </c>
      <c r="D224" s="57">
        <v>2.6999999999999984E-4</v>
      </c>
      <c r="E224" s="29"/>
      <c r="F224" s="309" t="s">
        <v>231</v>
      </c>
      <c r="G224" s="65">
        <v>29.547999999999998</v>
      </c>
      <c r="H224" s="57">
        <v>29.547631760000002</v>
      </c>
      <c r="I224" s="57">
        <v>-3.6823999999668899E-4</v>
      </c>
      <c r="J224" s="29"/>
    </row>
    <row r="225" spans="1:10" ht="57.5" x14ac:dyDescent="0.25">
      <c r="A225" s="311" t="s">
        <v>255</v>
      </c>
      <c r="B225" s="67">
        <v>0.20200000000000001</v>
      </c>
      <c r="C225" s="68">
        <v>0.20227169</v>
      </c>
      <c r="D225" s="69">
        <v>2.7168999999999111E-4</v>
      </c>
      <c r="E225" s="29"/>
      <c r="F225" s="311" t="s">
        <v>197</v>
      </c>
      <c r="G225" s="67">
        <v>49.015999999999998</v>
      </c>
      <c r="H225" s="68">
        <v>49.015628649999996</v>
      </c>
      <c r="I225" s="69">
        <v>-3.7135000000176888E-4</v>
      </c>
      <c r="J225" s="29"/>
    </row>
    <row r="226" spans="1:10" ht="57.5" x14ac:dyDescent="0.25">
      <c r="A226" s="309" t="s">
        <v>233</v>
      </c>
      <c r="B226" s="65">
        <v>4.7E-2</v>
      </c>
      <c r="C226" s="57">
        <v>4.7275620000000004E-2</v>
      </c>
      <c r="D226" s="57">
        <v>2.7562000000000419E-4</v>
      </c>
      <c r="E226" s="29"/>
      <c r="F226" s="309" t="s">
        <v>165</v>
      </c>
      <c r="G226" s="65">
        <v>2.1999999999999999E-2</v>
      </c>
      <c r="H226" s="57">
        <v>2.1623669999999998E-2</v>
      </c>
      <c r="I226" s="57">
        <v>-3.7633000000000111E-4</v>
      </c>
      <c r="J226" s="29"/>
    </row>
    <row r="227" spans="1:10" ht="34.5" x14ac:dyDescent="0.25">
      <c r="A227" s="311" t="s">
        <v>11</v>
      </c>
      <c r="B227" s="67">
        <v>86.78</v>
      </c>
      <c r="C227" s="68">
        <v>86.780277689999991</v>
      </c>
      <c r="D227" s="69">
        <v>2.7768999999011612E-4</v>
      </c>
      <c r="E227" s="29"/>
      <c r="F227" s="311" t="s">
        <v>25</v>
      </c>
      <c r="G227" s="67">
        <v>29.417000000000002</v>
      </c>
      <c r="H227" s="68">
        <v>29.416620870000003</v>
      </c>
      <c r="I227" s="69">
        <v>-3.7912999999889507E-4</v>
      </c>
      <c r="J227" s="29"/>
    </row>
    <row r="228" spans="1:10" ht="34.5" x14ac:dyDescent="0.25">
      <c r="A228" s="309" t="s">
        <v>260</v>
      </c>
      <c r="B228" s="65">
        <v>803.28899999999999</v>
      </c>
      <c r="C228" s="57">
        <v>803.28928599999995</v>
      </c>
      <c r="D228" s="57">
        <v>2.8599999996004044E-4</v>
      </c>
      <c r="E228" s="29"/>
      <c r="F228" s="309" t="s">
        <v>191</v>
      </c>
      <c r="G228" s="65">
        <v>0.42699999999999999</v>
      </c>
      <c r="H228" s="57">
        <v>0.42661740999999997</v>
      </c>
      <c r="I228" s="57">
        <v>-3.8259000000001597E-4</v>
      </c>
      <c r="J228" s="29"/>
    </row>
    <row r="229" spans="1:10" ht="57.5" x14ac:dyDescent="0.25">
      <c r="A229" s="311" t="s">
        <v>192</v>
      </c>
      <c r="B229" s="67">
        <v>0.01</v>
      </c>
      <c r="C229" s="68">
        <v>1.029974E-2</v>
      </c>
      <c r="D229" s="69">
        <v>2.9973999999999973E-4</v>
      </c>
      <c r="E229" s="29"/>
      <c r="F229" s="311" t="s">
        <v>9</v>
      </c>
      <c r="G229" s="67">
        <v>22.513999999999999</v>
      </c>
      <c r="H229" s="68">
        <v>22.513616729999999</v>
      </c>
      <c r="I229" s="69">
        <v>-3.832700000003797E-4</v>
      </c>
      <c r="J229" s="29"/>
    </row>
    <row r="230" spans="1:10" ht="57.5" x14ac:dyDescent="0.25">
      <c r="A230" s="309" t="s">
        <v>231</v>
      </c>
      <c r="B230" s="65">
        <v>5.8000000000000003E-2</v>
      </c>
      <c r="C230" s="57">
        <v>5.8307160000000004E-2</v>
      </c>
      <c r="D230" s="57">
        <v>3.0716000000000077E-4</v>
      </c>
      <c r="E230" s="29"/>
      <c r="F230" s="309" t="s">
        <v>169</v>
      </c>
      <c r="G230" s="65">
        <v>28.533000000000001</v>
      </c>
      <c r="H230" s="57">
        <v>28.532613000000001</v>
      </c>
      <c r="I230" s="57">
        <v>-3.8699999999991519E-4</v>
      </c>
      <c r="J230" s="29"/>
    </row>
    <row r="231" spans="1:10" ht="34.5" x14ac:dyDescent="0.25">
      <c r="A231" s="309" t="s">
        <v>146</v>
      </c>
      <c r="B231" s="65">
        <v>11.151999999999999</v>
      </c>
      <c r="C231" s="57">
        <v>11.152318019999999</v>
      </c>
      <c r="D231" s="69">
        <v>3.1801999999991892E-4</v>
      </c>
      <c r="E231" s="29"/>
      <c r="F231" s="309" t="s">
        <v>237</v>
      </c>
      <c r="G231" s="65">
        <v>12.836</v>
      </c>
      <c r="H231" s="57">
        <v>12.83560724</v>
      </c>
      <c r="I231" s="69">
        <v>-3.9276000000043609E-4</v>
      </c>
      <c r="J231" s="29"/>
    </row>
    <row r="232" spans="1:10" ht="23" x14ac:dyDescent="0.25">
      <c r="A232" s="311" t="s">
        <v>108</v>
      </c>
      <c r="B232" s="67">
        <v>51.292999999999999</v>
      </c>
      <c r="C232" s="68">
        <v>51.293324460000001</v>
      </c>
      <c r="D232" s="69">
        <v>3.2446000000163622E-4</v>
      </c>
      <c r="E232" s="29"/>
      <c r="F232" s="311" t="s">
        <v>173</v>
      </c>
      <c r="G232" s="67">
        <v>5.86</v>
      </c>
      <c r="H232" s="68">
        <v>5.8596007500000002</v>
      </c>
      <c r="I232" s="69">
        <v>-3.9925000000007316E-4</v>
      </c>
      <c r="J232" s="29"/>
    </row>
    <row r="233" spans="1:10" ht="34.5" x14ac:dyDescent="0.25">
      <c r="A233" s="309" t="s">
        <v>242</v>
      </c>
      <c r="B233" s="65">
        <v>43.462000000000003</v>
      </c>
      <c r="C233" s="57">
        <v>43.462325319999998</v>
      </c>
      <c r="D233" s="57">
        <v>3.2531999999463324E-4</v>
      </c>
      <c r="E233" s="29"/>
      <c r="F233" s="309" t="s">
        <v>60</v>
      </c>
      <c r="G233" s="65">
        <v>8.3000000000000004E-2</v>
      </c>
      <c r="H233" s="57">
        <v>8.2588380000000003E-2</v>
      </c>
      <c r="I233" s="57">
        <v>-4.1162000000000143E-4</v>
      </c>
      <c r="J233" s="29"/>
    </row>
    <row r="234" spans="1:10" ht="23" x14ac:dyDescent="0.25">
      <c r="A234" s="311" t="s">
        <v>18</v>
      </c>
      <c r="B234" s="67">
        <v>8.9999999999999993E-3</v>
      </c>
      <c r="C234" s="68">
        <v>9.3319200000000005E-3</v>
      </c>
      <c r="D234" s="69">
        <v>3.3192000000000117E-4</v>
      </c>
      <c r="E234" s="29"/>
      <c r="F234" s="311" t="s">
        <v>46</v>
      </c>
      <c r="G234" s="67">
        <v>3.0000000000000001E-3</v>
      </c>
      <c r="H234" s="68">
        <v>2.5883099999999999E-3</v>
      </c>
      <c r="I234" s="69">
        <v>-4.1169000000000015E-4</v>
      </c>
      <c r="J234" s="29"/>
    </row>
    <row r="235" spans="1:10" ht="34.5" x14ac:dyDescent="0.25">
      <c r="A235" s="309" t="s">
        <v>45</v>
      </c>
      <c r="B235" s="65">
        <v>1.2E-2</v>
      </c>
      <c r="C235" s="57">
        <v>1.2343120000000001E-2</v>
      </c>
      <c r="D235" s="57">
        <v>3.4312000000000058E-4</v>
      </c>
      <c r="E235" s="29"/>
      <c r="F235" s="309" t="s">
        <v>138</v>
      </c>
      <c r="G235" s="65">
        <v>6.1180000000000003</v>
      </c>
      <c r="H235" s="57">
        <v>6.1175875300000007</v>
      </c>
      <c r="I235" s="57">
        <v>-4.1246999999966505E-4</v>
      </c>
      <c r="J235" s="29"/>
    </row>
    <row r="236" spans="1:10" ht="34.5" x14ac:dyDescent="0.25">
      <c r="A236" s="311" t="s">
        <v>33</v>
      </c>
      <c r="B236" s="67">
        <v>26.901</v>
      </c>
      <c r="C236" s="68">
        <v>26.90134677</v>
      </c>
      <c r="D236" s="69">
        <v>3.4677000000016278E-4</v>
      </c>
      <c r="E236" s="29"/>
      <c r="F236" s="311" t="s">
        <v>213</v>
      </c>
      <c r="G236" s="67">
        <v>16.643999999999998</v>
      </c>
      <c r="H236" s="68">
        <v>16.64358549</v>
      </c>
      <c r="I236" s="69">
        <v>-4.1450999999881333E-4</v>
      </c>
      <c r="J236" s="29"/>
    </row>
    <row r="237" spans="1:10" ht="34.5" x14ac:dyDescent="0.25">
      <c r="A237" s="309" t="s">
        <v>168</v>
      </c>
      <c r="B237" s="65">
        <v>3.8530000000000002</v>
      </c>
      <c r="C237" s="57">
        <v>3.85334976</v>
      </c>
      <c r="D237" s="57">
        <v>3.4975999999975471E-4</v>
      </c>
      <c r="E237" s="29"/>
      <c r="F237" s="309" t="s">
        <v>203</v>
      </c>
      <c r="G237" s="65">
        <v>38.606000000000002</v>
      </c>
      <c r="H237" s="57">
        <v>38.605583590000002</v>
      </c>
      <c r="I237" s="57">
        <v>-4.1640999999970063E-4</v>
      </c>
      <c r="J237" s="29"/>
    </row>
    <row r="238" spans="1:10" ht="23" x14ac:dyDescent="0.25">
      <c r="A238" s="311" t="s">
        <v>64</v>
      </c>
      <c r="B238" s="67">
        <v>128.06399999999999</v>
      </c>
      <c r="C238" s="68">
        <v>128.06435339000001</v>
      </c>
      <c r="D238" s="69">
        <v>3.5339000001499699E-4</v>
      </c>
      <c r="E238" s="29"/>
      <c r="F238" s="311" t="s">
        <v>146</v>
      </c>
      <c r="G238" s="67">
        <v>44.317</v>
      </c>
      <c r="H238" s="68">
        <v>44.316578290000002</v>
      </c>
      <c r="I238" s="69">
        <v>-4.217099999976881E-4</v>
      </c>
      <c r="J238" s="29"/>
    </row>
    <row r="239" spans="1:10" ht="46" x14ac:dyDescent="0.25">
      <c r="A239" s="309" t="s">
        <v>172</v>
      </c>
      <c r="B239" s="65">
        <v>2.6930000000000001</v>
      </c>
      <c r="C239" s="57">
        <v>2.6933538700000001</v>
      </c>
      <c r="D239" s="57">
        <v>3.5387000000008939E-4</v>
      </c>
      <c r="E239" s="29"/>
      <c r="F239" s="309" t="s">
        <v>119</v>
      </c>
      <c r="G239" s="65">
        <v>15.308</v>
      </c>
      <c r="H239" s="57">
        <v>15.30757732</v>
      </c>
      <c r="I239" s="57">
        <v>-4.2267999999978656E-4</v>
      </c>
      <c r="J239" s="29"/>
    </row>
    <row r="240" spans="1:10" ht="23" x14ac:dyDescent="0.25">
      <c r="A240" s="311" t="s">
        <v>1</v>
      </c>
      <c r="B240" s="67">
        <v>126.07599999999999</v>
      </c>
      <c r="C240" s="68">
        <v>126.07635923000001</v>
      </c>
      <c r="D240" s="69">
        <v>3.5923000001503169E-4</v>
      </c>
      <c r="E240" s="29"/>
      <c r="F240" s="311" t="s">
        <v>67</v>
      </c>
      <c r="G240" s="67">
        <v>1E-3</v>
      </c>
      <c r="H240" s="68">
        <v>5.7649999999999997E-4</v>
      </c>
      <c r="I240" s="69">
        <v>-4.2350000000000005E-4</v>
      </c>
      <c r="J240" s="29"/>
    </row>
    <row r="241" spans="1:10" ht="34.5" x14ac:dyDescent="0.25">
      <c r="A241" s="309" t="s">
        <v>114</v>
      </c>
      <c r="B241" s="65">
        <v>0.44700000000000001</v>
      </c>
      <c r="C241" s="57">
        <v>0.44735984000000001</v>
      </c>
      <c r="D241" s="57">
        <v>3.5984000000000016E-4</v>
      </c>
      <c r="E241" s="29"/>
      <c r="F241" s="309" t="s">
        <v>42</v>
      </c>
      <c r="G241" s="65">
        <v>0.872</v>
      </c>
      <c r="H241" s="57">
        <v>0.87157447999999993</v>
      </c>
      <c r="I241" s="57">
        <v>-4.2552000000006807E-4</v>
      </c>
      <c r="J241" s="29"/>
    </row>
    <row r="242" spans="1:10" ht="23" x14ac:dyDescent="0.25">
      <c r="A242" s="311" t="s">
        <v>4</v>
      </c>
      <c r="B242" s="67">
        <v>2.6440000000000001</v>
      </c>
      <c r="C242" s="68">
        <v>2.6443765499999996</v>
      </c>
      <c r="D242" s="69">
        <v>3.7654999999947592E-4</v>
      </c>
      <c r="E242" s="29"/>
      <c r="F242" s="311" t="s">
        <v>88</v>
      </c>
      <c r="G242" s="67">
        <v>57.98</v>
      </c>
      <c r="H242" s="68">
        <v>57.979563829999996</v>
      </c>
      <c r="I242" s="69">
        <v>-4.3617000000040207E-4</v>
      </c>
      <c r="J242" s="29"/>
    </row>
    <row r="243" spans="1:10" ht="34.5" x14ac:dyDescent="0.25">
      <c r="A243" s="309" t="s">
        <v>214</v>
      </c>
      <c r="B243" s="65">
        <v>2.1259999999999999</v>
      </c>
      <c r="C243" s="57">
        <v>2.1263779900000004</v>
      </c>
      <c r="D243" s="57">
        <v>3.7799000000049432E-4</v>
      </c>
      <c r="E243" s="29"/>
      <c r="F243" s="309" t="s">
        <v>166</v>
      </c>
      <c r="G243" s="65">
        <v>1E-3</v>
      </c>
      <c r="H243" s="57">
        <v>5.6282000000000001E-4</v>
      </c>
      <c r="I243" s="57">
        <v>-4.3718000000000001E-4</v>
      </c>
      <c r="J243" s="29"/>
    </row>
    <row r="244" spans="1:10" ht="34.5" x14ac:dyDescent="0.25">
      <c r="A244" s="311" t="s">
        <v>210</v>
      </c>
      <c r="B244" s="67">
        <v>3.875</v>
      </c>
      <c r="C244" s="68">
        <v>3.8753850099999996</v>
      </c>
      <c r="D244" s="69">
        <v>3.8500999999957486E-4</v>
      </c>
      <c r="E244" s="29"/>
      <c r="F244" s="311" t="s">
        <v>92</v>
      </c>
      <c r="G244" s="67">
        <v>2.0539999999999998</v>
      </c>
      <c r="H244" s="68">
        <v>2.0535515499999999</v>
      </c>
      <c r="I244" s="69">
        <v>-4.4844999999993362E-4</v>
      </c>
      <c r="J244" s="29"/>
    </row>
    <row r="245" spans="1:10" ht="46" x14ac:dyDescent="0.25">
      <c r="A245" s="309" t="s">
        <v>176</v>
      </c>
      <c r="B245" s="65">
        <v>1E-3</v>
      </c>
      <c r="C245" s="57">
        <v>1.3897499999999999E-3</v>
      </c>
      <c r="D245" s="57">
        <v>3.8974999999999991E-4</v>
      </c>
      <c r="E245" s="29"/>
      <c r="F245" s="309" t="s">
        <v>131</v>
      </c>
      <c r="G245" s="65">
        <v>3.7999999999999999E-2</v>
      </c>
      <c r="H245" s="57">
        <v>3.7546540000000003E-2</v>
      </c>
      <c r="I245" s="57">
        <v>-4.5345999999999581E-4</v>
      </c>
      <c r="J245" s="29"/>
    </row>
    <row r="246" spans="1:10" ht="23" x14ac:dyDescent="0.25">
      <c r="A246" s="311" t="s">
        <v>37</v>
      </c>
      <c r="B246" s="67">
        <v>72.617000000000004</v>
      </c>
      <c r="C246" s="68">
        <v>72.617390650000004</v>
      </c>
      <c r="D246" s="69">
        <v>3.9064999999993688E-4</v>
      </c>
      <c r="E246" s="29"/>
      <c r="F246" s="311" t="s">
        <v>71</v>
      </c>
      <c r="G246" s="67">
        <v>78.216999999999999</v>
      </c>
      <c r="H246" s="68">
        <v>78.21654547</v>
      </c>
      <c r="I246" s="69">
        <v>-4.5452999999895383E-4</v>
      </c>
      <c r="J246" s="29"/>
    </row>
    <row r="247" spans="1:10" ht="23" x14ac:dyDescent="0.25">
      <c r="A247" s="309" t="s">
        <v>246</v>
      </c>
      <c r="B247" s="65">
        <v>0.43</v>
      </c>
      <c r="C247" s="57">
        <v>0.43039687999999998</v>
      </c>
      <c r="D247" s="57">
        <v>3.9687999999998835E-4</v>
      </c>
      <c r="E247" s="29"/>
      <c r="F247" s="309" t="s">
        <v>102</v>
      </c>
      <c r="G247" s="65">
        <v>1.0269999999999999</v>
      </c>
      <c r="H247" s="57">
        <v>1.0265441099999999</v>
      </c>
      <c r="I247" s="57">
        <v>-4.5589000000001434E-4</v>
      </c>
      <c r="J247" s="29"/>
    </row>
    <row r="248" spans="1:10" ht="23" x14ac:dyDescent="0.25">
      <c r="A248" s="311" t="s">
        <v>133</v>
      </c>
      <c r="B248" s="67">
        <v>4.5199999999999996</v>
      </c>
      <c r="C248" s="68">
        <v>4.5204102500000003</v>
      </c>
      <c r="D248" s="69">
        <v>4.1025000000072254E-4</v>
      </c>
      <c r="E248" s="29"/>
      <c r="F248" s="311" t="s">
        <v>18</v>
      </c>
      <c r="G248" s="67">
        <v>0.29499999999999998</v>
      </c>
      <c r="H248" s="68">
        <v>0.29453603</v>
      </c>
      <c r="I248" s="69">
        <v>-4.6396999999998023E-4</v>
      </c>
      <c r="J248" s="29"/>
    </row>
    <row r="249" spans="1:10" ht="46" x14ac:dyDescent="0.25">
      <c r="A249" s="309" t="s">
        <v>222</v>
      </c>
      <c r="B249" s="65">
        <v>3.0459999999999998</v>
      </c>
      <c r="C249" s="57">
        <v>3.0464139599999998</v>
      </c>
      <c r="D249" s="57">
        <v>4.1395999999993549E-4</v>
      </c>
      <c r="E249" s="29"/>
      <c r="F249" s="309" t="s">
        <v>53</v>
      </c>
      <c r="G249" s="65">
        <v>0.22700000000000001</v>
      </c>
      <c r="H249" s="57">
        <v>0.22652867000000002</v>
      </c>
      <c r="I249" s="57">
        <v>-4.7132999999999203E-4</v>
      </c>
      <c r="J249" s="29"/>
    </row>
    <row r="250" spans="1:10" ht="57.5" x14ac:dyDescent="0.25">
      <c r="A250" s="311" t="s">
        <v>180</v>
      </c>
      <c r="B250" s="67">
        <v>1.2150000000000001</v>
      </c>
      <c r="C250" s="68">
        <v>1.21541476</v>
      </c>
      <c r="D250" s="69">
        <v>4.147599999999585E-4</v>
      </c>
      <c r="E250" s="29"/>
      <c r="F250" s="311" t="s">
        <v>113</v>
      </c>
      <c r="G250" s="67">
        <v>4.7039999999999997</v>
      </c>
      <c r="H250" s="68">
        <v>4.7035270799999997</v>
      </c>
      <c r="I250" s="69">
        <v>-4.7291999999998779E-4</v>
      </c>
      <c r="J250" s="29"/>
    </row>
    <row r="251" spans="1:10" ht="46" x14ac:dyDescent="0.25">
      <c r="A251" s="309" t="s">
        <v>235</v>
      </c>
      <c r="B251" s="65">
        <v>0.34100000000000003</v>
      </c>
      <c r="C251" s="57">
        <v>0.34142328000000005</v>
      </c>
      <c r="D251" s="57">
        <v>4.2328000000002586E-4</v>
      </c>
      <c r="E251" s="29"/>
      <c r="F251" s="309" t="s">
        <v>207</v>
      </c>
      <c r="G251" s="65">
        <v>1.3029999999999999</v>
      </c>
      <c r="H251" s="57">
        <v>1.3025263999999999</v>
      </c>
      <c r="I251" s="57">
        <v>-4.7360000000007396E-4</v>
      </c>
      <c r="J251" s="29"/>
    </row>
    <row r="252" spans="1:10" ht="34.5" x14ac:dyDescent="0.25">
      <c r="A252" s="311" t="s">
        <v>116</v>
      </c>
      <c r="B252" s="67">
        <v>0.251</v>
      </c>
      <c r="C252" s="68">
        <v>0.25143425000000003</v>
      </c>
      <c r="D252" s="69">
        <v>4.3425000000002489E-4</v>
      </c>
      <c r="E252" s="29"/>
      <c r="F252" s="311" t="s">
        <v>73</v>
      </c>
      <c r="G252" s="67">
        <v>3.3000000000000002E-2</v>
      </c>
      <c r="H252" s="68">
        <v>3.2524549999999999E-2</v>
      </c>
      <c r="I252" s="69">
        <v>-4.7545000000000226E-4</v>
      </c>
      <c r="J252" s="29"/>
    </row>
    <row r="253" spans="1:10" ht="34.5" x14ac:dyDescent="0.25">
      <c r="A253" s="309" t="s">
        <v>20</v>
      </c>
      <c r="B253" s="65">
        <v>27.95</v>
      </c>
      <c r="C253" s="57">
        <v>27.950440879999999</v>
      </c>
      <c r="D253" s="57">
        <v>4.4087999999931071E-4</v>
      </c>
      <c r="E253" s="29"/>
      <c r="F253" s="309" t="s">
        <v>34</v>
      </c>
      <c r="G253" s="65">
        <v>15.968</v>
      </c>
      <c r="H253" s="57">
        <v>15.967510189999999</v>
      </c>
      <c r="I253" s="57">
        <v>-4.8981000000125618E-4</v>
      </c>
      <c r="J253" s="29"/>
    </row>
    <row r="254" spans="1:10" ht="34.5" x14ac:dyDescent="0.25">
      <c r="A254" s="311" t="s">
        <v>220</v>
      </c>
      <c r="B254" s="67">
        <v>6.7030000000000003</v>
      </c>
      <c r="C254" s="68">
        <v>6.7034456200000001</v>
      </c>
      <c r="D254" s="69">
        <v>4.4561999999981339E-4</v>
      </c>
      <c r="E254" s="29"/>
      <c r="F254" s="311" t="s">
        <v>227</v>
      </c>
      <c r="G254" s="67">
        <v>5.657</v>
      </c>
      <c r="H254" s="68">
        <v>5.6565060300000001</v>
      </c>
      <c r="I254" s="69">
        <v>-4.9396999999995472E-4</v>
      </c>
      <c r="J254" s="29"/>
    </row>
    <row r="255" spans="1:10" ht="46" x14ac:dyDescent="0.25">
      <c r="A255" s="309" t="s">
        <v>236</v>
      </c>
      <c r="B255" s="65">
        <v>8.5000000000000006E-2</v>
      </c>
      <c r="C255" s="57">
        <v>8.5445880000000002E-2</v>
      </c>
      <c r="D255" s="57">
        <v>4.4587999999999572E-4</v>
      </c>
      <c r="E255" s="29"/>
      <c r="F255" s="309" t="s">
        <v>157</v>
      </c>
      <c r="G255" s="65">
        <v>74.635000000000005</v>
      </c>
      <c r="H255" s="57">
        <v>74.634440180000013</v>
      </c>
      <c r="I255" s="57">
        <v>-5.5981999999232812E-4</v>
      </c>
      <c r="J255" s="29"/>
    </row>
    <row r="256" spans="1:10" ht="23" x14ac:dyDescent="0.25">
      <c r="A256" s="311" t="s">
        <v>106</v>
      </c>
      <c r="B256" s="67">
        <v>1.49</v>
      </c>
      <c r="C256" s="68">
        <v>1.4904467800000001</v>
      </c>
      <c r="D256" s="69">
        <v>4.4678000000009099E-4</v>
      </c>
      <c r="E256" s="29"/>
      <c r="F256" s="311" t="s">
        <v>170</v>
      </c>
      <c r="G256" s="67">
        <v>20.317</v>
      </c>
      <c r="H256" s="68">
        <v>20.316154670000003</v>
      </c>
      <c r="I256" s="69">
        <v>-8.4532999999709091E-4</v>
      </c>
      <c r="J256" s="29"/>
    </row>
    <row r="257" spans="1:10" ht="34.5" x14ac:dyDescent="0.25">
      <c r="A257" s="309" t="s">
        <v>128</v>
      </c>
      <c r="B257" s="65">
        <v>6.8000000000000005E-2</v>
      </c>
      <c r="C257" s="57">
        <v>6.845147E-2</v>
      </c>
      <c r="D257" s="57">
        <v>4.5146999999999549E-4</v>
      </c>
      <c r="E257" s="29"/>
      <c r="F257" s="309" t="s">
        <v>212</v>
      </c>
      <c r="G257" s="65">
        <v>59.817</v>
      </c>
      <c r="H257" s="57">
        <v>59.815314780000001</v>
      </c>
      <c r="I257" s="57">
        <v>-1.6852199999988215E-3</v>
      </c>
      <c r="J257" s="29"/>
    </row>
    <row r="258" spans="1:10" ht="23" x14ac:dyDescent="0.25">
      <c r="A258" s="311" t="s">
        <v>162</v>
      </c>
      <c r="B258" s="67">
        <v>5.0000000000000001E-3</v>
      </c>
      <c r="C258" s="68">
        <v>5.4520200000000001E-3</v>
      </c>
      <c r="D258" s="69">
        <v>4.5202000000000003E-4</v>
      </c>
      <c r="E258" s="29"/>
      <c r="F258" s="311" t="s">
        <v>171</v>
      </c>
      <c r="G258" s="67">
        <v>31.754000000000001</v>
      </c>
      <c r="H258" s="68">
        <v>31.750567270000001</v>
      </c>
      <c r="I258" s="69">
        <v>-3.432730000000106E-3</v>
      </c>
      <c r="J258" s="29"/>
    </row>
    <row r="259" spans="1:10" ht="34.5" x14ac:dyDescent="0.25">
      <c r="A259" s="309" t="s">
        <v>160</v>
      </c>
      <c r="B259" s="65">
        <v>3.948</v>
      </c>
      <c r="C259" s="57">
        <v>3.9484593100000001</v>
      </c>
      <c r="D259" s="57">
        <v>4.5931000000010158E-4</v>
      </c>
      <c r="E259" s="29"/>
      <c r="F259" s="309" t="s">
        <v>7</v>
      </c>
      <c r="G259" s="65">
        <v>22.667000000000002</v>
      </c>
      <c r="H259" s="57">
        <v>22.662061780000002</v>
      </c>
      <c r="I259" s="57">
        <v>-4.9382199999996601E-3</v>
      </c>
      <c r="J259" s="29"/>
    </row>
    <row r="260" spans="1:10" x14ac:dyDescent="0.25">
      <c r="A260" s="311" t="s">
        <v>203</v>
      </c>
      <c r="B260" s="67">
        <v>0.434</v>
      </c>
      <c r="C260" s="68">
        <v>0.43447471000000004</v>
      </c>
      <c r="D260" s="69">
        <v>4.7471000000004482E-4</v>
      </c>
      <c r="E260" s="29"/>
      <c r="F260" s="311" t="s">
        <v>75</v>
      </c>
      <c r="G260" s="67">
        <v>13.848000000000001</v>
      </c>
      <c r="H260" s="68">
        <v>13.83730501</v>
      </c>
      <c r="I260" s="69">
        <v>-1.069499000000107E-2</v>
      </c>
      <c r="J260" s="29"/>
    </row>
    <row r="261" spans="1:10" ht="57.5" x14ac:dyDescent="0.25">
      <c r="A261" s="309" t="s">
        <v>24</v>
      </c>
      <c r="B261" s="65">
        <v>0.873</v>
      </c>
      <c r="C261" s="57">
        <v>0.87347600000000003</v>
      </c>
      <c r="D261" s="57">
        <v>4.7600000000003195E-4</v>
      </c>
      <c r="E261" s="29"/>
      <c r="F261" s="309" t="s">
        <v>200</v>
      </c>
      <c r="G261" s="65">
        <v>44.76</v>
      </c>
      <c r="H261" s="57">
        <v>44.737030079999997</v>
      </c>
      <c r="I261" s="57">
        <v>-2.2969920000001309E-2</v>
      </c>
      <c r="J261" s="29"/>
    </row>
    <row r="262" spans="1:10" ht="23" x14ac:dyDescent="0.25">
      <c r="A262" s="311" t="s">
        <v>34</v>
      </c>
      <c r="B262" s="67">
        <v>3.1E-2</v>
      </c>
      <c r="C262" s="68">
        <v>3.148861E-2</v>
      </c>
      <c r="D262" s="69">
        <v>4.8861000000000043E-4</v>
      </c>
      <c r="E262" s="29"/>
      <c r="F262" s="311" t="s">
        <v>216</v>
      </c>
      <c r="G262" s="67">
        <v>93.075999999999993</v>
      </c>
      <c r="H262" s="68">
        <v>93.049515749999998</v>
      </c>
      <c r="I262" s="69">
        <v>-2.6484249999995768E-2</v>
      </c>
      <c r="J262" s="29"/>
    </row>
    <row r="263" spans="1:10" x14ac:dyDescent="0.25">
      <c r="A263" s="309" t="s">
        <v>173</v>
      </c>
      <c r="B263" s="65">
        <v>0.10199999999999999</v>
      </c>
      <c r="C263" s="57">
        <v>0.10249153999999999</v>
      </c>
      <c r="D263" s="57">
        <v>4.9153999999999864E-4</v>
      </c>
      <c r="E263" s="29"/>
      <c r="F263" s="309" t="s">
        <v>261</v>
      </c>
      <c r="G263" s="65">
        <v>4.4999999999999998E-2</v>
      </c>
      <c r="H263" s="57">
        <v>0</v>
      </c>
      <c r="I263" s="57">
        <v>-4.4999999999999998E-2</v>
      </c>
      <c r="J263" s="29"/>
    </row>
    <row r="264" spans="1:10" ht="34.5" x14ac:dyDescent="0.25">
      <c r="A264" s="311" t="s">
        <v>197</v>
      </c>
      <c r="B264" s="67">
        <v>11.743</v>
      </c>
      <c r="C264" s="68">
        <v>11.74349381</v>
      </c>
      <c r="D264" s="69">
        <v>4.9381000000003894E-4</v>
      </c>
      <c r="E264" s="29"/>
      <c r="F264" s="311" t="s">
        <v>242</v>
      </c>
      <c r="G264" s="67">
        <v>77.509</v>
      </c>
      <c r="H264" s="68">
        <v>77.459445479999999</v>
      </c>
      <c r="I264" s="69">
        <v>-4.9554520000000934E-2</v>
      </c>
      <c r="J264" s="29"/>
    </row>
    <row r="265" spans="1:10" ht="57.5" x14ac:dyDescent="0.25">
      <c r="A265" s="309" t="s">
        <v>179</v>
      </c>
      <c r="B265" s="65">
        <v>4.2999999999999997E-2</v>
      </c>
      <c r="C265" s="57">
        <v>4.3496E-2</v>
      </c>
      <c r="D265" s="57">
        <v>4.9600000000000338E-4</v>
      </c>
      <c r="E265" s="29"/>
      <c r="F265" s="309" t="s">
        <v>603</v>
      </c>
      <c r="G265" s="65">
        <v>8.1639999999999997</v>
      </c>
      <c r="H265" s="57">
        <v>8.1046728100000003</v>
      </c>
      <c r="I265" s="57">
        <v>-5.9327189999999419E-2</v>
      </c>
      <c r="J265" s="29"/>
    </row>
    <row r="266" spans="1:10" ht="46" x14ac:dyDescent="0.25">
      <c r="A266" s="311" t="s">
        <v>73</v>
      </c>
      <c r="B266" s="67">
        <v>5.0000000000000001E-3</v>
      </c>
      <c r="C266" s="68">
        <v>5.4999999999999997E-3</v>
      </c>
      <c r="D266" s="69">
        <v>4.9999999999999958E-4</v>
      </c>
      <c r="E266" s="29"/>
      <c r="F266" s="311" t="s">
        <v>105</v>
      </c>
      <c r="G266" s="67">
        <v>233.351</v>
      </c>
      <c r="H266" s="68">
        <v>233.25703519000001</v>
      </c>
      <c r="I266" s="69">
        <v>-9.3964809999988574E-2</v>
      </c>
      <c r="J266" s="29"/>
    </row>
    <row r="267" spans="1:10" ht="23" x14ac:dyDescent="0.25">
      <c r="A267" s="309" t="s">
        <v>148</v>
      </c>
      <c r="B267" s="65">
        <v>0.40899999999999997</v>
      </c>
      <c r="C267" s="57">
        <v>0.40954585999999998</v>
      </c>
      <c r="D267" s="57">
        <v>5.4586000000000912E-4</v>
      </c>
      <c r="E267" s="29"/>
      <c r="F267" s="309" t="s">
        <v>137</v>
      </c>
      <c r="G267" s="65">
        <v>1.5469999999999999</v>
      </c>
      <c r="H267" s="57">
        <v>1.2890056399999998</v>
      </c>
      <c r="I267" s="57">
        <v>-0.25799436000000009</v>
      </c>
      <c r="J267" s="29"/>
    </row>
    <row r="268" spans="1:10" ht="23" x14ac:dyDescent="0.25">
      <c r="A268" s="311" t="s">
        <v>139</v>
      </c>
      <c r="B268" s="67">
        <v>0</v>
      </c>
      <c r="C268" s="68">
        <v>1.1499000000000001E-3</v>
      </c>
      <c r="D268" s="69">
        <v>1.1499000000000001E-3</v>
      </c>
      <c r="E268" s="29"/>
      <c r="F268" s="311" t="s">
        <v>251</v>
      </c>
      <c r="G268" s="67">
        <v>16.664999999999999</v>
      </c>
      <c r="H268" s="68">
        <v>16.341270349999999</v>
      </c>
      <c r="I268" s="69">
        <v>-0.32372965000000065</v>
      </c>
      <c r="J268" s="29"/>
    </row>
    <row r="269" spans="1:10" ht="46" x14ac:dyDescent="0.25">
      <c r="A269" s="309" t="s">
        <v>228</v>
      </c>
      <c r="B269" s="65">
        <v>1.742</v>
      </c>
      <c r="C269" s="57">
        <v>1.74388667</v>
      </c>
      <c r="D269" s="57">
        <v>1.8866699999999792E-3</v>
      </c>
      <c r="E269" s="29"/>
      <c r="F269" s="309" t="s">
        <v>230</v>
      </c>
      <c r="G269" s="65">
        <v>14.515000000000001</v>
      </c>
      <c r="H269" s="57">
        <v>14.147301499999999</v>
      </c>
      <c r="I269" s="57">
        <v>-0.36769850000000126</v>
      </c>
      <c r="J269" s="29"/>
    </row>
    <row r="270" spans="1:10" ht="23" x14ac:dyDescent="0.25">
      <c r="A270" s="311" t="s">
        <v>250</v>
      </c>
      <c r="B270" s="67">
        <v>14.356</v>
      </c>
      <c r="C270" s="68">
        <v>14.359409269999999</v>
      </c>
      <c r="D270" s="69">
        <v>3.4092699999987985E-3</v>
      </c>
      <c r="E270" s="29"/>
      <c r="F270" s="311" t="s">
        <v>218</v>
      </c>
      <c r="G270" s="67">
        <v>493.61599999999999</v>
      </c>
      <c r="H270" s="68">
        <v>493.07679451999996</v>
      </c>
      <c r="I270" s="69">
        <v>-0.539205480000021</v>
      </c>
      <c r="J270" s="29"/>
    </row>
    <row r="271" spans="1:10" ht="46" x14ac:dyDescent="0.25">
      <c r="A271" s="309" t="s">
        <v>229</v>
      </c>
      <c r="B271" s="65">
        <v>6.0570000000000004</v>
      </c>
      <c r="C271" s="57">
        <v>6.1048309999999999</v>
      </c>
      <c r="D271" s="57">
        <v>4.7830999999999513E-2</v>
      </c>
      <c r="E271" s="29"/>
      <c r="F271" s="309" t="s">
        <v>123</v>
      </c>
      <c r="G271" s="65">
        <v>207.18199999999999</v>
      </c>
      <c r="H271" s="57">
        <v>205.13230819999998</v>
      </c>
      <c r="I271" s="57">
        <v>-2.0496918000000051</v>
      </c>
      <c r="J271" s="29"/>
    </row>
    <row r="272" spans="1:10" ht="23" x14ac:dyDescent="0.25">
      <c r="A272" s="311" t="s">
        <v>9</v>
      </c>
      <c r="B272" s="67">
        <v>1485.54</v>
      </c>
      <c r="C272" s="68">
        <v>1485.7836055</v>
      </c>
      <c r="D272" s="69">
        <v>0.24360550000005787</v>
      </c>
      <c r="E272" s="29"/>
      <c r="F272" s="311" t="s">
        <v>39</v>
      </c>
      <c r="G272" s="67">
        <v>48.597000000000001</v>
      </c>
      <c r="H272" s="68">
        <v>46.306940609999998</v>
      </c>
      <c r="I272" s="69">
        <v>-2.2900593900000032</v>
      </c>
      <c r="J272" s="29"/>
    </row>
    <row r="273" spans="1:10" ht="34.5" x14ac:dyDescent="0.25">
      <c r="A273" s="309" t="s">
        <v>258</v>
      </c>
      <c r="B273" s="65">
        <v>0</v>
      </c>
      <c r="C273" s="57">
        <v>10.24338455</v>
      </c>
      <c r="D273" s="57">
        <v>10.24338455</v>
      </c>
      <c r="E273" s="29"/>
      <c r="F273" s="309" t="s">
        <v>253</v>
      </c>
      <c r="G273" s="65">
        <v>8.3350000000000009</v>
      </c>
      <c r="H273" s="57">
        <v>1.9395349799999999</v>
      </c>
      <c r="I273" s="57">
        <v>-6.3954650200000014</v>
      </c>
      <c r="J273" s="29"/>
    </row>
    <row r="274" spans="1:10" s="28" customFormat="1" ht="23" x14ac:dyDescent="0.25">
      <c r="A274" s="311" t="s">
        <v>183</v>
      </c>
      <c r="B274" s="67">
        <v>8.5999999999999993E-2</v>
      </c>
      <c r="C274" s="68">
        <v>13.84945456</v>
      </c>
      <c r="D274" s="69">
        <v>13.76345456</v>
      </c>
      <c r="E274" s="70"/>
      <c r="F274" s="311" t="s">
        <v>219</v>
      </c>
      <c r="G274" s="67">
        <v>127.944</v>
      </c>
      <c r="H274" s="68">
        <v>9.792893900000001</v>
      </c>
      <c r="I274" s="69">
        <v>-118.15110610000001</v>
      </c>
      <c r="J274" s="70"/>
    </row>
    <row r="275" spans="1:10" x14ac:dyDescent="0.25">
      <c r="A275" s="303" t="s">
        <v>262</v>
      </c>
      <c r="B275" s="71">
        <f>SUM(B11:B274)</f>
        <v>8693.8020000000015</v>
      </c>
      <c r="C275" s="72">
        <f>SUM(C11:C274)</f>
        <v>8589.9867492499998</v>
      </c>
      <c r="D275" s="72">
        <f>SUM(D11:D274)</f>
        <v>-103.81525074999966</v>
      </c>
      <c r="F275" s="303" t="s">
        <v>262</v>
      </c>
      <c r="G275" s="71">
        <f>SUM(G11:G274)</f>
        <v>10124.184999999998</v>
      </c>
      <c r="H275" s="72">
        <f>SUM(H11:H274)</f>
        <v>10125.145406399997</v>
      </c>
      <c r="I275" s="72">
        <f>SUM(I11:I274)</f>
        <v>0.96040640000020971</v>
      </c>
    </row>
  </sheetData>
  <sortState xmlns:xlrd2="http://schemas.microsoft.com/office/spreadsheetml/2017/richdata2" ref="F11:I274">
    <sortCondition descending="1" ref="I11:I274"/>
  </sortState>
  <mergeCells count="3">
    <mergeCell ref="A2:E2"/>
    <mergeCell ref="A9:D9"/>
    <mergeCell ref="F9:I9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L229"/>
  <sheetViews>
    <sheetView zoomScaleNormal="100" workbookViewId="0">
      <selection activeCell="A61" sqref="A1:A1048576"/>
    </sheetView>
  </sheetViews>
  <sheetFormatPr defaultColWidth="9.1796875" defaultRowHeight="11.5" x14ac:dyDescent="0.25"/>
  <cols>
    <col min="1" max="1" width="46.81640625" style="7" customWidth="1"/>
    <col min="2" max="2" width="6.26953125" style="7" bestFit="1" customWidth="1"/>
    <col min="3" max="3" width="8" style="7" bestFit="1" customWidth="1"/>
    <col min="4" max="4" width="6.08984375" style="7" bestFit="1" customWidth="1"/>
    <col min="5" max="5" width="8.08984375" style="7" customWidth="1"/>
    <col min="6" max="6" width="12.1796875" style="7" customWidth="1"/>
    <col min="7" max="7" width="7.7265625" style="7" bestFit="1" customWidth="1"/>
    <col min="8" max="8" width="7.90625" style="7" customWidth="1"/>
    <col min="9" max="9" width="14.6328125" style="7" bestFit="1" customWidth="1"/>
    <col min="10" max="10" width="9.81640625" style="7" customWidth="1"/>
    <col min="11" max="16384" width="9.1796875" style="7"/>
  </cols>
  <sheetData>
    <row r="1" spans="1:12" x14ac:dyDescent="0.25">
      <c r="A1" s="201" t="s">
        <v>517</v>
      </c>
      <c r="K1" s="329" t="s">
        <v>313</v>
      </c>
      <c r="L1" s="329"/>
    </row>
    <row r="2" spans="1:12" x14ac:dyDescent="0.25">
      <c r="A2" s="88" t="s">
        <v>320</v>
      </c>
      <c r="B2" s="88" t="s">
        <v>318</v>
      </c>
      <c r="C2" s="88" t="s">
        <v>316</v>
      </c>
      <c r="D2" s="88" t="s">
        <v>315</v>
      </c>
      <c r="E2" s="88" t="s">
        <v>317</v>
      </c>
      <c r="F2" s="88" t="s">
        <v>617</v>
      </c>
      <c r="G2" s="88" t="s">
        <v>319</v>
      </c>
      <c r="H2" s="88" t="s">
        <v>636</v>
      </c>
      <c r="I2" s="88" t="s">
        <v>635</v>
      </c>
      <c r="J2" s="28"/>
    </row>
    <row r="3" spans="1:12" x14ac:dyDescent="0.25">
      <c r="A3" s="202" t="s">
        <v>9</v>
      </c>
      <c r="B3" s="202"/>
      <c r="C3" s="202">
        <v>358.03500000000003</v>
      </c>
      <c r="D3" s="202"/>
      <c r="E3" s="202">
        <v>614.86800000000005</v>
      </c>
      <c r="F3" s="202">
        <v>0.13400000000000001</v>
      </c>
      <c r="G3" s="202">
        <v>85.457999999999998</v>
      </c>
      <c r="H3" s="202">
        <v>1.968</v>
      </c>
      <c r="I3" s="202">
        <v>403.41</v>
      </c>
      <c r="J3" s="203"/>
    </row>
    <row r="4" spans="1:12" x14ac:dyDescent="0.25">
      <c r="A4" s="192" t="s">
        <v>151</v>
      </c>
      <c r="B4" s="192">
        <v>109.43300000000001</v>
      </c>
      <c r="C4" s="192"/>
      <c r="D4" s="192"/>
      <c r="E4" s="192">
        <v>93.686999999999998</v>
      </c>
      <c r="F4" s="192"/>
      <c r="G4" s="192">
        <v>1678.36</v>
      </c>
      <c r="H4" s="192"/>
      <c r="I4" s="192"/>
      <c r="J4" s="203"/>
    </row>
    <row r="5" spans="1:12" x14ac:dyDescent="0.25">
      <c r="A5" s="192" t="s">
        <v>1</v>
      </c>
      <c r="B5" s="192">
        <v>0.97</v>
      </c>
      <c r="C5" s="192">
        <v>7.9000000000000001E-2</v>
      </c>
      <c r="D5" s="192">
        <v>4.71</v>
      </c>
      <c r="E5" s="192">
        <v>71.597999999999999</v>
      </c>
      <c r="F5" s="192"/>
      <c r="G5" s="192">
        <v>9.1080000000000005</v>
      </c>
      <c r="H5" s="192"/>
      <c r="I5" s="192">
        <v>2.6240000000000001</v>
      </c>
      <c r="J5" s="203"/>
    </row>
    <row r="6" spans="1:12" x14ac:dyDescent="0.25">
      <c r="A6" s="192" t="s">
        <v>47</v>
      </c>
      <c r="B6" s="192">
        <v>0.107</v>
      </c>
      <c r="C6" s="192"/>
      <c r="D6" s="192">
        <v>4.9000000000000002E-2</v>
      </c>
      <c r="E6" s="192">
        <v>41.104999999999997</v>
      </c>
      <c r="F6" s="192"/>
      <c r="G6" s="192">
        <v>23.068999999999999</v>
      </c>
      <c r="H6" s="192"/>
      <c r="I6" s="192"/>
      <c r="J6" s="203"/>
    </row>
    <row r="7" spans="1:12" x14ac:dyDescent="0.25">
      <c r="A7" s="192" t="s">
        <v>11</v>
      </c>
      <c r="B7" s="192">
        <v>21.379000000000001</v>
      </c>
      <c r="C7" s="192">
        <v>5.1999999999999998E-2</v>
      </c>
      <c r="D7" s="192"/>
      <c r="E7" s="192">
        <v>31.492000000000001</v>
      </c>
      <c r="F7" s="192"/>
      <c r="G7" s="192">
        <v>13.513999999999999</v>
      </c>
      <c r="H7" s="192"/>
      <c r="I7" s="192">
        <v>5.8000000000000003E-2</v>
      </c>
      <c r="J7" s="203"/>
    </row>
    <row r="8" spans="1:12" x14ac:dyDescent="0.25">
      <c r="A8" s="192" t="s">
        <v>80</v>
      </c>
      <c r="B8" s="192"/>
      <c r="C8" s="192">
        <v>48.905000000000001</v>
      </c>
      <c r="D8" s="192">
        <v>13.766</v>
      </c>
      <c r="E8" s="192">
        <v>25.742999999999999</v>
      </c>
      <c r="F8" s="192"/>
      <c r="G8" s="192">
        <v>258.03100000000001</v>
      </c>
      <c r="H8" s="192"/>
      <c r="I8" s="192">
        <v>49.378999999999998</v>
      </c>
      <c r="J8" s="203"/>
    </row>
    <row r="9" spans="1:12" x14ac:dyDescent="0.25">
      <c r="A9" s="192" t="s">
        <v>178</v>
      </c>
      <c r="B9" s="192"/>
      <c r="C9" s="192">
        <v>1.1339999999999999</v>
      </c>
      <c r="D9" s="192"/>
      <c r="E9" s="192">
        <v>14</v>
      </c>
      <c r="F9" s="192"/>
      <c r="G9" s="192">
        <v>0.61699999999999999</v>
      </c>
      <c r="H9" s="192"/>
      <c r="I9" s="192">
        <v>1.8480000000000001</v>
      </c>
      <c r="J9" s="203"/>
    </row>
    <row r="10" spans="1:12" x14ac:dyDescent="0.25">
      <c r="A10" s="192" t="s">
        <v>75</v>
      </c>
      <c r="B10" s="192">
        <v>1E-3</v>
      </c>
      <c r="C10" s="192"/>
      <c r="D10" s="192"/>
      <c r="E10" s="192">
        <v>8.9369999999999994</v>
      </c>
      <c r="F10" s="192"/>
      <c r="G10" s="192">
        <v>0.08</v>
      </c>
      <c r="H10" s="192"/>
      <c r="I10" s="192">
        <v>1.238</v>
      </c>
      <c r="J10" s="203"/>
    </row>
    <row r="11" spans="1:12" x14ac:dyDescent="0.25">
      <c r="A11" s="192" t="s">
        <v>61</v>
      </c>
      <c r="B11" s="192">
        <v>17.402000000000001</v>
      </c>
      <c r="C11" s="192">
        <v>6.0000000000000001E-3</v>
      </c>
      <c r="D11" s="192"/>
      <c r="E11" s="192">
        <v>8.5579999999999998</v>
      </c>
      <c r="F11" s="192"/>
      <c r="G11" s="192">
        <v>4.6029999999999998</v>
      </c>
      <c r="H11" s="192"/>
      <c r="I11" s="192">
        <v>6.0000000000000001E-3</v>
      </c>
      <c r="J11" s="203"/>
    </row>
    <row r="12" spans="1:12" x14ac:dyDescent="0.25">
      <c r="A12" s="192" t="s">
        <v>23</v>
      </c>
      <c r="B12" s="192"/>
      <c r="C12" s="192"/>
      <c r="D12" s="192"/>
      <c r="E12" s="192">
        <v>4.819</v>
      </c>
      <c r="F12" s="192"/>
      <c r="G12" s="192">
        <v>3.206</v>
      </c>
      <c r="H12" s="192"/>
      <c r="I12" s="192">
        <v>0.89800000000000002</v>
      </c>
      <c r="J12" s="203"/>
    </row>
    <row r="13" spans="1:12" x14ac:dyDescent="0.25">
      <c r="A13" s="192" t="s">
        <v>152</v>
      </c>
      <c r="B13" s="192"/>
      <c r="C13" s="192"/>
      <c r="D13" s="192"/>
      <c r="E13" s="192">
        <v>4.0490000000000004</v>
      </c>
      <c r="F13" s="192"/>
      <c r="G13" s="192">
        <v>0</v>
      </c>
      <c r="H13" s="192"/>
      <c r="I13" s="192"/>
      <c r="J13" s="203"/>
    </row>
    <row r="14" spans="1:12" x14ac:dyDescent="0.25">
      <c r="A14" s="192" t="s">
        <v>253</v>
      </c>
      <c r="B14" s="192">
        <v>2.1999999999999999E-2</v>
      </c>
      <c r="C14" s="192">
        <v>1.4999999999999999E-2</v>
      </c>
      <c r="D14" s="192">
        <v>0.46500000000000002</v>
      </c>
      <c r="E14" s="192">
        <v>2.97</v>
      </c>
      <c r="F14" s="192"/>
      <c r="G14" s="192">
        <v>1.7000000000000001E-2</v>
      </c>
      <c r="H14" s="192"/>
      <c r="I14" s="192">
        <v>1.6E-2</v>
      </c>
      <c r="J14" s="203"/>
    </row>
    <row r="15" spans="1:12" x14ac:dyDescent="0.25">
      <c r="A15" s="192" t="s">
        <v>258</v>
      </c>
      <c r="B15" s="192">
        <v>0.11600000000000001</v>
      </c>
      <c r="C15" s="192">
        <v>3.323</v>
      </c>
      <c r="D15" s="192">
        <v>0.68</v>
      </c>
      <c r="E15" s="192">
        <v>2.6</v>
      </c>
      <c r="F15" s="192">
        <v>0.15</v>
      </c>
      <c r="G15" s="192">
        <v>0.56699999999999995</v>
      </c>
      <c r="H15" s="192">
        <v>0.48699999999999999</v>
      </c>
      <c r="I15" s="192">
        <v>2.8010000000000002</v>
      </c>
      <c r="J15" s="203"/>
    </row>
    <row r="16" spans="1:12" x14ac:dyDescent="0.25">
      <c r="A16" s="192" t="s">
        <v>76</v>
      </c>
      <c r="B16" s="192"/>
      <c r="C16" s="192"/>
      <c r="D16" s="192"/>
      <c r="E16" s="192">
        <v>1.8720000000000001</v>
      </c>
      <c r="F16" s="192"/>
      <c r="G16" s="192"/>
      <c r="H16" s="192"/>
      <c r="I16" s="192"/>
      <c r="J16" s="203"/>
    </row>
    <row r="17" spans="1:10" x14ac:dyDescent="0.25">
      <c r="A17" s="192" t="s">
        <v>103</v>
      </c>
      <c r="B17" s="192">
        <v>0</v>
      </c>
      <c r="C17" s="192">
        <v>0.27700000000000002</v>
      </c>
      <c r="D17" s="192">
        <v>0.67700000000000005</v>
      </c>
      <c r="E17" s="192">
        <v>1.4950000000000001</v>
      </c>
      <c r="F17" s="192"/>
      <c r="G17" s="192">
        <v>4.2000000000000003E-2</v>
      </c>
      <c r="H17" s="192"/>
      <c r="I17" s="192">
        <v>1.3939999999999999</v>
      </c>
      <c r="J17" s="203"/>
    </row>
    <row r="18" spans="1:10" x14ac:dyDescent="0.25">
      <c r="A18" s="192" t="s">
        <v>147</v>
      </c>
      <c r="B18" s="192">
        <v>0</v>
      </c>
      <c r="C18" s="192">
        <v>6.5000000000000002E-2</v>
      </c>
      <c r="D18" s="192">
        <v>3.0000000000000001E-3</v>
      </c>
      <c r="E18" s="192">
        <v>1.2629999999999999</v>
      </c>
      <c r="F18" s="192"/>
      <c r="G18" s="192">
        <v>5.8000000000000003E-2</v>
      </c>
      <c r="H18" s="192"/>
      <c r="I18" s="192">
        <v>9.5000000000000001E-2</v>
      </c>
      <c r="J18" s="203"/>
    </row>
    <row r="19" spans="1:10" x14ac:dyDescent="0.25">
      <c r="A19" s="192" t="s">
        <v>74</v>
      </c>
      <c r="B19" s="192">
        <v>2.9000000000000001E-2</v>
      </c>
      <c r="C19" s="192">
        <v>0.01</v>
      </c>
      <c r="D19" s="192"/>
      <c r="E19" s="192">
        <v>0.56399999999999995</v>
      </c>
      <c r="F19" s="192"/>
      <c r="G19" s="192">
        <v>1.0999999999999999E-2</v>
      </c>
      <c r="H19" s="192"/>
      <c r="I19" s="192"/>
      <c r="J19" s="203"/>
    </row>
    <row r="20" spans="1:10" x14ac:dyDescent="0.25">
      <c r="A20" s="192" t="s">
        <v>125</v>
      </c>
      <c r="B20" s="192"/>
      <c r="C20" s="192">
        <v>3.089</v>
      </c>
      <c r="D20" s="192">
        <v>1.2999999999999999E-2</v>
      </c>
      <c r="E20" s="192">
        <v>0.48899999999999999</v>
      </c>
      <c r="F20" s="192"/>
      <c r="G20" s="192">
        <v>9.4559999999999995</v>
      </c>
      <c r="H20" s="192"/>
      <c r="I20" s="192">
        <v>3.089</v>
      </c>
      <c r="J20" s="203"/>
    </row>
    <row r="21" spans="1:10" x14ac:dyDescent="0.25">
      <c r="A21" s="192" t="s">
        <v>40</v>
      </c>
      <c r="B21" s="192">
        <v>5.0999999999999997E-2</v>
      </c>
      <c r="C21" s="192">
        <v>2.5999999999999999E-2</v>
      </c>
      <c r="D21" s="192"/>
      <c r="E21" s="192">
        <v>0.42</v>
      </c>
      <c r="F21" s="192"/>
      <c r="G21" s="192">
        <v>4.2000000000000003E-2</v>
      </c>
      <c r="H21" s="192"/>
      <c r="I21" s="192"/>
      <c r="J21" s="203"/>
    </row>
    <row r="22" spans="1:10" x14ac:dyDescent="0.25">
      <c r="A22" s="192" t="s">
        <v>64</v>
      </c>
      <c r="B22" s="192">
        <v>2.0139999999999998</v>
      </c>
      <c r="C22" s="192">
        <v>4.157</v>
      </c>
      <c r="D22" s="192">
        <v>1E-3</v>
      </c>
      <c r="E22" s="192">
        <v>0.38900000000000001</v>
      </c>
      <c r="F22" s="192"/>
      <c r="G22" s="192">
        <v>12.875</v>
      </c>
      <c r="H22" s="192"/>
      <c r="I22" s="192">
        <v>4.3529999999999998</v>
      </c>
      <c r="J22" s="203"/>
    </row>
    <row r="23" spans="1:10" x14ac:dyDescent="0.25">
      <c r="A23" s="192" t="s">
        <v>127</v>
      </c>
      <c r="B23" s="192">
        <v>0.33800000000000002</v>
      </c>
      <c r="C23" s="192"/>
      <c r="D23" s="192"/>
      <c r="E23" s="192">
        <v>0.33500000000000002</v>
      </c>
      <c r="F23" s="192"/>
      <c r="G23" s="192"/>
      <c r="H23" s="192"/>
      <c r="I23" s="192"/>
      <c r="J23" s="203"/>
    </row>
    <row r="24" spans="1:10" x14ac:dyDescent="0.25">
      <c r="A24" s="192" t="s">
        <v>175</v>
      </c>
      <c r="B24" s="192"/>
      <c r="C24" s="192">
        <v>7.0030000000000001</v>
      </c>
      <c r="D24" s="192">
        <v>2.1999999999999999E-2</v>
      </c>
      <c r="E24" s="192">
        <v>0.311</v>
      </c>
      <c r="F24" s="192"/>
      <c r="G24" s="192">
        <v>2.056</v>
      </c>
      <c r="H24" s="192"/>
      <c r="I24" s="192">
        <v>7.7729999999999997</v>
      </c>
      <c r="J24" s="203"/>
    </row>
    <row r="25" spans="1:10" x14ac:dyDescent="0.25">
      <c r="A25" s="192" t="s">
        <v>209</v>
      </c>
      <c r="B25" s="192"/>
      <c r="C25" s="192">
        <v>2.5819999999999999</v>
      </c>
      <c r="D25" s="192"/>
      <c r="E25" s="192">
        <v>0.19500000000000001</v>
      </c>
      <c r="F25" s="192"/>
      <c r="G25" s="192">
        <v>1.613</v>
      </c>
      <c r="H25" s="192"/>
      <c r="I25" s="192">
        <v>2.786</v>
      </c>
      <c r="J25" s="203"/>
    </row>
    <row r="26" spans="1:10" x14ac:dyDescent="0.25">
      <c r="A26" s="192" t="s">
        <v>3</v>
      </c>
      <c r="B26" s="192"/>
      <c r="C26" s="192">
        <v>0.13700000000000001</v>
      </c>
      <c r="D26" s="192">
        <v>6.7000000000000004E-2</v>
      </c>
      <c r="E26" s="192">
        <v>0.153</v>
      </c>
      <c r="F26" s="192"/>
      <c r="G26" s="192">
        <v>0.92200000000000004</v>
      </c>
      <c r="H26" s="192"/>
      <c r="I26" s="192">
        <v>0.13700000000000001</v>
      </c>
      <c r="J26" s="203"/>
    </row>
    <row r="27" spans="1:10" x14ac:dyDescent="0.25">
      <c r="A27" s="192" t="s">
        <v>242</v>
      </c>
      <c r="B27" s="192">
        <v>2.7E-2</v>
      </c>
      <c r="C27" s="192"/>
      <c r="D27" s="192"/>
      <c r="E27" s="192">
        <v>0.13</v>
      </c>
      <c r="F27" s="192"/>
      <c r="G27" s="192">
        <v>1.754</v>
      </c>
      <c r="H27" s="192"/>
      <c r="I27" s="192">
        <v>2.2480000000000002</v>
      </c>
      <c r="J27" s="203"/>
    </row>
    <row r="28" spans="1:10" x14ac:dyDescent="0.25">
      <c r="A28" s="192" t="s">
        <v>39</v>
      </c>
      <c r="B28" s="192"/>
      <c r="C28" s="192">
        <v>3.4000000000000002E-2</v>
      </c>
      <c r="D28" s="192">
        <v>4.9000000000000002E-2</v>
      </c>
      <c r="E28" s="192">
        <v>0.114</v>
      </c>
      <c r="F28" s="192"/>
      <c r="G28" s="192"/>
      <c r="H28" s="192"/>
      <c r="I28" s="192">
        <v>2.5999999999999999E-2</v>
      </c>
      <c r="J28" s="203"/>
    </row>
    <row r="29" spans="1:10" x14ac:dyDescent="0.25">
      <c r="A29" s="192" t="s">
        <v>130</v>
      </c>
      <c r="B29" s="192"/>
      <c r="C29" s="192">
        <v>43.268000000000001</v>
      </c>
      <c r="D29" s="192">
        <v>4.0000000000000001E-3</v>
      </c>
      <c r="E29" s="192">
        <v>9.8000000000000004E-2</v>
      </c>
      <c r="F29" s="192"/>
      <c r="G29" s="192">
        <v>0.80900000000000005</v>
      </c>
      <c r="H29" s="192"/>
      <c r="I29" s="192">
        <v>43.363999999999997</v>
      </c>
      <c r="J29" s="203"/>
    </row>
    <row r="30" spans="1:10" x14ac:dyDescent="0.25">
      <c r="A30" s="192" t="s">
        <v>224</v>
      </c>
      <c r="B30" s="192"/>
      <c r="C30" s="192"/>
      <c r="D30" s="192"/>
      <c r="E30" s="192">
        <v>9.7000000000000003E-2</v>
      </c>
      <c r="F30" s="192"/>
      <c r="G30" s="192">
        <v>0.50800000000000001</v>
      </c>
      <c r="H30" s="192"/>
      <c r="I30" s="192">
        <v>4.0000000000000001E-3</v>
      </c>
      <c r="J30" s="203"/>
    </row>
    <row r="31" spans="1:10" x14ac:dyDescent="0.25">
      <c r="A31" s="192" t="s">
        <v>37</v>
      </c>
      <c r="B31" s="192"/>
      <c r="C31" s="192">
        <v>20.202000000000002</v>
      </c>
      <c r="D31" s="192">
        <v>3.6999999999999998E-2</v>
      </c>
      <c r="E31" s="192">
        <v>9.2999999999999999E-2</v>
      </c>
      <c r="F31" s="192"/>
      <c r="G31" s="192">
        <v>51.646999999999998</v>
      </c>
      <c r="H31" s="192">
        <v>4.5410000000000004</v>
      </c>
      <c r="I31" s="192">
        <v>19.335999999999999</v>
      </c>
      <c r="J31" s="203"/>
    </row>
    <row r="32" spans="1:10" x14ac:dyDescent="0.25">
      <c r="A32" s="192" t="s">
        <v>205</v>
      </c>
      <c r="B32" s="192">
        <v>1E-3</v>
      </c>
      <c r="C32" s="192"/>
      <c r="D32" s="192"/>
      <c r="E32" s="192">
        <v>9.2999999999999999E-2</v>
      </c>
      <c r="F32" s="192"/>
      <c r="G32" s="192">
        <v>0.28799999999999998</v>
      </c>
      <c r="H32" s="192"/>
      <c r="I32" s="192"/>
      <c r="J32" s="203"/>
    </row>
    <row r="33" spans="1:10" x14ac:dyDescent="0.25">
      <c r="A33" s="192" t="s">
        <v>108</v>
      </c>
      <c r="B33" s="192"/>
      <c r="C33" s="192">
        <v>2.4830000000000001</v>
      </c>
      <c r="D33" s="192"/>
      <c r="E33" s="192">
        <v>9.1999999999999998E-2</v>
      </c>
      <c r="F33" s="192"/>
      <c r="G33" s="192">
        <v>8.0000000000000002E-3</v>
      </c>
      <c r="H33" s="192"/>
      <c r="I33" s="192">
        <v>2.7090000000000001</v>
      </c>
      <c r="J33" s="203"/>
    </row>
    <row r="34" spans="1:10" x14ac:dyDescent="0.25">
      <c r="A34" s="192" t="s">
        <v>225</v>
      </c>
      <c r="B34" s="192"/>
      <c r="C34" s="192">
        <v>4.1000000000000002E-2</v>
      </c>
      <c r="D34" s="192"/>
      <c r="E34" s="192">
        <v>8.5000000000000006E-2</v>
      </c>
      <c r="F34" s="192"/>
      <c r="G34" s="192">
        <v>0.38600000000000001</v>
      </c>
      <c r="H34" s="192"/>
      <c r="I34" s="192">
        <v>4.1000000000000002E-2</v>
      </c>
      <c r="J34" s="203"/>
    </row>
    <row r="35" spans="1:10" x14ac:dyDescent="0.25">
      <c r="A35" s="192" t="s">
        <v>204</v>
      </c>
      <c r="B35" s="192">
        <v>2E-3</v>
      </c>
      <c r="C35" s="192">
        <v>0</v>
      </c>
      <c r="D35" s="192"/>
      <c r="E35" s="192">
        <v>8.3000000000000004E-2</v>
      </c>
      <c r="F35" s="192"/>
      <c r="G35" s="192">
        <v>1.3740000000000001</v>
      </c>
      <c r="H35" s="192"/>
      <c r="I35" s="192">
        <v>1.4999999999999999E-2</v>
      </c>
      <c r="J35" s="203"/>
    </row>
    <row r="36" spans="1:10" x14ac:dyDescent="0.25">
      <c r="A36" s="192" t="s">
        <v>142</v>
      </c>
      <c r="B36" s="192">
        <v>0</v>
      </c>
      <c r="C36" s="192">
        <v>1E-3</v>
      </c>
      <c r="D36" s="192">
        <v>2E-3</v>
      </c>
      <c r="E36" s="192">
        <v>8.2000000000000003E-2</v>
      </c>
      <c r="F36" s="192"/>
      <c r="G36" s="192">
        <v>0.69299999999999995</v>
      </c>
      <c r="H36" s="192"/>
      <c r="I36" s="192">
        <v>0.53400000000000003</v>
      </c>
      <c r="J36" s="203"/>
    </row>
    <row r="37" spans="1:10" x14ac:dyDescent="0.25">
      <c r="A37" s="192" t="s">
        <v>114</v>
      </c>
      <c r="B37" s="192"/>
      <c r="C37" s="192">
        <v>2.6850000000000001</v>
      </c>
      <c r="D37" s="192"/>
      <c r="E37" s="192">
        <v>7.0999999999999994E-2</v>
      </c>
      <c r="F37" s="192"/>
      <c r="G37" s="192">
        <v>3.7999999999999999E-2</v>
      </c>
      <c r="H37" s="192"/>
      <c r="I37" s="192">
        <v>2.742</v>
      </c>
      <c r="J37" s="203"/>
    </row>
    <row r="38" spans="1:10" x14ac:dyDescent="0.25">
      <c r="A38" s="192" t="s">
        <v>122</v>
      </c>
      <c r="B38" s="192"/>
      <c r="C38" s="192">
        <v>6.2E-2</v>
      </c>
      <c r="D38" s="192"/>
      <c r="E38" s="192">
        <v>7.0000000000000007E-2</v>
      </c>
      <c r="F38" s="192"/>
      <c r="G38" s="192">
        <v>4.0000000000000001E-3</v>
      </c>
      <c r="H38" s="192"/>
      <c r="I38" s="192">
        <v>0.58199999999999996</v>
      </c>
      <c r="J38" s="203"/>
    </row>
    <row r="39" spans="1:10" x14ac:dyDescent="0.25">
      <c r="A39" s="192" t="s">
        <v>211</v>
      </c>
      <c r="B39" s="192"/>
      <c r="C39" s="192">
        <v>4.3999999999999997E-2</v>
      </c>
      <c r="D39" s="192"/>
      <c r="E39" s="192">
        <v>6.9000000000000006E-2</v>
      </c>
      <c r="F39" s="192"/>
      <c r="G39" s="192">
        <v>0.29499999999999998</v>
      </c>
      <c r="H39" s="192"/>
      <c r="I39" s="192">
        <v>5.2999999999999999E-2</v>
      </c>
      <c r="J39" s="203"/>
    </row>
    <row r="40" spans="1:10" x14ac:dyDescent="0.25">
      <c r="A40" s="192" t="s">
        <v>256</v>
      </c>
      <c r="B40" s="192">
        <v>0</v>
      </c>
      <c r="C40" s="192">
        <v>1.9E-2</v>
      </c>
      <c r="D40" s="192"/>
      <c r="E40" s="192">
        <v>5.0999999999999997E-2</v>
      </c>
      <c r="F40" s="192"/>
      <c r="G40" s="192">
        <v>0.16900000000000001</v>
      </c>
      <c r="H40" s="192"/>
      <c r="I40" s="192">
        <v>8.2000000000000003E-2</v>
      </c>
      <c r="J40" s="203"/>
    </row>
    <row r="41" spans="1:10" x14ac:dyDescent="0.25">
      <c r="A41" s="192" t="s">
        <v>202</v>
      </c>
      <c r="B41" s="192"/>
      <c r="C41" s="192">
        <v>0.60199999999999998</v>
      </c>
      <c r="D41" s="192"/>
      <c r="E41" s="192">
        <v>4.9000000000000002E-2</v>
      </c>
      <c r="F41" s="192"/>
      <c r="G41" s="192">
        <v>6.0000000000000001E-3</v>
      </c>
      <c r="H41" s="192"/>
      <c r="I41" s="192">
        <v>0.60799999999999998</v>
      </c>
      <c r="J41" s="203"/>
    </row>
    <row r="42" spans="1:10" x14ac:dyDescent="0.25">
      <c r="A42" s="192" t="s">
        <v>248</v>
      </c>
      <c r="B42" s="192"/>
      <c r="C42" s="192"/>
      <c r="D42" s="192"/>
      <c r="E42" s="192">
        <v>4.4999999999999998E-2</v>
      </c>
      <c r="F42" s="192"/>
      <c r="G42" s="192">
        <v>8.1000000000000003E-2</v>
      </c>
      <c r="H42" s="192"/>
      <c r="I42" s="192"/>
      <c r="J42" s="203"/>
    </row>
    <row r="43" spans="1:10" x14ac:dyDescent="0.25">
      <c r="A43" s="192" t="s">
        <v>216</v>
      </c>
      <c r="B43" s="192"/>
      <c r="C43" s="192">
        <v>0.36099999999999999</v>
      </c>
      <c r="D43" s="192">
        <v>0</v>
      </c>
      <c r="E43" s="192">
        <v>3.9E-2</v>
      </c>
      <c r="F43" s="192"/>
      <c r="G43" s="192">
        <v>0.64700000000000002</v>
      </c>
      <c r="H43" s="192"/>
      <c r="I43" s="192">
        <v>0.64300000000000002</v>
      </c>
      <c r="J43" s="203"/>
    </row>
    <row r="44" spans="1:10" x14ac:dyDescent="0.25">
      <c r="A44" s="192" t="s">
        <v>118</v>
      </c>
      <c r="B44" s="192"/>
      <c r="C44" s="192"/>
      <c r="D44" s="192">
        <v>6.0000000000000001E-3</v>
      </c>
      <c r="E44" s="192">
        <v>3.7999999999999999E-2</v>
      </c>
      <c r="F44" s="192"/>
      <c r="G44" s="192"/>
      <c r="H44" s="192"/>
      <c r="I44" s="192"/>
      <c r="J44" s="203"/>
    </row>
    <row r="45" spans="1:10" x14ac:dyDescent="0.25">
      <c r="A45" s="192" t="s">
        <v>240</v>
      </c>
      <c r="B45" s="192"/>
      <c r="C45" s="192"/>
      <c r="D45" s="192"/>
      <c r="E45" s="192">
        <v>3.6999999999999998E-2</v>
      </c>
      <c r="F45" s="192"/>
      <c r="G45" s="192">
        <v>2.847</v>
      </c>
      <c r="H45" s="192"/>
      <c r="I45" s="192">
        <v>0.109</v>
      </c>
      <c r="J45" s="203"/>
    </row>
    <row r="46" spans="1:10" x14ac:dyDescent="0.25">
      <c r="A46" s="192" t="s">
        <v>230</v>
      </c>
      <c r="B46" s="192">
        <v>1E-3</v>
      </c>
      <c r="C46" s="192"/>
      <c r="D46" s="192"/>
      <c r="E46" s="192">
        <v>3.6999999999999998E-2</v>
      </c>
      <c r="F46" s="192"/>
      <c r="G46" s="192">
        <v>1.7999999999999999E-2</v>
      </c>
      <c r="H46" s="192"/>
      <c r="I46" s="192">
        <v>5.7000000000000002E-2</v>
      </c>
      <c r="J46" s="203"/>
    </row>
    <row r="47" spans="1:10" x14ac:dyDescent="0.25">
      <c r="A47" s="192" t="s">
        <v>254</v>
      </c>
      <c r="B47" s="192"/>
      <c r="C47" s="192"/>
      <c r="D47" s="192"/>
      <c r="E47" s="192">
        <v>3.6999999999999998E-2</v>
      </c>
      <c r="F47" s="192"/>
      <c r="G47" s="192">
        <v>5.0000000000000001E-3</v>
      </c>
      <c r="H47" s="192"/>
      <c r="I47" s="192"/>
      <c r="J47" s="203"/>
    </row>
    <row r="48" spans="1:10" x14ac:dyDescent="0.25">
      <c r="A48" s="192" t="s">
        <v>91</v>
      </c>
      <c r="B48" s="192"/>
      <c r="C48" s="192">
        <v>3.1E-2</v>
      </c>
      <c r="D48" s="192"/>
      <c r="E48" s="192">
        <v>3.1E-2</v>
      </c>
      <c r="F48" s="192"/>
      <c r="G48" s="192">
        <v>5.0000000000000001E-3</v>
      </c>
      <c r="H48" s="192"/>
      <c r="I48" s="192"/>
      <c r="J48" s="203"/>
    </row>
    <row r="49" spans="1:10" x14ac:dyDescent="0.25">
      <c r="A49" s="192" t="s">
        <v>250</v>
      </c>
      <c r="B49" s="192">
        <v>0</v>
      </c>
      <c r="C49" s="192">
        <v>0.45600000000000002</v>
      </c>
      <c r="D49" s="192">
        <v>3.0000000000000001E-3</v>
      </c>
      <c r="E49" s="192">
        <v>2.4E-2</v>
      </c>
      <c r="F49" s="192">
        <v>0</v>
      </c>
      <c r="G49" s="192">
        <v>14.627000000000001</v>
      </c>
      <c r="H49" s="192">
        <v>0</v>
      </c>
      <c r="I49" s="192">
        <v>0.80600000000000005</v>
      </c>
      <c r="J49" s="203"/>
    </row>
    <row r="50" spans="1:10" x14ac:dyDescent="0.25">
      <c r="A50" s="192" t="s">
        <v>105</v>
      </c>
      <c r="B50" s="192">
        <v>7.1999999999999995E-2</v>
      </c>
      <c r="C50" s="192">
        <v>0.248</v>
      </c>
      <c r="D50" s="192">
        <v>0</v>
      </c>
      <c r="E50" s="192">
        <v>2.1999999999999999E-2</v>
      </c>
      <c r="F50" s="192"/>
      <c r="G50" s="192">
        <v>4.2999999999999997E-2</v>
      </c>
      <c r="H50" s="192">
        <v>0.193</v>
      </c>
      <c r="I50" s="192">
        <v>3.6999999999999998E-2</v>
      </c>
      <c r="J50" s="203"/>
    </row>
    <row r="51" spans="1:10" x14ac:dyDescent="0.25">
      <c r="A51" s="192" t="s">
        <v>215</v>
      </c>
      <c r="B51" s="192"/>
      <c r="C51" s="192">
        <v>21.824000000000002</v>
      </c>
      <c r="D51" s="192"/>
      <c r="E51" s="192">
        <v>1.6E-2</v>
      </c>
      <c r="F51" s="192"/>
      <c r="G51" s="192">
        <v>22.684000000000001</v>
      </c>
      <c r="H51" s="192"/>
      <c r="I51" s="192">
        <v>21.898</v>
      </c>
      <c r="J51" s="203"/>
    </row>
    <row r="52" spans="1:10" x14ac:dyDescent="0.25">
      <c r="A52" s="192" t="s">
        <v>194</v>
      </c>
      <c r="B52" s="192"/>
      <c r="C52" s="192">
        <v>1.7999999999999999E-2</v>
      </c>
      <c r="D52" s="192"/>
      <c r="E52" s="192">
        <v>1.4999999999999999E-2</v>
      </c>
      <c r="F52" s="192"/>
      <c r="G52" s="192">
        <v>5.7000000000000002E-2</v>
      </c>
      <c r="H52" s="192"/>
      <c r="I52" s="192">
        <v>0.247</v>
      </c>
      <c r="J52" s="203"/>
    </row>
    <row r="53" spans="1:10" x14ac:dyDescent="0.25">
      <c r="A53" s="192" t="s">
        <v>195</v>
      </c>
      <c r="B53" s="192"/>
      <c r="C53" s="192">
        <v>3.0000000000000001E-3</v>
      </c>
      <c r="D53" s="192"/>
      <c r="E53" s="192">
        <v>1.4999999999999999E-2</v>
      </c>
      <c r="F53" s="192"/>
      <c r="G53" s="192">
        <v>1.5309999999999999</v>
      </c>
      <c r="H53" s="192"/>
      <c r="I53" s="192">
        <v>0.106</v>
      </c>
      <c r="J53" s="203"/>
    </row>
    <row r="54" spans="1:10" x14ac:dyDescent="0.25">
      <c r="A54" s="192" t="s">
        <v>171</v>
      </c>
      <c r="B54" s="192"/>
      <c r="C54" s="192">
        <v>1.2529999999999999</v>
      </c>
      <c r="D54" s="192">
        <v>3.0000000000000001E-3</v>
      </c>
      <c r="E54" s="192">
        <v>1.4E-2</v>
      </c>
      <c r="F54" s="192"/>
      <c r="G54" s="192">
        <v>0.69699999999999995</v>
      </c>
      <c r="H54" s="192"/>
      <c r="I54" s="192">
        <v>2.5449999999999999</v>
      </c>
      <c r="J54" s="203"/>
    </row>
    <row r="55" spans="1:10" x14ac:dyDescent="0.25">
      <c r="A55" s="192" t="s">
        <v>116</v>
      </c>
      <c r="B55" s="192"/>
      <c r="C55" s="192">
        <v>4.0000000000000001E-3</v>
      </c>
      <c r="D55" s="192"/>
      <c r="E55" s="192">
        <v>1.4E-2</v>
      </c>
      <c r="F55" s="192"/>
      <c r="G55" s="192">
        <v>2.3E-2</v>
      </c>
      <c r="H55" s="192"/>
      <c r="I55" s="192">
        <v>4.2000000000000003E-2</v>
      </c>
      <c r="J55" s="203"/>
    </row>
    <row r="56" spans="1:10" x14ac:dyDescent="0.25">
      <c r="A56" s="192" t="s">
        <v>174</v>
      </c>
      <c r="B56" s="192"/>
      <c r="C56" s="192">
        <v>3.0000000000000001E-3</v>
      </c>
      <c r="D56" s="192">
        <v>2E-3</v>
      </c>
      <c r="E56" s="192">
        <v>1.4E-2</v>
      </c>
      <c r="F56" s="192"/>
      <c r="G56" s="192">
        <v>4.8000000000000001E-2</v>
      </c>
      <c r="H56" s="192"/>
      <c r="I56" s="192">
        <v>0.46899999999999997</v>
      </c>
      <c r="J56" s="203"/>
    </row>
    <row r="57" spans="1:10" x14ac:dyDescent="0.25">
      <c r="A57" s="192" t="s">
        <v>106</v>
      </c>
      <c r="B57" s="192"/>
      <c r="C57" s="192"/>
      <c r="D57" s="192"/>
      <c r="E57" s="192">
        <v>1.2E-2</v>
      </c>
      <c r="F57" s="192"/>
      <c r="G57" s="192">
        <v>0.40699999999999997</v>
      </c>
      <c r="H57" s="192"/>
      <c r="I57" s="192"/>
      <c r="J57" s="203"/>
    </row>
    <row r="58" spans="1:10" x14ac:dyDescent="0.25">
      <c r="A58" s="192" t="s">
        <v>97</v>
      </c>
      <c r="B58" s="192">
        <v>0.14899999999999999</v>
      </c>
      <c r="C58" s="192">
        <v>0.45900000000000002</v>
      </c>
      <c r="D58" s="192">
        <v>1E-3</v>
      </c>
      <c r="E58" s="192">
        <v>1.0999999999999999E-2</v>
      </c>
      <c r="F58" s="192"/>
      <c r="G58" s="192">
        <v>2E-3</v>
      </c>
      <c r="H58" s="192"/>
      <c r="I58" s="192">
        <v>0.47299999999999998</v>
      </c>
      <c r="J58" s="203"/>
    </row>
    <row r="59" spans="1:10" x14ac:dyDescent="0.25">
      <c r="A59" s="192" t="s">
        <v>220</v>
      </c>
      <c r="B59" s="192"/>
      <c r="C59" s="192">
        <v>15.177</v>
      </c>
      <c r="D59" s="192"/>
      <c r="E59" s="192">
        <v>0.01</v>
      </c>
      <c r="F59" s="192"/>
      <c r="G59" s="192">
        <v>9.9480000000000004</v>
      </c>
      <c r="H59" s="192">
        <v>0.28999999999999998</v>
      </c>
      <c r="I59" s="192">
        <v>15.250999999999999</v>
      </c>
      <c r="J59" s="203"/>
    </row>
    <row r="60" spans="1:10" x14ac:dyDescent="0.25">
      <c r="A60" s="192" t="s">
        <v>249</v>
      </c>
      <c r="B60" s="192"/>
      <c r="C60" s="192">
        <v>9.5000000000000001E-2</v>
      </c>
      <c r="D60" s="192">
        <v>2.1999999999999999E-2</v>
      </c>
      <c r="E60" s="192">
        <v>8.9999999999999993E-3</v>
      </c>
      <c r="F60" s="192"/>
      <c r="G60" s="192">
        <v>0.41099999999999998</v>
      </c>
      <c r="H60" s="192">
        <v>4.0000000000000001E-3</v>
      </c>
      <c r="I60" s="192">
        <v>0.224</v>
      </c>
      <c r="J60" s="203"/>
    </row>
    <row r="61" spans="1:10" x14ac:dyDescent="0.25">
      <c r="A61" s="192" t="s">
        <v>603</v>
      </c>
      <c r="B61" s="192"/>
      <c r="C61" s="192"/>
      <c r="D61" s="192"/>
      <c r="E61" s="192">
        <v>8.0000000000000002E-3</v>
      </c>
      <c r="F61" s="192"/>
      <c r="G61" s="192">
        <v>1.4E-2</v>
      </c>
      <c r="H61" s="192"/>
      <c r="I61" s="192">
        <v>0.13500000000000001</v>
      </c>
      <c r="J61" s="203"/>
    </row>
    <row r="62" spans="1:10" x14ac:dyDescent="0.25">
      <c r="A62" s="192" t="s">
        <v>144</v>
      </c>
      <c r="B62" s="192">
        <v>0</v>
      </c>
      <c r="C62" s="192">
        <v>6.3E-2</v>
      </c>
      <c r="D62" s="192">
        <v>6.0000000000000001E-3</v>
      </c>
      <c r="E62" s="192">
        <v>7.0000000000000001E-3</v>
      </c>
      <c r="F62" s="192"/>
      <c r="G62" s="192"/>
      <c r="H62" s="192"/>
      <c r="I62" s="192">
        <v>0.112</v>
      </c>
      <c r="J62" s="203"/>
    </row>
    <row r="63" spans="1:10" x14ac:dyDescent="0.25">
      <c r="A63" s="192" t="s">
        <v>132</v>
      </c>
      <c r="B63" s="192"/>
      <c r="C63" s="192">
        <v>6.0000000000000001E-3</v>
      </c>
      <c r="D63" s="192"/>
      <c r="E63" s="192">
        <v>6.0000000000000001E-3</v>
      </c>
      <c r="F63" s="192"/>
      <c r="G63" s="192">
        <v>0.17100000000000001</v>
      </c>
      <c r="H63" s="192"/>
      <c r="I63" s="192">
        <v>0.157</v>
      </c>
      <c r="J63" s="203"/>
    </row>
    <row r="64" spans="1:10" x14ac:dyDescent="0.25">
      <c r="A64" s="192" t="s">
        <v>251</v>
      </c>
      <c r="B64" s="192"/>
      <c r="C64" s="192">
        <v>5.0000000000000001E-3</v>
      </c>
      <c r="D64" s="192"/>
      <c r="E64" s="192">
        <v>6.0000000000000001E-3</v>
      </c>
      <c r="F64" s="192"/>
      <c r="G64" s="192">
        <v>1.4370000000000001</v>
      </c>
      <c r="H64" s="192"/>
      <c r="I64" s="192">
        <v>0.14499999999999999</v>
      </c>
      <c r="J64" s="203"/>
    </row>
    <row r="65" spans="1:10" x14ac:dyDescent="0.25">
      <c r="A65" s="192" t="s">
        <v>123</v>
      </c>
      <c r="B65" s="192"/>
      <c r="C65" s="192">
        <v>85.662000000000006</v>
      </c>
      <c r="D65" s="192"/>
      <c r="E65" s="192">
        <v>5.0000000000000001E-3</v>
      </c>
      <c r="F65" s="192"/>
      <c r="G65" s="192">
        <v>0.60799999999999998</v>
      </c>
      <c r="H65" s="192"/>
      <c r="I65" s="192">
        <v>85.683999999999997</v>
      </c>
      <c r="J65" s="203"/>
    </row>
    <row r="66" spans="1:10" x14ac:dyDescent="0.25">
      <c r="A66" s="192" t="s">
        <v>172</v>
      </c>
      <c r="B66" s="192"/>
      <c r="C66" s="192">
        <v>6.0999999999999999E-2</v>
      </c>
      <c r="D66" s="192">
        <v>7.0000000000000001E-3</v>
      </c>
      <c r="E66" s="192">
        <v>5.0000000000000001E-3</v>
      </c>
      <c r="F66" s="192"/>
      <c r="G66" s="192">
        <v>0.55500000000000005</v>
      </c>
      <c r="H66" s="192"/>
      <c r="I66" s="192">
        <v>0.13700000000000001</v>
      </c>
      <c r="J66" s="203"/>
    </row>
    <row r="67" spans="1:10" x14ac:dyDescent="0.25">
      <c r="A67" s="192" t="s">
        <v>237</v>
      </c>
      <c r="B67" s="192">
        <v>0</v>
      </c>
      <c r="C67" s="192">
        <v>6.0999999999999999E-2</v>
      </c>
      <c r="D67" s="192"/>
      <c r="E67" s="192">
        <v>4.0000000000000001E-3</v>
      </c>
      <c r="F67" s="192"/>
      <c r="G67" s="192">
        <v>5.5E-2</v>
      </c>
      <c r="H67" s="192"/>
      <c r="I67" s="192">
        <v>7.3999999999999996E-2</v>
      </c>
      <c r="J67" s="203"/>
    </row>
    <row r="68" spans="1:10" x14ac:dyDescent="0.25">
      <c r="A68" s="192" t="s">
        <v>235</v>
      </c>
      <c r="B68" s="192"/>
      <c r="C68" s="192">
        <v>5.8000000000000003E-2</v>
      </c>
      <c r="D68" s="192"/>
      <c r="E68" s="192">
        <v>4.0000000000000001E-3</v>
      </c>
      <c r="F68" s="192"/>
      <c r="G68" s="192">
        <v>0.111</v>
      </c>
      <c r="H68" s="192"/>
      <c r="I68" s="192">
        <v>6.3E-2</v>
      </c>
      <c r="J68" s="203"/>
    </row>
    <row r="69" spans="1:10" x14ac:dyDescent="0.25">
      <c r="A69" s="192" t="s">
        <v>36</v>
      </c>
      <c r="B69" s="192"/>
      <c r="C69" s="192">
        <v>0.66700000000000004</v>
      </c>
      <c r="D69" s="192"/>
      <c r="E69" s="192">
        <v>3.0000000000000001E-3</v>
      </c>
      <c r="F69" s="192"/>
      <c r="G69" s="192">
        <v>0.34</v>
      </c>
      <c r="H69" s="192"/>
      <c r="I69" s="192">
        <v>0.71</v>
      </c>
      <c r="J69" s="203"/>
    </row>
    <row r="70" spans="1:10" x14ac:dyDescent="0.25">
      <c r="A70" s="192" t="s">
        <v>170</v>
      </c>
      <c r="B70" s="192"/>
      <c r="C70" s="192">
        <v>1E-3</v>
      </c>
      <c r="D70" s="192"/>
      <c r="E70" s="192">
        <v>3.0000000000000001E-3</v>
      </c>
      <c r="F70" s="192"/>
      <c r="G70" s="192">
        <v>8.8999999999999996E-2</v>
      </c>
      <c r="H70" s="192"/>
      <c r="I70" s="192">
        <v>0.151</v>
      </c>
      <c r="J70" s="203"/>
    </row>
    <row r="71" spans="1:10" x14ac:dyDescent="0.25">
      <c r="A71" s="192" t="s">
        <v>246</v>
      </c>
      <c r="B71" s="192"/>
      <c r="C71" s="192"/>
      <c r="D71" s="192"/>
      <c r="E71" s="192">
        <v>3.0000000000000001E-3</v>
      </c>
      <c r="F71" s="192"/>
      <c r="G71" s="192">
        <v>2.3E-2</v>
      </c>
      <c r="H71" s="192"/>
      <c r="I71" s="192">
        <v>8.9999999999999993E-3</v>
      </c>
      <c r="J71" s="203"/>
    </row>
    <row r="72" spans="1:10" x14ac:dyDescent="0.25">
      <c r="A72" s="192" t="s">
        <v>143</v>
      </c>
      <c r="B72" s="192">
        <v>0</v>
      </c>
      <c r="C72" s="192">
        <v>0.9</v>
      </c>
      <c r="D72" s="192">
        <v>1E-3</v>
      </c>
      <c r="E72" s="192">
        <v>2E-3</v>
      </c>
      <c r="F72" s="192"/>
      <c r="G72" s="192">
        <v>0.39700000000000002</v>
      </c>
      <c r="H72" s="192"/>
      <c r="I72" s="192">
        <v>1.621</v>
      </c>
      <c r="J72" s="203"/>
    </row>
    <row r="73" spans="1:10" x14ac:dyDescent="0.25">
      <c r="A73" s="192" t="s">
        <v>212</v>
      </c>
      <c r="B73" s="192"/>
      <c r="C73" s="192">
        <v>0.32500000000000001</v>
      </c>
      <c r="D73" s="192"/>
      <c r="E73" s="192">
        <v>2E-3</v>
      </c>
      <c r="F73" s="192"/>
      <c r="G73" s="192">
        <v>0.113</v>
      </c>
      <c r="H73" s="192"/>
      <c r="I73" s="192">
        <v>0.34899999999999998</v>
      </c>
      <c r="J73" s="203"/>
    </row>
    <row r="74" spans="1:10" x14ac:dyDescent="0.25">
      <c r="A74" s="192" t="s">
        <v>206</v>
      </c>
      <c r="B74" s="192"/>
      <c r="C74" s="192">
        <v>0.27900000000000003</v>
      </c>
      <c r="D74" s="192"/>
      <c r="E74" s="192">
        <v>2E-3</v>
      </c>
      <c r="F74" s="192"/>
      <c r="G74" s="192">
        <v>8.3000000000000004E-2</v>
      </c>
      <c r="H74" s="192">
        <v>2E-3</v>
      </c>
      <c r="I74" s="192">
        <v>0.49</v>
      </c>
      <c r="J74" s="203"/>
    </row>
    <row r="75" spans="1:10" x14ac:dyDescent="0.25">
      <c r="A75" s="192" t="s">
        <v>238</v>
      </c>
      <c r="B75" s="192"/>
      <c r="C75" s="192">
        <v>4.0000000000000001E-3</v>
      </c>
      <c r="D75" s="192"/>
      <c r="E75" s="192">
        <v>2E-3</v>
      </c>
      <c r="F75" s="192"/>
      <c r="G75" s="192">
        <v>0.10100000000000001</v>
      </c>
      <c r="H75" s="192"/>
      <c r="I75" s="192">
        <v>6.9000000000000006E-2</v>
      </c>
      <c r="J75" s="203"/>
    </row>
    <row r="76" spans="1:10" x14ac:dyDescent="0.25">
      <c r="A76" s="192" t="s">
        <v>255</v>
      </c>
      <c r="B76" s="192"/>
      <c r="C76" s="192"/>
      <c r="D76" s="192"/>
      <c r="E76" s="192">
        <v>2E-3</v>
      </c>
      <c r="F76" s="192"/>
      <c r="G76" s="192">
        <v>1E-3</v>
      </c>
      <c r="H76" s="192"/>
      <c r="I76" s="192">
        <v>2.9000000000000001E-2</v>
      </c>
      <c r="J76" s="203"/>
    </row>
    <row r="77" spans="1:10" x14ac:dyDescent="0.25">
      <c r="A77" s="192" t="s">
        <v>232</v>
      </c>
      <c r="B77" s="192"/>
      <c r="C77" s="192"/>
      <c r="D77" s="192"/>
      <c r="E77" s="192">
        <v>2E-3</v>
      </c>
      <c r="F77" s="192"/>
      <c r="G77" s="192">
        <v>4.3999999999999997E-2</v>
      </c>
      <c r="H77" s="192"/>
      <c r="I77" s="192">
        <v>2.1000000000000001E-2</v>
      </c>
      <c r="J77" s="203"/>
    </row>
    <row r="78" spans="1:10" x14ac:dyDescent="0.25">
      <c r="A78" s="192" t="s">
        <v>67</v>
      </c>
      <c r="B78" s="192">
        <v>1.6180000000000001</v>
      </c>
      <c r="C78" s="192"/>
      <c r="D78" s="192"/>
      <c r="E78" s="192">
        <v>2E-3</v>
      </c>
      <c r="F78" s="192"/>
      <c r="G78" s="192">
        <v>1E-3</v>
      </c>
      <c r="H78" s="192"/>
      <c r="I78" s="192"/>
      <c r="J78" s="203"/>
    </row>
    <row r="79" spans="1:10" x14ac:dyDescent="0.25">
      <c r="A79" s="192" t="s">
        <v>129</v>
      </c>
      <c r="B79" s="192"/>
      <c r="C79" s="192">
        <v>91.281999999999996</v>
      </c>
      <c r="D79" s="192"/>
      <c r="E79" s="192">
        <v>1E-3</v>
      </c>
      <c r="F79" s="192"/>
      <c r="G79" s="192">
        <v>0.17699999999999999</v>
      </c>
      <c r="H79" s="192"/>
      <c r="I79" s="192">
        <v>91.314999999999998</v>
      </c>
      <c r="J79" s="203"/>
    </row>
    <row r="80" spans="1:10" x14ac:dyDescent="0.25">
      <c r="A80" s="192" t="s">
        <v>98</v>
      </c>
      <c r="B80" s="192"/>
      <c r="C80" s="192">
        <v>4.71</v>
      </c>
      <c r="D80" s="192"/>
      <c r="E80" s="192">
        <v>1E-3</v>
      </c>
      <c r="F80" s="192"/>
      <c r="G80" s="192">
        <v>1.2E-2</v>
      </c>
      <c r="H80" s="192"/>
      <c r="I80" s="192">
        <v>4.72</v>
      </c>
      <c r="J80" s="203"/>
    </row>
    <row r="81" spans="1:10" x14ac:dyDescent="0.25">
      <c r="A81" s="192" t="s">
        <v>197</v>
      </c>
      <c r="B81" s="192"/>
      <c r="C81" s="192">
        <v>3.468</v>
      </c>
      <c r="D81" s="192"/>
      <c r="E81" s="192">
        <v>1E-3</v>
      </c>
      <c r="F81" s="192"/>
      <c r="G81" s="192">
        <v>0.34699999999999998</v>
      </c>
      <c r="H81" s="192"/>
      <c r="I81" s="192">
        <v>3.4689999999999999</v>
      </c>
      <c r="J81" s="203"/>
    </row>
    <row r="82" spans="1:10" x14ac:dyDescent="0.25">
      <c r="A82" s="192" t="s">
        <v>135</v>
      </c>
      <c r="B82" s="192">
        <v>0</v>
      </c>
      <c r="C82" s="192">
        <v>0.90900000000000003</v>
      </c>
      <c r="D82" s="192">
        <v>0</v>
      </c>
      <c r="E82" s="192">
        <v>1E-3</v>
      </c>
      <c r="F82" s="192"/>
      <c r="G82" s="192">
        <v>0.13</v>
      </c>
      <c r="H82" s="192"/>
      <c r="I82" s="192">
        <v>1.018</v>
      </c>
      <c r="J82" s="203"/>
    </row>
    <row r="83" spans="1:10" x14ac:dyDescent="0.25">
      <c r="A83" s="192" t="s">
        <v>229</v>
      </c>
      <c r="B83" s="192">
        <v>0.01</v>
      </c>
      <c r="C83" s="192">
        <v>0.83299999999999996</v>
      </c>
      <c r="D83" s="192"/>
      <c r="E83" s="192">
        <v>1E-3</v>
      </c>
      <c r="F83" s="192"/>
      <c r="G83" s="192">
        <v>8.4000000000000005E-2</v>
      </c>
      <c r="H83" s="192"/>
      <c r="I83" s="192">
        <v>5.7240000000000002</v>
      </c>
      <c r="J83" s="203"/>
    </row>
    <row r="84" spans="1:10" x14ac:dyDescent="0.25">
      <c r="A84" s="192" t="s">
        <v>35</v>
      </c>
      <c r="B84" s="192"/>
      <c r="C84" s="192">
        <v>0.13700000000000001</v>
      </c>
      <c r="D84" s="192"/>
      <c r="E84" s="192">
        <v>1E-3</v>
      </c>
      <c r="F84" s="192"/>
      <c r="G84" s="192">
        <v>24.132000000000001</v>
      </c>
      <c r="H84" s="192"/>
      <c r="I84" s="192">
        <v>0.155</v>
      </c>
      <c r="J84" s="203"/>
    </row>
    <row r="85" spans="1:10" x14ac:dyDescent="0.25">
      <c r="A85" s="192" t="s">
        <v>210</v>
      </c>
      <c r="B85" s="192"/>
      <c r="C85" s="192">
        <v>4.8000000000000001E-2</v>
      </c>
      <c r="D85" s="192"/>
      <c r="E85" s="192">
        <v>1E-3</v>
      </c>
      <c r="F85" s="192"/>
      <c r="G85" s="192">
        <v>0.13500000000000001</v>
      </c>
      <c r="H85" s="192"/>
      <c r="I85" s="192">
        <v>0.10100000000000001</v>
      </c>
      <c r="J85" s="203"/>
    </row>
    <row r="86" spans="1:10" x14ac:dyDescent="0.25">
      <c r="A86" s="192" t="s">
        <v>231</v>
      </c>
      <c r="B86" s="192"/>
      <c r="C86" s="192">
        <v>7.0000000000000001E-3</v>
      </c>
      <c r="D86" s="192"/>
      <c r="E86" s="192">
        <v>1E-3</v>
      </c>
      <c r="F86" s="192"/>
      <c r="G86" s="192">
        <v>0.14199999999999999</v>
      </c>
      <c r="H86" s="192"/>
      <c r="I86" s="192">
        <v>7.0000000000000001E-3</v>
      </c>
      <c r="J86" s="203"/>
    </row>
    <row r="87" spans="1:10" x14ac:dyDescent="0.25">
      <c r="A87" s="192" t="s">
        <v>150</v>
      </c>
      <c r="B87" s="192"/>
      <c r="C87" s="192"/>
      <c r="D87" s="192"/>
      <c r="E87" s="192">
        <v>1E-3</v>
      </c>
      <c r="F87" s="192"/>
      <c r="G87" s="192"/>
      <c r="H87" s="192"/>
      <c r="I87" s="192">
        <v>9.9000000000000005E-2</v>
      </c>
      <c r="J87" s="203"/>
    </row>
    <row r="88" spans="1:10" x14ac:dyDescent="0.25">
      <c r="A88" s="192" t="s">
        <v>120</v>
      </c>
      <c r="B88" s="192"/>
      <c r="C88" s="192"/>
      <c r="D88" s="192">
        <v>5.0000000000000001E-3</v>
      </c>
      <c r="E88" s="192">
        <v>1E-3</v>
      </c>
      <c r="F88" s="192"/>
      <c r="G88" s="192">
        <v>6.2E-2</v>
      </c>
      <c r="H88" s="192"/>
      <c r="I88" s="192">
        <v>8.9999999999999993E-3</v>
      </c>
      <c r="J88" s="203"/>
    </row>
    <row r="89" spans="1:10" x14ac:dyDescent="0.25">
      <c r="A89" s="192" t="s">
        <v>33</v>
      </c>
      <c r="B89" s="192">
        <v>10.499000000000001</v>
      </c>
      <c r="C89" s="192">
        <v>4.2649999999999997</v>
      </c>
      <c r="D89" s="192"/>
      <c r="E89" s="192">
        <v>0</v>
      </c>
      <c r="F89" s="192"/>
      <c r="G89" s="192">
        <v>8.7560000000000002</v>
      </c>
      <c r="H89" s="192"/>
      <c r="I89" s="192">
        <v>4.9720000000000004</v>
      </c>
      <c r="J89" s="203"/>
    </row>
    <row r="90" spans="1:10" x14ac:dyDescent="0.25">
      <c r="A90" s="192" t="s">
        <v>145</v>
      </c>
      <c r="B90" s="192">
        <v>12.384</v>
      </c>
      <c r="C90" s="192">
        <v>0.63900000000000001</v>
      </c>
      <c r="D90" s="192"/>
      <c r="E90" s="192">
        <v>0</v>
      </c>
      <c r="F90" s="192"/>
      <c r="G90" s="192">
        <v>19.658999999999999</v>
      </c>
      <c r="H90" s="192"/>
      <c r="I90" s="192">
        <v>0.89300000000000002</v>
      </c>
      <c r="J90" s="203"/>
    </row>
    <row r="91" spans="1:10" x14ac:dyDescent="0.25">
      <c r="A91" s="192" t="s">
        <v>243</v>
      </c>
      <c r="B91" s="192"/>
      <c r="C91" s="192">
        <v>9.8000000000000004E-2</v>
      </c>
      <c r="D91" s="192"/>
      <c r="E91" s="192">
        <v>0</v>
      </c>
      <c r="F91" s="192"/>
      <c r="G91" s="192">
        <v>8.6999999999999994E-2</v>
      </c>
      <c r="H91" s="192"/>
      <c r="I91" s="192">
        <v>9.8000000000000004E-2</v>
      </c>
      <c r="J91" s="203"/>
    </row>
    <row r="92" spans="1:10" x14ac:dyDescent="0.25">
      <c r="A92" s="192" t="s">
        <v>4</v>
      </c>
      <c r="B92" s="192"/>
      <c r="C92" s="192">
        <v>7.9000000000000001E-2</v>
      </c>
      <c r="D92" s="192"/>
      <c r="E92" s="192">
        <v>0</v>
      </c>
      <c r="F92" s="192"/>
      <c r="G92" s="192">
        <v>1.006</v>
      </c>
      <c r="H92" s="192"/>
      <c r="I92" s="192">
        <v>7.9000000000000001E-2</v>
      </c>
      <c r="J92" s="203"/>
    </row>
    <row r="93" spans="1:10" x14ac:dyDescent="0.25">
      <c r="A93" s="192" t="s">
        <v>30</v>
      </c>
      <c r="B93" s="192"/>
      <c r="C93" s="192">
        <v>5.6000000000000001E-2</v>
      </c>
      <c r="D93" s="192"/>
      <c r="E93" s="192">
        <v>0</v>
      </c>
      <c r="F93" s="192"/>
      <c r="G93" s="192">
        <v>0</v>
      </c>
      <c r="H93" s="192"/>
      <c r="I93" s="192">
        <v>0.11899999999999999</v>
      </c>
      <c r="J93" s="203"/>
    </row>
    <row r="94" spans="1:10" x14ac:dyDescent="0.25">
      <c r="A94" s="192" t="s">
        <v>27</v>
      </c>
      <c r="B94" s="192"/>
      <c r="C94" s="192">
        <v>1.2E-2</v>
      </c>
      <c r="D94" s="192"/>
      <c r="E94" s="192">
        <v>0</v>
      </c>
      <c r="F94" s="192"/>
      <c r="G94" s="192">
        <v>0</v>
      </c>
      <c r="H94" s="192"/>
      <c r="I94" s="192">
        <v>1.7999999999999999E-2</v>
      </c>
      <c r="J94" s="203"/>
    </row>
    <row r="95" spans="1:10" x14ac:dyDescent="0.25">
      <c r="A95" s="192" t="s">
        <v>104</v>
      </c>
      <c r="B95" s="192"/>
      <c r="C95" s="192">
        <v>3.0000000000000001E-3</v>
      </c>
      <c r="D95" s="192"/>
      <c r="E95" s="192">
        <v>0</v>
      </c>
      <c r="F95" s="192"/>
      <c r="G95" s="192">
        <v>2.161</v>
      </c>
      <c r="H95" s="192"/>
      <c r="I95" s="192">
        <v>0.35899999999999999</v>
      </c>
      <c r="J95" s="203"/>
    </row>
    <row r="96" spans="1:10" x14ac:dyDescent="0.25">
      <c r="A96" s="192" t="s">
        <v>22</v>
      </c>
      <c r="B96" s="192"/>
      <c r="C96" s="192">
        <v>0</v>
      </c>
      <c r="D96" s="192"/>
      <c r="E96" s="192">
        <v>0</v>
      </c>
      <c r="F96" s="192"/>
      <c r="G96" s="192"/>
      <c r="H96" s="192"/>
      <c r="I96" s="192">
        <v>2.9000000000000001E-2</v>
      </c>
      <c r="J96" s="203"/>
    </row>
    <row r="97" spans="1:10" x14ac:dyDescent="0.25">
      <c r="A97" s="192" t="s">
        <v>149</v>
      </c>
      <c r="B97" s="192"/>
      <c r="C97" s="192"/>
      <c r="D97" s="192"/>
      <c r="E97" s="192">
        <v>0</v>
      </c>
      <c r="F97" s="192"/>
      <c r="G97" s="192">
        <v>2.153</v>
      </c>
      <c r="H97" s="192"/>
      <c r="I97" s="192">
        <v>3.1E-2</v>
      </c>
      <c r="J97" s="203"/>
    </row>
    <row r="98" spans="1:10" x14ac:dyDescent="0.25">
      <c r="A98" s="192" t="s">
        <v>88</v>
      </c>
      <c r="B98" s="192">
        <v>5.8000000000000003E-2</v>
      </c>
      <c r="C98" s="192"/>
      <c r="D98" s="192"/>
      <c r="E98" s="192">
        <v>0</v>
      </c>
      <c r="F98" s="192"/>
      <c r="G98" s="192"/>
      <c r="H98" s="192"/>
      <c r="I98" s="192">
        <v>3.0000000000000001E-3</v>
      </c>
      <c r="J98" s="203"/>
    </row>
    <row r="99" spans="1:10" x14ac:dyDescent="0.25">
      <c r="A99" s="192" t="s">
        <v>124</v>
      </c>
      <c r="B99" s="192"/>
      <c r="C99" s="192"/>
      <c r="D99" s="192"/>
      <c r="E99" s="192">
        <v>0</v>
      </c>
      <c r="F99" s="192"/>
      <c r="G99" s="192"/>
      <c r="H99" s="192"/>
      <c r="I99" s="192">
        <v>3.0000000000000001E-3</v>
      </c>
      <c r="J99" s="203"/>
    </row>
    <row r="100" spans="1:10" x14ac:dyDescent="0.25">
      <c r="A100" s="192" t="s">
        <v>89</v>
      </c>
      <c r="B100" s="192">
        <v>5.8000000000000003E-2</v>
      </c>
      <c r="C100" s="192"/>
      <c r="D100" s="192"/>
      <c r="E100" s="192">
        <v>0</v>
      </c>
      <c r="F100" s="192"/>
      <c r="G100" s="192">
        <v>1E-3</v>
      </c>
      <c r="H100" s="192"/>
      <c r="I100" s="192"/>
      <c r="J100" s="203"/>
    </row>
    <row r="101" spans="1:10" x14ac:dyDescent="0.25">
      <c r="A101" s="192" t="s">
        <v>48</v>
      </c>
      <c r="B101" s="192"/>
      <c r="C101" s="192"/>
      <c r="D101" s="192"/>
      <c r="E101" s="192">
        <v>0</v>
      </c>
      <c r="F101" s="192"/>
      <c r="G101" s="192">
        <v>0.08</v>
      </c>
      <c r="H101" s="192"/>
      <c r="I101" s="192"/>
      <c r="J101" s="203"/>
    </row>
    <row r="102" spans="1:10" x14ac:dyDescent="0.25">
      <c r="A102" s="192" t="s">
        <v>71</v>
      </c>
      <c r="B102" s="192"/>
      <c r="C102" s="192"/>
      <c r="D102" s="192"/>
      <c r="E102" s="192">
        <v>0</v>
      </c>
      <c r="F102" s="192"/>
      <c r="G102" s="192">
        <v>0</v>
      </c>
      <c r="H102" s="192"/>
      <c r="I102" s="192"/>
      <c r="J102" s="203"/>
    </row>
    <row r="103" spans="1:10" x14ac:dyDescent="0.25">
      <c r="A103" s="192" t="s">
        <v>184</v>
      </c>
      <c r="B103" s="192"/>
      <c r="C103" s="192">
        <v>119.754</v>
      </c>
      <c r="D103" s="192"/>
      <c r="E103" s="192"/>
      <c r="F103" s="192"/>
      <c r="G103" s="192">
        <v>16.006</v>
      </c>
      <c r="H103" s="192"/>
      <c r="I103" s="192">
        <v>119.767</v>
      </c>
      <c r="J103" s="203"/>
    </row>
    <row r="104" spans="1:10" x14ac:dyDescent="0.25">
      <c r="A104" s="192" t="s">
        <v>218</v>
      </c>
      <c r="B104" s="192"/>
      <c r="C104" s="192">
        <v>77.772000000000006</v>
      </c>
      <c r="D104" s="192"/>
      <c r="E104" s="192"/>
      <c r="F104" s="192"/>
      <c r="G104" s="192">
        <v>0.46600000000000003</v>
      </c>
      <c r="H104" s="192"/>
      <c r="I104" s="192">
        <v>77.772000000000006</v>
      </c>
      <c r="J104" s="203"/>
    </row>
    <row r="105" spans="1:10" x14ac:dyDescent="0.25">
      <c r="A105" s="192" t="s">
        <v>157</v>
      </c>
      <c r="B105" s="192"/>
      <c r="C105" s="192">
        <v>49.475000000000001</v>
      </c>
      <c r="D105" s="192"/>
      <c r="E105" s="192"/>
      <c r="F105" s="192"/>
      <c r="G105" s="192">
        <v>7.6999999999999999E-2</v>
      </c>
      <c r="H105" s="192"/>
      <c r="I105" s="192">
        <v>49.753</v>
      </c>
      <c r="J105" s="203"/>
    </row>
    <row r="106" spans="1:10" x14ac:dyDescent="0.25">
      <c r="A106" s="192" t="s">
        <v>2</v>
      </c>
      <c r="B106" s="192"/>
      <c r="C106" s="192">
        <v>24.492000000000001</v>
      </c>
      <c r="D106" s="192">
        <v>8.7029999999999994</v>
      </c>
      <c r="E106" s="192"/>
      <c r="F106" s="192"/>
      <c r="G106" s="192">
        <v>6.726</v>
      </c>
      <c r="H106" s="192"/>
      <c r="I106" s="192">
        <v>24.509</v>
      </c>
      <c r="J106" s="203"/>
    </row>
    <row r="107" spans="1:10" x14ac:dyDescent="0.25">
      <c r="A107" s="192" t="s">
        <v>181</v>
      </c>
      <c r="B107" s="192"/>
      <c r="C107" s="192">
        <v>24.484000000000002</v>
      </c>
      <c r="D107" s="192"/>
      <c r="E107" s="192"/>
      <c r="F107" s="192"/>
      <c r="G107" s="192">
        <v>7.6999999999999999E-2</v>
      </c>
      <c r="H107" s="192"/>
      <c r="I107" s="192">
        <v>24.568000000000001</v>
      </c>
      <c r="J107" s="203"/>
    </row>
    <row r="108" spans="1:10" x14ac:dyDescent="0.25">
      <c r="A108" s="192" t="s">
        <v>62</v>
      </c>
      <c r="B108" s="192"/>
      <c r="C108" s="192">
        <v>21.38</v>
      </c>
      <c r="D108" s="192"/>
      <c r="E108" s="192"/>
      <c r="F108" s="192"/>
      <c r="G108" s="192"/>
      <c r="H108" s="192"/>
      <c r="I108" s="192">
        <v>21.38</v>
      </c>
      <c r="J108" s="203"/>
    </row>
    <row r="109" spans="1:10" x14ac:dyDescent="0.25">
      <c r="A109" s="192" t="s">
        <v>26</v>
      </c>
      <c r="B109" s="192"/>
      <c r="C109" s="192">
        <v>19.72</v>
      </c>
      <c r="D109" s="192"/>
      <c r="E109" s="192"/>
      <c r="F109" s="192"/>
      <c r="G109" s="192">
        <v>0.72</v>
      </c>
      <c r="H109" s="192"/>
      <c r="I109" s="192">
        <v>19.861999999999998</v>
      </c>
      <c r="J109" s="203"/>
    </row>
    <row r="110" spans="1:10" x14ac:dyDescent="0.25">
      <c r="A110" s="192" t="s">
        <v>20</v>
      </c>
      <c r="B110" s="192"/>
      <c r="C110" s="192">
        <v>18.396000000000001</v>
      </c>
      <c r="D110" s="192"/>
      <c r="E110" s="192"/>
      <c r="F110" s="192"/>
      <c r="G110" s="192">
        <v>20.61</v>
      </c>
      <c r="H110" s="192">
        <v>1E-3</v>
      </c>
      <c r="I110" s="192">
        <v>18.812000000000001</v>
      </c>
      <c r="J110" s="203"/>
    </row>
    <row r="111" spans="1:10" x14ac:dyDescent="0.25">
      <c r="A111" s="192" t="s">
        <v>183</v>
      </c>
      <c r="B111" s="192"/>
      <c r="C111" s="192">
        <v>18.353000000000002</v>
      </c>
      <c r="D111" s="192"/>
      <c r="E111" s="192"/>
      <c r="F111" s="192"/>
      <c r="G111" s="192"/>
      <c r="H111" s="192"/>
      <c r="I111" s="192">
        <v>18.353000000000002</v>
      </c>
      <c r="J111" s="203"/>
    </row>
    <row r="112" spans="1:10" x14ac:dyDescent="0.25">
      <c r="A112" s="192" t="s">
        <v>81</v>
      </c>
      <c r="B112" s="192"/>
      <c r="C112" s="192">
        <v>17.965</v>
      </c>
      <c r="D112" s="192"/>
      <c r="E112" s="192"/>
      <c r="F112" s="192"/>
      <c r="G112" s="192"/>
      <c r="H112" s="192"/>
      <c r="I112" s="192">
        <v>17.97</v>
      </c>
      <c r="J112" s="203"/>
    </row>
    <row r="113" spans="1:10" x14ac:dyDescent="0.25">
      <c r="A113" s="192" t="s">
        <v>217</v>
      </c>
      <c r="B113" s="192"/>
      <c r="C113" s="192">
        <v>7.8890000000000002</v>
      </c>
      <c r="D113" s="192"/>
      <c r="E113" s="192"/>
      <c r="F113" s="192"/>
      <c r="G113" s="192">
        <v>1.236</v>
      </c>
      <c r="H113" s="192"/>
      <c r="I113" s="192">
        <v>7.8890000000000002</v>
      </c>
      <c r="J113" s="203"/>
    </row>
    <row r="114" spans="1:10" x14ac:dyDescent="0.25">
      <c r="A114" s="192" t="s">
        <v>189</v>
      </c>
      <c r="B114" s="192"/>
      <c r="C114" s="192">
        <v>6.97</v>
      </c>
      <c r="D114" s="192"/>
      <c r="E114" s="192"/>
      <c r="F114" s="192"/>
      <c r="G114" s="192">
        <v>0.14899999999999999</v>
      </c>
      <c r="H114" s="192"/>
      <c r="I114" s="192">
        <v>7.0430000000000001</v>
      </c>
      <c r="J114" s="203"/>
    </row>
    <row r="115" spans="1:10" x14ac:dyDescent="0.25">
      <c r="A115" s="192" t="s">
        <v>196</v>
      </c>
      <c r="B115" s="192"/>
      <c r="C115" s="192">
        <v>6.891</v>
      </c>
      <c r="D115" s="192"/>
      <c r="E115" s="192"/>
      <c r="F115" s="192"/>
      <c r="G115" s="192">
        <v>0.45900000000000002</v>
      </c>
      <c r="H115" s="192"/>
      <c r="I115" s="192">
        <v>6.9820000000000002</v>
      </c>
      <c r="J115" s="203"/>
    </row>
    <row r="116" spans="1:10" x14ac:dyDescent="0.25">
      <c r="A116" s="192" t="s">
        <v>155</v>
      </c>
      <c r="B116" s="192"/>
      <c r="C116" s="192">
        <v>4.1360000000000001</v>
      </c>
      <c r="D116" s="192"/>
      <c r="E116" s="192"/>
      <c r="F116" s="192"/>
      <c r="G116" s="192">
        <v>1.6E-2</v>
      </c>
      <c r="H116" s="192"/>
      <c r="I116" s="192">
        <v>4.141</v>
      </c>
      <c r="J116" s="203"/>
    </row>
    <row r="117" spans="1:10" x14ac:dyDescent="0.25">
      <c r="A117" s="192" t="s">
        <v>5</v>
      </c>
      <c r="B117" s="192"/>
      <c r="C117" s="192">
        <v>3.6339999999999999</v>
      </c>
      <c r="D117" s="192"/>
      <c r="E117" s="192"/>
      <c r="F117" s="192"/>
      <c r="G117" s="192"/>
      <c r="H117" s="192"/>
      <c r="I117" s="192">
        <v>4.0979999999999999</v>
      </c>
      <c r="J117" s="203"/>
    </row>
    <row r="118" spans="1:10" x14ac:dyDescent="0.25">
      <c r="A118" s="192" t="s">
        <v>168</v>
      </c>
      <c r="B118" s="192"/>
      <c r="C118" s="192">
        <v>2.91</v>
      </c>
      <c r="D118" s="192"/>
      <c r="E118" s="192"/>
      <c r="F118" s="192"/>
      <c r="G118" s="192">
        <v>1.153</v>
      </c>
      <c r="H118" s="192"/>
      <c r="I118" s="192">
        <v>3.0019999999999998</v>
      </c>
      <c r="J118" s="203"/>
    </row>
    <row r="119" spans="1:10" x14ac:dyDescent="0.25">
      <c r="A119" s="192" t="s">
        <v>201</v>
      </c>
      <c r="B119" s="192"/>
      <c r="C119" s="192">
        <v>2.2799999999999998</v>
      </c>
      <c r="D119" s="192"/>
      <c r="E119" s="192"/>
      <c r="F119" s="192"/>
      <c r="G119" s="192">
        <v>0.39700000000000002</v>
      </c>
      <c r="H119" s="192"/>
      <c r="I119" s="192">
        <v>2.3039999999999998</v>
      </c>
      <c r="J119" s="203"/>
    </row>
    <row r="120" spans="1:10" x14ac:dyDescent="0.25">
      <c r="A120" s="192" t="s">
        <v>221</v>
      </c>
      <c r="B120" s="192"/>
      <c r="C120" s="192">
        <v>1.6379999999999999</v>
      </c>
      <c r="D120" s="192"/>
      <c r="E120" s="192"/>
      <c r="F120" s="192"/>
      <c r="G120" s="192">
        <v>2E-3</v>
      </c>
      <c r="H120" s="192"/>
      <c r="I120" s="192">
        <v>1.6519999999999999</v>
      </c>
      <c r="J120" s="203"/>
    </row>
    <row r="121" spans="1:10" x14ac:dyDescent="0.25">
      <c r="A121" s="192" t="s">
        <v>21</v>
      </c>
      <c r="B121" s="192"/>
      <c r="C121" s="192">
        <v>1.2709999999999999</v>
      </c>
      <c r="D121" s="192"/>
      <c r="E121" s="192"/>
      <c r="F121" s="192"/>
      <c r="G121" s="192">
        <v>51.430999999999997</v>
      </c>
      <c r="H121" s="192"/>
      <c r="I121" s="192">
        <v>14.055999999999999</v>
      </c>
      <c r="J121" s="203"/>
    </row>
    <row r="122" spans="1:10" x14ac:dyDescent="0.25">
      <c r="A122" s="192" t="s">
        <v>228</v>
      </c>
      <c r="B122" s="192">
        <v>2E-3</v>
      </c>
      <c r="C122" s="192">
        <v>0.94</v>
      </c>
      <c r="D122" s="192"/>
      <c r="E122" s="192"/>
      <c r="F122" s="192"/>
      <c r="G122" s="192">
        <v>0.05</v>
      </c>
      <c r="H122" s="192"/>
      <c r="I122" s="192">
        <v>2.665</v>
      </c>
      <c r="J122" s="203"/>
    </row>
    <row r="123" spans="1:10" x14ac:dyDescent="0.25">
      <c r="A123" s="192" t="s">
        <v>222</v>
      </c>
      <c r="B123" s="192"/>
      <c r="C123" s="192">
        <v>0.89600000000000002</v>
      </c>
      <c r="D123" s="192"/>
      <c r="E123" s="192"/>
      <c r="F123" s="192"/>
      <c r="G123" s="192">
        <v>0.94199999999999995</v>
      </c>
      <c r="H123" s="192"/>
      <c r="I123" s="192">
        <v>0.91200000000000003</v>
      </c>
      <c r="J123" s="203"/>
    </row>
    <row r="124" spans="1:10" x14ac:dyDescent="0.25">
      <c r="A124" s="192" t="s">
        <v>0</v>
      </c>
      <c r="B124" s="192"/>
      <c r="C124" s="192">
        <v>0.56599999999999995</v>
      </c>
      <c r="D124" s="192"/>
      <c r="E124" s="192"/>
      <c r="F124" s="192"/>
      <c r="G124" s="192">
        <v>191.577</v>
      </c>
      <c r="H124" s="192"/>
      <c r="I124" s="192">
        <v>9.3859999999999992</v>
      </c>
      <c r="J124" s="203"/>
    </row>
    <row r="125" spans="1:10" x14ac:dyDescent="0.25">
      <c r="A125" s="192" t="s">
        <v>12</v>
      </c>
      <c r="B125" s="192"/>
      <c r="C125" s="192">
        <v>0.38600000000000001</v>
      </c>
      <c r="D125" s="192"/>
      <c r="E125" s="192"/>
      <c r="F125" s="192"/>
      <c r="G125" s="192">
        <v>8.5239999999999991</v>
      </c>
      <c r="H125" s="192"/>
      <c r="I125" s="192">
        <v>0.38600000000000001</v>
      </c>
      <c r="J125" s="203"/>
    </row>
    <row r="126" spans="1:10" x14ac:dyDescent="0.25">
      <c r="A126" s="192" t="s">
        <v>10</v>
      </c>
      <c r="B126" s="192"/>
      <c r="C126" s="192">
        <v>0.27</v>
      </c>
      <c r="D126" s="192"/>
      <c r="E126" s="192"/>
      <c r="F126" s="192"/>
      <c r="G126" s="192">
        <v>2.4239999999999999</v>
      </c>
      <c r="H126" s="192"/>
      <c r="I126" s="192">
        <v>0.27</v>
      </c>
      <c r="J126" s="203"/>
    </row>
    <row r="127" spans="1:10" x14ac:dyDescent="0.25">
      <c r="A127" s="192" t="s">
        <v>32</v>
      </c>
      <c r="B127" s="192"/>
      <c r="C127" s="192">
        <v>0.18099999999999999</v>
      </c>
      <c r="D127" s="192"/>
      <c r="E127" s="192"/>
      <c r="F127" s="192"/>
      <c r="G127" s="192">
        <v>4.0000000000000001E-3</v>
      </c>
      <c r="H127" s="192"/>
      <c r="I127" s="192">
        <v>0.188</v>
      </c>
      <c r="J127" s="203"/>
    </row>
    <row r="128" spans="1:10" x14ac:dyDescent="0.25">
      <c r="A128" s="192" t="s">
        <v>113</v>
      </c>
      <c r="B128" s="192"/>
      <c r="C128" s="192">
        <v>0.17299999999999999</v>
      </c>
      <c r="D128" s="192">
        <v>1E-3</v>
      </c>
      <c r="E128" s="192"/>
      <c r="F128" s="192"/>
      <c r="G128" s="192">
        <v>0.10100000000000001</v>
      </c>
      <c r="H128" s="192"/>
      <c r="I128" s="192">
        <v>0.42499999999999999</v>
      </c>
      <c r="J128" s="203"/>
    </row>
    <row r="129" spans="1:10" x14ac:dyDescent="0.25">
      <c r="A129" s="192" t="s">
        <v>7</v>
      </c>
      <c r="B129" s="192"/>
      <c r="C129" s="192">
        <v>0.16300000000000001</v>
      </c>
      <c r="D129" s="192"/>
      <c r="E129" s="192"/>
      <c r="F129" s="192"/>
      <c r="G129" s="192"/>
      <c r="H129" s="192"/>
      <c r="I129" s="192">
        <v>0.16300000000000001</v>
      </c>
      <c r="J129" s="203"/>
    </row>
    <row r="130" spans="1:10" x14ac:dyDescent="0.25">
      <c r="A130" s="192" t="s">
        <v>199</v>
      </c>
      <c r="B130" s="192"/>
      <c r="C130" s="192">
        <v>0.14099999999999999</v>
      </c>
      <c r="D130" s="192">
        <v>2E-3</v>
      </c>
      <c r="E130" s="192"/>
      <c r="F130" s="192"/>
      <c r="G130" s="192">
        <v>0.03</v>
      </c>
      <c r="H130" s="192"/>
      <c r="I130" s="192">
        <v>0.157</v>
      </c>
      <c r="J130" s="203"/>
    </row>
    <row r="131" spans="1:10" x14ac:dyDescent="0.25">
      <c r="A131" s="192" t="s">
        <v>112</v>
      </c>
      <c r="B131" s="192"/>
      <c r="C131" s="192">
        <v>9.0999999999999998E-2</v>
      </c>
      <c r="D131" s="192"/>
      <c r="E131" s="192"/>
      <c r="F131" s="192"/>
      <c r="G131" s="192"/>
      <c r="H131" s="192"/>
      <c r="I131" s="192">
        <v>9.0999999999999998E-2</v>
      </c>
      <c r="J131" s="203"/>
    </row>
    <row r="132" spans="1:10" x14ac:dyDescent="0.25">
      <c r="A132" s="192" t="s">
        <v>200</v>
      </c>
      <c r="B132" s="192"/>
      <c r="C132" s="192">
        <v>8.7999999999999995E-2</v>
      </c>
      <c r="D132" s="192"/>
      <c r="E132" s="192"/>
      <c r="F132" s="192"/>
      <c r="G132" s="192">
        <v>0.31900000000000001</v>
      </c>
      <c r="H132" s="192"/>
      <c r="I132" s="192">
        <v>9.8000000000000004E-2</v>
      </c>
      <c r="J132" s="203"/>
    </row>
    <row r="133" spans="1:10" x14ac:dyDescent="0.25">
      <c r="A133" s="192" t="s">
        <v>19</v>
      </c>
      <c r="B133" s="192"/>
      <c r="C133" s="192">
        <v>8.5999999999999993E-2</v>
      </c>
      <c r="D133" s="192"/>
      <c r="E133" s="192"/>
      <c r="F133" s="192"/>
      <c r="G133" s="192">
        <v>0</v>
      </c>
      <c r="H133" s="192"/>
      <c r="I133" s="192">
        <v>0.13</v>
      </c>
      <c r="J133" s="203"/>
    </row>
    <row r="134" spans="1:10" x14ac:dyDescent="0.25">
      <c r="A134" s="192" t="s">
        <v>180</v>
      </c>
      <c r="B134" s="192"/>
      <c r="C134" s="192">
        <v>7.2999999999999995E-2</v>
      </c>
      <c r="D134" s="192"/>
      <c r="E134" s="192"/>
      <c r="F134" s="192"/>
      <c r="G134" s="192">
        <v>0.36099999999999999</v>
      </c>
      <c r="H134" s="192"/>
      <c r="I134" s="192">
        <v>0.27900000000000003</v>
      </c>
      <c r="J134" s="203"/>
    </row>
    <row r="135" spans="1:10" x14ac:dyDescent="0.25">
      <c r="A135" s="192" t="s">
        <v>134</v>
      </c>
      <c r="B135" s="192"/>
      <c r="C135" s="192">
        <v>7.0000000000000007E-2</v>
      </c>
      <c r="D135" s="192"/>
      <c r="E135" s="192"/>
      <c r="F135" s="192"/>
      <c r="G135" s="192">
        <v>0.251</v>
      </c>
      <c r="H135" s="192"/>
      <c r="I135" s="192">
        <v>7.5999999999999998E-2</v>
      </c>
      <c r="J135" s="203"/>
    </row>
    <row r="136" spans="1:10" x14ac:dyDescent="0.25">
      <c r="A136" s="192" t="s">
        <v>219</v>
      </c>
      <c r="B136" s="192"/>
      <c r="C136" s="192">
        <v>7.0000000000000007E-2</v>
      </c>
      <c r="D136" s="192"/>
      <c r="E136" s="192"/>
      <c r="F136" s="192"/>
      <c r="G136" s="192"/>
      <c r="H136" s="192"/>
      <c r="I136" s="192">
        <v>7.0000000000000007E-2</v>
      </c>
      <c r="J136" s="203"/>
    </row>
    <row r="137" spans="1:10" x14ac:dyDescent="0.25">
      <c r="A137" s="192" t="s">
        <v>182</v>
      </c>
      <c r="B137" s="192"/>
      <c r="C137" s="192">
        <v>5.1999999999999998E-2</v>
      </c>
      <c r="D137" s="192"/>
      <c r="E137" s="192"/>
      <c r="F137" s="192"/>
      <c r="G137" s="192">
        <v>0.02</v>
      </c>
      <c r="H137" s="192"/>
      <c r="I137" s="192">
        <v>6.0999999999999999E-2</v>
      </c>
      <c r="J137" s="203"/>
    </row>
    <row r="138" spans="1:10" x14ac:dyDescent="0.25">
      <c r="A138" s="192" t="s">
        <v>66</v>
      </c>
      <c r="B138" s="192">
        <v>4.569</v>
      </c>
      <c r="C138" s="192">
        <v>4.9000000000000002E-2</v>
      </c>
      <c r="D138" s="192"/>
      <c r="E138" s="192"/>
      <c r="F138" s="192"/>
      <c r="G138" s="192">
        <v>3.0339999999999998</v>
      </c>
      <c r="H138" s="192"/>
      <c r="I138" s="192">
        <v>0.247</v>
      </c>
      <c r="J138" s="203"/>
    </row>
    <row r="139" spans="1:10" x14ac:dyDescent="0.25">
      <c r="A139" s="192" t="s">
        <v>28</v>
      </c>
      <c r="B139" s="192"/>
      <c r="C139" s="192">
        <v>0.04</v>
      </c>
      <c r="D139" s="192"/>
      <c r="E139" s="192"/>
      <c r="F139" s="192"/>
      <c r="G139" s="192">
        <v>1.7000000000000001E-2</v>
      </c>
      <c r="H139" s="192"/>
      <c r="I139" s="192">
        <v>5.5E-2</v>
      </c>
      <c r="J139" s="203"/>
    </row>
    <row r="140" spans="1:10" x14ac:dyDescent="0.25">
      <c r="A140" s="192" t="s">
        <v>92</v>
      </c>
      <c r="B140" s="192"/>
      <c r="C140" s="192">
        <v>3.9E-2</v>
      </c>
      <c r="D140" s="192"/>
      <c r="E140" s="192"/>
      <c r="F140" s="192"/>
      <c r="G140" s="192"/>
      <c r="H140" s="192"/>
      <c r="I140" s="192">
        <v>3.9E-2</v>
      </c>
      <c r="J140" s="203"/>
    </row>
    <row r="141" spans="1:10" x14ac:dyDescent="0.25">
      <c r="A141" s="192" t="s">
        <v>133</v>
      </c>
      <c r="B141" s="192"/>
      <c r="C141" s="192">
        <v>3.5999999999999997E-2</v>
      </c>
      <c r="D141" s="192"/>
      <c r="E141" s="192"/>
      <c r="F141" s="192"/>
      <c r="G141" s="192">
        <v>4.2770000000000001</v>
      </c>
      <c r="H141" s="192"/>
      <c r="I141" s="192">
        <v>7.3999999999999996E-2</v>
      </c>
      <c r="J141" s="203"/>
    </row>
    <row r="142" spans="1:10" x14ac:dyDescent="0.25">
      <c r="A142" s="192" t="s">
        <v>136</v>
      </c>
      <c r="B142" s="192"/>
      <c r="C142" s="192">
        <v>2.8000000000000001E-2</v>
      </c>
      <c r="D142" s="192"/>
      <c r="E142" s="192"/>
      <c r="F142" s="192"/>
      <c r="G142" s="192">
        <v>0</v>
      </c>
      <c r="H142" s="192"/>
      <c r="I142" s="192">
        <v>7.5999999999999998E-2</v>
      </c>
      <c r="J142" s="203"/>
    </row>
    <row r="143" spans="1:10" x14ac:dyDescent="0.25">
      <c r="A143" s="192" t="s">
        <v>198</v>
      </c>
      <c r="B143" s="192"/>
      <c r="C143" s="192">
        <v>2.8000000000000001E-2</v>
      </c>
      <c r="D143" s="192"/>
      <c r="E143" s="192"/>
      <c r="F143" s="192"/>
      <c r="G143" s="192">
        <v>7.0000000000000001E-3</v>
      </c>
      <c r="H143" s="192"/>
      <c r="I143" s="192">
        <v>7.0999999999999994E-2</v>
      </c>
      <c r="J143" s="203"/>
    </row>
    <row r="144" spans="1:10" x14ac:dyDescent="0.25">
      <c r="A144" s="192" t="s">
        <v>241</v>
      </c>
      <c r="B144" s="192"/>
      <c r="C144" s="192">
        <v>2.8000000000000001E-2</v>
      </c>
      <c r="D144" s="192"/>
      <c r="E144" s="192"/>
      <c r="F144" s="192"/>
      <c r="G144" s="192">
        <v>0</v>
      </c>
      <c r="H144" s="192"/>
      <c r="I144" s="192">
        <v>3.2000000000000001E-2</v>
      </c>
      <c r="J144" s="203"/>
    </row>
    <row r="145" spans="1:10" x14ac:dyDescent="0.25">
      <c r="A145" s="192" t="s">
        <v>109</v>
      </c>
      <c r="B145" s="192"/>
      <c r="C145" s="192">
        <v>2.3E-2</v>
      </c>
      <c r="D145" s="192"/>
      <c r="E145" s="192"/>
      <c r="F145" s="192"/>
      <c r="G145" s="192">
        <v>6.7000000000000004E-2</v>
      </c>
      <c r="H145" s="192"/>
      <c r="I145" s="192">
        <v>9.0999999999999998E-2</v>
      </c>
      <c r="J145" s="203"/>
    </row>
    <row r="146" spans="1:10" x14ac:dyDescent="0.25">
      <c r="A146" s="192" t="s">
        <v>203</v>
      </c>
      <c r="B146" s="192"/>
      <c r="C146" s="192">
        <v>2.3E-2</v>
      </c>
      <c r="D146" s="192"/>
      <c r="E146" s="192"/>
      <c r="F146" s="192"/>
      <c r="G146" s="192">
        <v>0.11700000000000001</v>
      </c>
      <c r="H146" s="192"/>
      <c r="I146" s="192">
        <v>7.2999999999999995E-2</v>
      </c>
      <c r="J146" s="203"/>
    </row>
    <row r="147" spans="1:10" x14ac:dyDescent="0.25">
      <c r="A147" s="192" t="s">
        <v>117</v>
      </c>
      <c r="B147" s="192"/>
      <c r="C147" s="192">
        <v>2.1000000000000001E-2</v>
      </c>
      <c r="D147" s="192">
        <v>4.0000000000000001E-3</v>
      </c>
      <c r="E147" s="192"/>
      <c r="F147" s="192"/>
      <c r="G147" s="192">
        <v>0.31</v>
      </c>
      <c r="H147" s="192"/>
      <c r="I147" s="192">
        <v>0.311</v>
      </c>
      <c r="J147" s="203"/>
    </row>
    <row r="148" spans="1:10" x14ac:dyDescent="0.25">
      <c r="A148" s="192" t="s">
        <v>6</v>
      </c>
      <c r="B148" s="192"/>
      <c r="C148" s="192">
        <v>2.1000000000000001E-2</v>
      </c>
      <c r="D148" s="192"/>
      <c r="E148" s="192"/>
      <c r="F148" s="192"/>
      <c r="G148" s="192"/>
      <c r="H148" s="192"/>
      <c r="I148" s="192">
        <v>0.155</v>
      </c>
      <c r="J148" s="203"/>
    </row>
    <row r="149" spans="1:10" x14ac:dyDescent="0.25">
      <c r="A149" s="192" t="s">
        <v>190</v>
      </c>
      <c r="B149" s="192"/>
      <c r="C149" s="192">
        <v>0.01</v>
      </c>
      <c r="D149" s="192"/>
      <c r="E149" s="192"/>
      <c r="F149" s="192"/>
      <c r="G149" s="192">
        <v>1.2</v>
      </c>
      <c r="H149" s="192"/>
      <c r="I149" s="192">
        <v>0.01</v>
      </c>
      <c r="J149" s="203"/>
    </row>
    <row r="150" spans="1:10" x14ac:dyDescent="0.25">
      <c r="A150" s="192" t="s">
        <v>107</v>
      </c>
      <c r="B150" s="192"/>
      <c r="C150" s="192">
        <v>8.9999999999999993E-3</v>
      </c>
      <c r="D150" s="192"/>
      <c r="E150" s="192"/>
      <c r="F150" s="192"/>
      <c r="G150" s="192">
        <v>1.7999999999999999E-2</v>
      </c>
      <c r="H150" s="192"/>
      <c r="I150" s="192">
        <v>0.873</v>
      </c>
      <c r="J150" s="203"/>
    </row>
    <row r="151" spans="1:10" x14ac:dyDescent="0.25">
      <c r="A151" s="192" t="s">
        <v>146</v>
      </c>
      <c r="B151" s="192">
        <v>0</v>
      </c>
      <c r="C151" s="192">
        <v>7.0000000000000001E-3</v>
      </c>
      <c r="D151" s="192"/>
      <c r="E151" s="192"/>
      <c r="F151" s="192"/>
      <c r="G151" s="192">
        <v>4.4999999999999998E-2</v>
      </c>
      <c r="H151" s="192"/>
      <c r="I151" s="192">
        <v>0.17</v>
      </c>
      <c r="J151" s="203"/>
    </row>
    <row r="152" spans="1:10" x14ac:dyDescent="0.25">
      <c r="A152" s="192" t="s">
        <v>160</v>
      </c>
      <c r="B152" s="192"/>
      <c r="C152" s="192">
        <v>7.0000000000000001E-3</v>
      </c>
      <c r="D152" s="192"/>
      <c r="E152" s="192"/>
      <c r="F152" s="192"/>
      <c r="G152" s="192">
        <v>1.2729999999999999</v>
      </c>
      <c r="H152" s="192"/>
      <c r="I152" s="192">
        <v>9.8000000000000004E-2</v>
      </c>
      <c r="J152" s="203"/>
    </row>
    <row r="153" spans="1:10" x14ac:dyDescent="0.25">
      <c r="A153" s="192" t="s">
        <v>128</v>
      </c>
      <c r="B153" s="192"/>
      <c r="C153" s="192">
        <v>6.0000000000000001E-3</v>
      </c>
      <c r="D153" s="192"/>
      <c r="E153" s="192"/>
      <c r="F153" s="192"/>
      <c r="G153" s="192">
        <v>6.8000000000000005E-2</v>
      </c>
      <c r="H153" s="192"/>
      <c r="I153" s="192">
        <v>0.10299999999999999</v>
      </c>
      <c r="J153" s="203"/>
    </row>
    <row r="154" spans="1:10" x14ac:dyDescent="0.25">
      <c r="A154" s="192" t="s">
        <v>159</v>
      </c>
      <c r="B154" s="192"/>
      <c r="C154" s="192">
        <v>6.0000000000000001E-3</v>
      </c>
      <c r="D154" s="192"/>
      <c r="E154" s="192"/>
      <c r="F154" s="192"/>
      <c r="G154" s="192">
        <v>2.1999999999999999E-2</v>
      </c>
      <c r="H154" s="192"/>
      <c r="I154" s="192">
        <v>5.3999999999999999E-2</v>
      </c>
      <c r="J154" s="203"/>
    </row>
    <row r="155" spans="1:10" x14ac:dyDescent="0.25">
      <c r="A155" s="192" t="s">
        <v>25</v>
      </c>
      <c r="B155" s="192"/>
      <c r="C155" s="192">
        <v>5.0000000000000001E-3</v>
      </c>
      <c r="D155" s="192"/>
      <c r="E155" s="192"/>
      <c r="F155" s="192"/>
      <c r="G155" s="192">
        <v>0.436</v>
      </c>
      <c r="H155" s="192"/>
      <c r="I155" s="192">
        <v>0.19400000000000001</v>
      </c>
      <c r="J155" s="203"/>
    </row>
    <row r="156" spans="1:10" x14ac:dyDescent="0.25">
      <c r="A156" s="192" t="s">
        <v>148</v>
      </c>
      <c r="B156" s="192"/>
      <c r="C156" s="192">
        <v>4.0000000000000001E-3</v>
      </c>
      <c r="D156" s="192"/>
      <c r="E156" s="192"/>
      <c r="F156" s="192"/>
      <c r="G156" s="192">
        <v>0.441</v>
      </c>
      <c r="H156" s="192"/>
      <c r="I156" s="192">
        <v>7.0999999999999994E-2</v>
      </c>
      <c r="J156" s="203"/>
    </row>
    <row r="157" spans="1:10" x14ac:dyDescent="0.25">
      <c r="A157" s="192" t="s">
        <v>191</v>
      </c>
      <c r="B157" s="192"/>
      <c r="C157" s="192">
        <v>3.0000000000000001E-3</v>
      </c>
      <c r="D157" s="192"/>
      <c r="E157" s="192"/>
      <c r="F157" s="192"/>
      <c r="G157" s="192"/>
      <c r="H157" s="192"/>
      <c r="I157" s="192">
        <v>3.0000000000000001E-3</v>
      </c>
      <c r="J157" s="203"/>
    </row>
    <row r="158" spans="1:10" x14ac:dyDescent="0.25">
      <c r="A158" s="192" t="s">
        <v>236</v>
      </c>
      <c r="B158" s="192">
        <v>0</v>
      </c>
      <c r="C158" s="192">
        <v>2E-3</v>
      </c>
      <c r="D158" s="192"/>
      <c r="E158" s="192"/>
      <c r="F158" s="192"/>
      <c r="G158" s="192">
        <v>1.7000000000000001E-2</v>
      </c>
      <c r="H158" s="192"/>
      <c r="I158" s="192">
        <v>2.8000000000000001E-2</v>
      </c>
      <c r="J158" s="203"/>
    </row>
    <row r="159" spans="1:10" x14ac:dyDescent="0.25">
      <c r="A159" s="192" t="s">
        <v>59</v>
      </c>
      <c r="B159" s="192"/>
      <c r="C159" s="192">
        <v>2E-3</v>
      </c>
      <c r="D159" s="192">
        <v>1.4E-2</v>
      </c>
      <c r="E159" s="192"/>
      <c r="F159" s="192"/>
      <c r="G159" s="192">
        <v>8.9999999999999993E-3</v>
      </c>
      <c r="H159" s="192"/>
      <c r="I159" s="192">
        <v>0.01</v>
      </c>
      <c r="J159" s="203"/>
    </row>
    <row r="160" spans="1:10" x14ac:dyDescent="0.25">
      <c r="A160" s="192" t="s">
        <v>193</v>
      </c>
      <c r="B160" s="192"/>
      <c r="C160" s="192">
        <v>2E-3</v>
      </c>
      <c r="D160" s="192"/>
      <c r="E160" s="192"/>
      <c r="F160" s="192"/>
      <c r="G160" s="192">
        <v>3.2000000000000001E-2</v>
      </c>
      <c r="H160" s="192"/>
      <c r="I160" s="192">
        <v>5.0000000000000001E-3</v>
      </c>
      <c r="J160" s="203"/>
    </row>
    <row r="161" spans="1:10" x14ac:dyDescent="0.25">
      <c r="A161" s="192" t="s">
        <v>29</v>
      </c>
      <c r="B161" s="192"/>
      <c r="C161" s="192">
        <v>2E-3</v>
      </c>
      <c r="D161" s="192"/>
      <c r="E161" s="192"/>
      <c r="F161" s="192"/>
      <c r="G161" s="192"/>
      <c r="H161" s="192"/>
      <c r="I161" s="192">
        <v>2E-3</v>
      </c>
      <c r="J161" s="203"/>
    </row>
    <row r="162" spans="1:10" x14ac:dyDescent="0.25">
      <c r="A162" s="192" t="s">
        <v>101</v>
      </c>
      <c r="B162" s="192"/>
      <c r="C162" s="192">
        <v>2E-3</v>
      </c>
      <c r="D162" s="192"/>
      <c r="E162" s="192"/>
      <c r="F162" s="192"/>
      <c r="G162" s="192"/>
      <c r="H162" s="192"/>
      <c r="I162" s="192">
        <v>2E-3</v>
      </c>
      <c r="J162" s="203"/>
    </row>
    <row r="163" spans="1:10" x14ac:dyDescent="0.25">
      <c r="A163" s="192" t="s">
        <v>208</v>
      </c>
      <c r="B163" s="192"/>
      <c r="C163" s="192">
        <v>2E-3</v>
      </c>
      <c r="D163" s="192"/>
      <c r="E163" s="192"/>
      <c r="F163" s="192"/>
      <c r="G163" s="192">
        <v>0.06</v>
      </c>
      <c r="H163" s="192">
        <v>2E-3</v>
      </c>
      <c r="I163" s="192">
        <v>1E-3</v>
      </c>
      <c r="J163" s="203"/>
    </row>
    <row r="164" spans="1:10" x14ac:dyDescent="0.25">
      <c r="A164" s="192" t="s">
        <v>188</v>
      </c>
      <c r="B164" s="192"/>
      <c r="C164" s="192">
        <v>1E-3</v>
      </c>
      <c r="D164" s="192"/>
      <c r="E164" s="192"/>
      <c r="F164" s="192"/>
      <c r="G164" s="192">
        <v>3.5999999999999997E-2</v>
      </c>
      <c r="H164" s="192"/>
      <c r="I164" s="192">
        <v>0.17499999999999999</v>
      </c>
      <c r="J164" s="203"/>
    </row>
    <row r="165" spans="1:10" x14ac:dyDescent="0.25">
      <c r="A165" s="192" t="s">
        <v>73</v>
      </c>
      <c r="B165" s="192"/>
      <c r="C165" s="192">
        <v>1E-3</v>
      </c>
      <c r="D165" s="192"/>
      <c r="E165" s="192"/>
      <c r="F165" s="192"/>
      <c r="G165" s="192"/>
      <c r="H165" s="192"/>
      <c r="I165" s="192">
        <v>1E-3</v>
      </c>
      <c r="J165" s="203"/>
    </row>
    <row r="166" spans="1:10" x14ac:dyDescent="0.25">
      <c r="A166" s="192" t="s">
        <v>110</v>
      </c>
      <c r="B166" s="192"/>
      <c r="C166" s="192"/>
      <c r="D166" s="192"/>
      <c r="E166" s="192"/>
      <c r="F166" s="192"/>
      <c r="G166" s="192">
        <v>1.7999999999999999E-2</v>
      </c>
      <c r="H166" s="192"/>
      <c r="I166" s="192">
        <v>0.751</v>
      </c>
      <c r="J166" s="203"/>
    </row>
    <row r="167" spans="1:10" x14ac:dyDescent="0.25">
      <c r="A167" s="192" t="s">
        <v>214</v>
      </c>
      <c r="B167" s="192"/>
      <c r="C167" s="192"/>
      <c r="D167" s="192"/>
      <c r="E167" s="192"/>
      <c r="F167" s="192"/>
      <c r="G167" s="192">
        <v>0.06</v>
      </c>
      <c r="H167" s="192"/>
      <c r="I167" s="192">
        <v>0.746</v>
      </c>
      <c r="J167" s="203"/>
    </row>
    <row r="168" spans="1:10" x14ac:dyDescent="0.25">
      <c r="A168" s="192" t="s">
        <v>99</v>
      </c>
      <c r="B168" s="192">
        <v>0</v>
      </c>
      <c r="C168" s="192"/>
      <c r="D168" s="192"/>
      <c r="E168" s="192"/>
      <c r="F168" s="192"/>
      <c r="G168" s="192">
        <v>0</v>
      </c>
      <c r="H168" s="192"/>
      <c r="I168" s="192">
        <v>0.20300000000000001</v>
      </c>
      <c r="J168" s="203"/>
    </row>
    <row r="169" spans="1:10" x14ac:dyDescent="0.25">
      <c r="A169" s="192" t="s">
        <v>49</v>
      </c>
      <c r="B169" s="192"/>
      <c r="C169" s="192"/>
      <c r="D169" s="192"/>
      <c r="E169" s="192"/>
      <c r="F169" s="192"/>
      <c r="G169" s="192">
        <v>3.9289999999999998</v>
      </c>
      <c r="H169" s="192"/>
      <c r="I169" s="192">
        <v>0.17499999999999999</v>
      </c>
      <c r="J169" s="203"/>
    </row>
    <row r="170" spans="1:10" x14ac:dyDescent="0.25">
      <c r="A170" s="192" t="s">
        <v>100</v>
      </c>
      <c r="B170" s="192"/>
      <c r="C170" s="192"/>
      <c r="D170" s="192"/>
      <c r="E170" s="192"/>
      <c r="F170" s="192"/>
      <c r="G170" s="192"/>
      <c r="H170" s="192"/>
      <c r="I170" s="192">
        <v>0.129</v>
      </c>
      <c r="J170" s="203"/>
    </row>
    <row r="171" spans="1:10" x14ac:dyDescent="0.25">
      <c r="A171" s="192" t="s">
        <v>119</v>
      </c>
      <c r="B171" s="192"/>
      <c r="C171" s="192"/>
      <c r="D171" s="192"/>
      <c r="E171" s="192"/>
      <c r="F171" s="192"/>
      <c r="G171" s="192"/>
      <c r="H171" s="192"/>
      <c r="I171" s="192">
        <v>0.113</v>
      </c>
      <c r="J171" s="203"/>
    </row>
    <row r="172" spans="1:10" x14ac:dyDescent="0.25">
      <c r="A172" s="192" t="s">
        <v>173</v>
      </c>
      <c r="B172" s="192"/>
      <c r="C172" s="192"/>
      <c r="D172" s="192">
        <v>0</v>
      </c>
      <c r="E172" s="192"/>
      <c r="F172" s="192"/>
      <c r="G172" s="192">
        <v>8.0000000000000002E-3</v>
      </c>
      <c r="H172" s="192"/>
      <c r="I172" s="192">
        <v>9.4E-2</v>
      </c>
      <c r="J172" s="203"/>
    </row>
    <row r="173" spans="1:10" x14ac:dyDescent="0.25">
      <c r="A173" s="192" t="s">
        <v>90</v>
      </c>
      <c r="B173" s="192"/>
      <c r="C173" s="192"/>
      <c r="D173" s="192"/>
      <c r="E173" s="192"/>
      <c r="F173" s="192"/>
      <c r="G173" s="192"/>
      <c r="H173" s="192"/>
      <c r="I173" s="192">
        <v>8.7999999999999995E-2</v>
      </c>
      <c r="J173" s="203"/>
    </row>
    <row r="174" spans="1:10" x14ac:dyDescent="0.25">
      <c r="A174" s="192" t="s">
        <v>252</v>
      </c>
      <c r="B174" s="192"/>
      <c r="C174" s="192"/>
      <c r="D174" s="192">
        <v>0</v>
      </c>
      <c r="E174" s="192"/>
      <c r="F174" s="192"/>
      <c r="G174" s="192">
        <v>1.2E-2</v>
      </c>
      <c r="H174" s="192"/>
      <c r="I174" s="192">
        <v>5.7000000000000002E-2</v>
      </c>
      <c r="J174" s="203"/>
    </row>
    <row r="175" spans="1:10" x14ac:dyDescent="0.25">
      <c r="A175" s="192" t="s">
        <v>185</v>
      </c>
      <c r="B175" s="192"/>
      <c r="C175" s="192"/>
      <c r="D175" s="192"/>
      <c r="E175" s="192"/>
      <c r="F175" s="192"/>
      <c r="G175" s="192">
        <v>1E-3</v>
      </c>
      <c r="H175" s="192"/>
      <c r="I175" s="192">
        <v>4.9000000000000002E-2</v>
      </c>
      <c r="J175" s="203"/>
    </row>
    <row r="176" spans="1:10" x14ac:dyDescent="0.25">
      <c r="A176" s="192" t="s">
        <v>227</v>
      </c>
      <c r="B176" s="192"/>
      <c r="C176" s="192"/>
      <c r="D176" s="192"/>
      <c r="E176" s="192"/>
      <c r="F176" s="192"/>
      <c r="G176" s="192">
        <v>8.0000000000000002E-3</v>
      </c>
      <c r="H176" s="192"/>
      <c r="I176" s="192">
        <v>4.5999999999999999E-2</v>
      </c>
      <c r="J176" s="203"/>
    </row>
    <row r="177" spans="1:10" x14ac:dyDescent="0.25">
      <c r="A177" s="192" t="s">
        <v>163</v>
      </c>
      <c r="B177" s="192"/>
      <c r="C177" s="192"/>
      <c r="D177" s="192"/>
      <c r="E177" s="192"/>
      <c r="F177" s="192"/>
      <c r="G177" s="192">
        <v>8.9999999999999993E-3</v>
      </c>
      <c r="H177" s="192"/>
      <c r="I177" s="192">
        <v>4.2999999999999997E-2</v>
      </c>
      <c r="J177" s="203"/>
    </row>
    <row r="178" spans="1:10" x14ac:dyDescent="0.25">
      <c r="A178" s="192" t="s">
        <v>156</v>
      </c>
      <c r="B178" s="192"/>
      <c r="C178" s="192"/>
      <c r="D178" s="192"/>
      <c r="E178" s="192"/>
      <c r="F178" s="192"/>
      <c r="G178" s="192"/>
      <c r="H178" s="192"/>
      <c r="I178" s="192">
        <v>4.2999999999999997E-2</v>
      </c>
      <c r="J178" s="203"/>
    </row>
    <row r="179" spans="1:10" x14ac:dyDescent="0.25">
      <c r="A179" s="192" t="s">
        <v>34</v>
      </c>
      <c r="B179" s="192"/>
      <c r="C179" s="192"/>
      <c r="D179" s="192"/>
      <c r="E179" s="192"/>
      <c r="F179" s="192"/>
      <c r="G179" s="192"/>
      <c r="H179" s="192"/>
      <c r="I179" s="192">
        <v>3.4000000000000002E-2</v>
      </c>
      <c r="J179" s="203"/>
    </row>
    <row r="180" spans="1:10" x14ac:dyDescent="0.25">
      <c r="A180" s="192" t="s">
        <v>187</v>
      </c>
      <c r="B180" s="192"/>
      <c r="C180" s="192"/>
      <c r="D180" s="192"/>
      <c r="E180" s="192"/>
      <c r="F180" s="192"/>
      <c r="G180" s="192"/>
      <c r="H180" s="192"/>
      <c r="I180" s="192">
        <v>3.2000000000000001E-2</v>
      </c>
      <c r="J180" s="203"/>
    </row>
    <row r="181" spans="1:10" x14ac:dyDescent="0.25">
      <c r="A181" s="192" t="s">
        <v>141</v>
      </c>
      <c r="B181" s="192"/>
      <c r="C181" s="192"/>
      <c r="D181" s="192"/>
      <c r="E181" s="192"/>
      <c r="F181" s="192"/>
      <c r="G181" s="192">
        <v>0</v>
      </c>
      <c r="H181" s="192"/>
      <c r="I181" s="192">
        <v>0.03</v>
      </c>
      <c r="J181" s="203"/>
    </row>
    <row r="182" spans="1:10" x14ac:dyDescent="0.25">
      <c r="A182" s="192" t="s">
        <v>17</v>
      </c>
      <c r="B182" s="192"/>
      <c r="C182" s="192"/>
      <c r="D182" s="192"/>
      <c r="E182" s="192"/>
      <c r="F182" s="192"/>
      <c r="G182" s="192"/>
      <c r="H182" s="192"/>
      <c r="I182" s="192">
        <v>0.03</v>
      </c>
      <c r="J182" s="203"/>
    </row>
    <row r="183" spans="1:10" x14ac:dyDescent="0.25">
      <c r="A183" s="192" t="s">
        <v>121</v>
      </c>
      <c r="B183" s="192"/>
      <c r="C183" s="192"/>
      <c r="D183" s="192"/>
      <c r="E183" s="192"/>
      <c r="F183" s="192"/>
      <c r="G183" s="192">
        <v>1E-3</v>
      </c>
      <c r="H183" s="192"/>
      <c r="I183" s="192">
        <v>2.1999999999999999E-2</v>
      </c>
      <c r="J183" s="203"/>
    </row>
    <row r="184" spans="1:10" x14ac:dyDescent="0.25">
      <c r="A184" s="192" t="s">
        <v>207</v>
      </c>
      <c r="B184" s="192"/>
      <c r="C184" s="192"/>
      <c r="D184" s="192"/>
      <c r="E184" s="192"/>
      <c r="F184" s="192"/>
      <c r="G184" s="192">
        <v>0</v>
      </c>
      <c r="H184" s="192"/>
      <c r="I184" s="192">
        <v>1.7999999999999999E-2</v>
      </c>
      <c r="J184" s="203"/>
    </row>
    <row r="185" spans="1:10" x14ac:dyDescent="0.25">
      <c r="A185" s="192" t="s">
        <v>95</v>
      </c>
      <c r="B185" s="192"/>
      <c r="C185" s="192"/>
      <c r="D185" s="192"/>
      <c r="E185" s="192"/>
      <c r="F185" s="192"/>
      <c r="G185" s="192">
        <v>2E-3</v>
      </c>
      <c r="H185" s="192"/>
      <c r="I185" s="192">
        <v>1.6E-2</v>
      </c>
      <c r="J185" s="203"/>
    </row>
    <row r="186" spans="1:10" x14ac:dyDescent="0.25">
      <c r="A186" s="192" t="s">
        <v>137</v>
      </c>
      <c r="B186" s="192"/>
      <c r="C186" s="192"/>
      <c r="D186" s="192"/>
      <c r="E186" s="192"/>
      <c r="F186" s="192"/>
      <c r="G186" s="192"/>
      <c r="H186" s="192"/>
      <c r="I186" s="192">
        <v>1.4999999999999999E-2</v>
      </c>
      <c r="J186" s="203"/>
    </row>
    <row r="187" spans="1:10" x14ac:dyDescent="0.25">
      <c r="A187" s="192" t="s">
        <v>16</v>
      </c>
      <c r="B187" s="192"/>
      <c r="C187" s="192"/>
      <c r="D187" s="192"/>
      <c r="E187" s="192"/>
      <c r="F187" s="192"/>
      <c r="G187" s="192">
        <v>0</v>
      </c>
      <c r="H187" s="192"/>
      <c r="I187" s="192">
        <v>1.4E-2</v>
      </c>
      <c r="J187" s="203"/>
    </row>
    <row r="188" spans="1:10" x14ac:dyDescent="0.25">
      <c r="A188" s="192" t="s">
        <v>169</v>
      </c>
      <c r="B188" s="192"/>
      <c r="C188" s="192"/>
      <c r="D188" s="192"/>
      <c r="E188" s="192"/>
      <c r="F188" s="192"/>
      <c r="G188" s="192">
        <v>0.42299999999999999</v>
      </c>
      <c r="H188" s="192"/>
      <c r="I188" s="192">
        <v>1.2999999999999999E-2</v>
      </c>
      <c r="J188" s="203"/>
    </row>
    <row r="189" spans="1:10" x14ac:dyDescent="0.25">
      <c r="A189" s="192" t="s">
        <v>24</v>
      </c>
      <c r="B189" s="192"/>
      <c r="C189" s="192"/>
      <c r="D189" s="192"/>
      <c r="E189" s="192"/>
      <c r="F189" s="192"/>
      <c r="G189" s="192">
        <v>0.72</v>
      </c>
      <c r="H189" s="192"/>
      <c r="I189" s="192">
        <v>8.0000000000000002E-3</v>
      </c>
      <c r="J189" s="203"/>
    </row>
    <row r="190" spans="1:10" x14ac:dyDescent="0.25">
      <c r="A190" s="192" t="s">
        <v>8</v>
      </c>
      <c r="B190" s="192"/>
      <c r="C190" s="192"/>
      <c r="D190" s="192"/>
      <c r="E190" s="192"/>
      <c r="F190" s="192"/>
      <c r="G190" s="192">
        <v>2.5259999999999998</v>
      </c>
      <c r="H190" s="192"/>
      <c r="I190" s="192">
        <v>7.0000000000000001E-3</v>
      </c>
      <c r="J190" s="203"/>
    </row>
    <row r="191" spans="1:10" x14ac:dyDescent="0.25">
      <c r="A191" s="192" t="s">
        <v>179</v>
      </c>
      <c r="B191" s="192"/>
      <c r="C191" s="192"/>
      <c r="D191" s="192"/>
      <c r="E191" s="192"/>
      <c r="F191" s="192"/>
      <c r="G191" s="192">
        <v>3.6999999999999998E-2</v>
      </c>
      <c r="H191" s="192"/>
      <c r="I191" s="192">
        <v>6.0000000000000001E-3</v>
      </c>
      <c r="J191" s="203"/>
    </row>
    <row r="192" spans="1:10" x14ac:dyDescent="0.25">
      <c r="A192" s="192" t="s">
        <v>42</v>
      </c>
      <c r="B192" s="192"/>
      <c r="C192" s="192"/>
      <c r="D192" s="192"/>
      <c r="E192" s="192"/>
      <c r="F192" s="192"/>
      <c r="G192" s="192">
        <v>0.92</v>
      </c>
      <c r="H192" s="192"/>
      <c r="I192" s="192">
        <v>5.0000000000000001E-3</v>
      </c>
      <c r="J192" s="203"/>
    </row>
    <row r="193" spans="1:10" x14ac:dyDescent="0.25">
      <c r="A193" s="192" t="s">
        <v>233</v>
      </c>
      <c r="B193" s="192"/>
      <c r="C193" s="192"/>
      <c r="D193" s="192"/>
      <c r="E193" s="192"/>
      <c r="F193" s="192"/>
      <c r="G193" s="192">
        <v>3.3000000000000002E-2</v>
      </c>
      <c r="H193" s="192"/>
      <c r="I193" s="192">
        <v>5.0000000000000001E-3</v>
      </c>
      <c r="J193" s="203"/>
    </row>
    <row r="194" spans="1:10" x14ac:dyDescent="0.25">
      <c r="A194" s="192" t="s">
        <v>93</v>
      </c>
      <c r="B194" s="192"/>
      <c r="C194" s="192"/>
      <c r="D194" s="192"/>
      <c r="E194" s="192"/>
      <c r="F194" s="192"/>
      <c r="G194" s="192">
        <v>0.06</v>
      </c>
      <c r="H194" s="192"/>
      <c r="I194" s="192">
        <v>4.0000000000000001E-3</v>
      </c>
      <c r="J194" s="203"/>
    </row>
    <row r="195" spans="1:10" x14ac:dyDescent="0.25">
      <c r="A195" s="192" t="s">
        <v>139</v>
      </c>
      <c r="B195" s="192"/>
      <c r="C195" s="192"/>
      <c r="D195" s="192"/>
      <c r="E195" s="192"/>
      <c r="F195" s="192"/>
      <c r="G195" s="192">
        <v>0</v>
      </c>
      <c r="H195" s="192"/>
      <c r="I195" s="192">
        <v>4.0000000000000001E-3</v>
      </c>
      <c r="J195" s="203"/>
    </row>
    <row r="196" spans="1:10" x14ac:dyDescent="0.25">
      <c r="A196" s="192" t="s">
        <v>102</v>
      </c>
      <c r="B196" s="192"/>
      <c r="C196" s="192"/>
      <c r="D196" s="192"/>
      <c r="E196" s="192"/>
      <c r="F196" s="192"/>
      <c r="G196" s="192"/>
      <c r="H196" s="192"/>
      <c r="I196" s="192">
        <v>3.0000000000000001E-3</v>
      </c>
      <c r="J196" s="203"/>
    </row>
    <row r="197" spans="1:10" x14ac:dyDescent="0.25">
      <c r="A197" s="192" t="s">
        <v>31</v>
      </c>
      <c r="B197" s="192"/>
      <c r="C197" s="192"/>
      <c r="D197" s="192"/>
      <c r="E197" s="192"/>
      <c r="F197" s="192"/>
      <c r="G197" s="192">
        <v>0</v>
      </c>
      <c r="H197" s="192"/>
      <c r="I197" s="192">
        <v>2E-3</v>
      </c>
      <c r="J197" s="203"/>
    </row>
    <row r="198" spans="1:10" x14ac:dyDescent="0.25">
      <c r="A198" s="192" t="s">
        <v>45</v>
      </c>
      <c r="B198" s="192"/>
      <c r="C198" s="192"/>
      <c r="D198" s="192"/>
      <c r="E198" s="192"/>
      <c r="F198" s="192"/>
      <c r="G198" s="192"/>
      <c r="H198" s="192"/>
      <c r="I198" s="192">
        <v>2E-3</v>
      </c>
      <c r="J198" s="203"/>
    </row>
    <row r="199" spans="1:10" x14ac:dyDescent="0.25">
      <c r="A199" s="192" t="s">
        <v>63</v>
      </c>
      <c r="B199" s="192"/>
      <c r="C199" s="192"/>
      <c r="D199" s="192"/>
      <c r="E199" s="192"/>
      <c r="F199" s="192"/>
      <c r="G199" s="192">
        <v>6.0000000000000001E-3</v>
      </c>
      <c r="H199" s="192"/>
      <c r="I199" s="192">
        <v>1E-3</v>
      </c>
      <c r="J199" s="203"/>
    </row>
    <row r="200" spans="1:10" x14ac:dyDescent="0.25">
      <c r="A200" s="192" t="s">
        <v>165</v>
      </c>
      <c r="B200" s="192"/>
      <c r="C200" s="192"/>
      <c r="D200" s="192"/>
      <c r="E200" s="192"/>
      <c r="F200" s="192"/>
      <c r="G200" s="192"/>
      <c r="H200" s="192"/>
      <c r="I200" s="192">
        <v>1E-3</v>
      </c>
      <c r="J200" s="203"/>
    </row>
    <row r="201" spans="1:10" x14ac:dyDescent="0.25">
      <c r="A201" s="192" t="s">
        <v>244</v>
      </c>
      <c r="B201" s="192"/>
      <c r="C201" s="192"/>
      <c r="D201" s="192">
        <v>2E-3</v>
      </c>
      <c r="E201" s="192"/>
      <c r="F201" s="192"/>
      <c r="G201" s="192"/>
      <c r="H201" s="192"/>
      <c r="I201" s="192">
        <v>1E-3</v>
      </c>
      <c r="J201" s="203"/>
    </row>
    <row r="202" spans="1:10" x14ac:dyDescent="0.25">
      <c r="A202" s="192" t="s">
        <v>44</v>
      </c>
      <c r="B202" s="192"/>
      <c r="C202" s="192"/>
      <c r="D202" s="192"/>
      <c r="E202" s="192"/>
      <c r="F202" s="192"/>
      <c r="G202" s="192">
        <v>0.01</v>
      </c>
      <c r="H202" s="192"/>
      <c r="I202" s="192">
        <v>0</v>
      </c>
      <c r="J202" s="203"/>
    </row>
    <row r="203" spans="1:10" x14ac:dyDescent="0.25">
      <c r="A203" s="192" t="s">
        <v>153</v>
      </c>
      <c r="B203" s="192"/>
      <c r="C203" s="192"/>
      <c r="D203" s="192"/>
      <c r="E203" s="192"/>
      <c r="F203" s="192"/>
      <c r="G203" s="192">
        <v>3.0000000000000001E-3</v>
      </c>
      <c r="H203" s="192"/>
      <c r="I203" s="192">
        <v>0</v>
      </c>
      <c r="J203" s="203"/>
    </row>
    <row r="204" spans="1:10" x14ac:dyDescent="0.25">
      <c r="A204" s="192" t="s">
        <v>96</v>
      </c>
      <c r="B204" s="192"/>
      <c r="C204" s="192"/>
      <c r="D204" s="192"/>
      <c r="E204" s="192"/>
      <c r="F204" s="192"/>
      <c r="G204" s="192">
        <v>1E-3</v>
      </c>
      <c r="H204" s="192"/>
      <c r="I204" s="192">
        <v>0</v>
      </c>
      <c r="J204" s="203"/>
    </row>
    <row r="205" spans="1:10" x14ac:dyDescent="0.25">
      <c r="A205" s="192" t="s">
        <v>70</v>
      </c>
      <c r="B205" s="192">
        <v>1260.54</v>
      </c>
      <c r="C205" s="192"/>
      <c r="D205" s="192"/>
      <c r="E205" s="192"/>
      <c r="F205" s="192"/>
      <c r="G205" s="192">
        <v>0</v>
      </c>
      <c r="H205" s="192"/>
      <c r="I205" s="192"/>
      <c r="J205" s="203"/>
    </row>
    <row r="206" spans="1:10" x14ac:dyDescent="0.25">
      <c r="A206" s="192" t="s">
        <v>72</v>
      </c>
      <c r="B206" s="192">
        <v>1.752</v>
      </c>
      <c r="C206" s="192"/>
      <c r="D206" s="192"/>
      <c r="E206" s="192"/>
      <c r="F206" s="192"/>
      <c r="G206" s="192">
        <v>23.776</v>
      </c>
      <c r="H206" s="192"/>
      <c r="I206" s="192"/>
      <c r="J206" s="203"/>
    </row>
    <row r="207" spans="1:10" x14ac:dyDescent="0.25">
      <c r="A207" s="192" t="s">
        <v>50</v>
      </c>
      <c r="B207" s="192">
        <v>0.32100000000000001</v>
      </c>
      <c r="C207" s="192"/>
      <c r="D207" s="192"/>
      <c r="E207" s="192"/>
      <c r="F207" s="192"/>
      <c r="G207" s="192">
        <v>0.28499999999999998</v>
      </c>
      <c r="H207" s="192"/>
      <c r="I207" s="192"/>
      <c r="J207" s="203"/>
    </row>
    <row r="208" spans="1:10" x14ac:dyDescent="0.25">
      <c r="A208" s="192" t="s">
        <v>234</v>
      </c>
      <c r="B208" s="192">
        <v>4.0000000000000001E-3</v>
      </c>
      <c r="C208" s="192"/>
      <c r="D208" s="192"/>
      <c r="E208" s="192"/>
      <c r="F208" s="192"/>
      <c r="G208" s="192">
        <v>0.01</v>
      </c>
      <c r="H208" s="192"/>
      <c r="I208" s="192"/>
      <c r="J208" s="203"/>
    </row>
    <row r="209" spans="1:10" x14ac:dyDescent="0.25">
      <c r="A209" s="192" t="s">
        <v>260</v>
      </c>
      <c r="B209" s="192"/>
      <c r="C209" s="192"/>
      <c r="D209" s="192"/>
      <c r="E209" s="192"/>
      <c r="F209" s="192"/>
      <c r="G209" s="192">
        <v>909.77599999999995</v>
      </c>
      <c r="H209" s="192"/>
      <c r="I209" s="192"/>
      <c r="J209" s="203"/>
    </row>
    <row r="210" spans="1:10" x14ac:dyDescent="0.25">
      <c r="A210" s="192" t="s">
        <v>226</v>
      </c>
      <c r="B210" s="192"/>
      <c r="C210" s="192"/>
      <c r="D210" s="192"/>
      <c r="E210" s="192"/>
      <c r="F210" s="192"/>
      <c r="G210" s="192">
        <v>2.794</v>
      </c>
      <c r="H210" s="192"/>
      <c r="I210" s="192"/>
      <c r="J210" s="203"/>
    </row>
    <row r="211" spans="1:10" x14ac:dyDescent="0.25">
      <c r="A211" s="192" t="s">
        <v>213</v>
      </c>
      <c r="B211" s="192"/>
      <c r="C211" s="192"/>
      <c r="D211" s="192"/>
      <c r="E211" s="192"/>
      <c r="F211" s="192"/>
      <c r="G211" s="192">
        <v>2.6869999999999998</v>
      </c>
      <c r="H211" s="192"/>
      <c r="I211" s="192"/>
      <c r="J211" s="203"/>
    </row>
    <row r="212" spans="1:10" x14ac:dyDescent="0.25">
      <c r="A212" s="192" t="s">
        <v>51</v>
      </c>
      <c r="B212" s="192"/>
      <c r="C212" s="192"/>
      <c r="D212" s="192"/>
      <c r="E212" s="192"/>
      <c r="F212" s="192"/>
      <c r="G212" s="192">
        <v>1.9419999999999999</v>
      </c>
      <c r="H212" s="192"/>
      <c r="I212" s="192"/>
      <c r="J212" s="203"/>
    </row>
    <row r="213" spans="1:10" x14ac:dyDescent="0.25">
      <c r="A213" s="192" t="s">
        <v>14</v>
      </c>
      <c r="B213" s="192"/>
      <c r="C213" s="192"/>
      <c r="D213" s="192"/>
      <c r="E213" s="192"/>
      <c r="F213" s="192"/>
      <c r="G213" s="192">
        <v>1.69</v>
      </c>
      <c r="H213" s="192"/>
      <c r="I213" s="192"/>
      <c r="J213" s="203"/>
    </row>
    <row r="214" spans="1:10" x14ac:dyDescent="0.25">
      <c r="A214" s="192" t="s">
        <v>57</v>
      </c>
      <c r="B214" s="192"/>
      <c r="C214" s="192"/>
      <c r="D214" s="192"/>
      <c r="E214" s="192"/>
      <c r="F214" s="192"/>
      <c r="G214" s="192">
        <v>0.82</v>
      </c>
      <c r="H214" s="192"/>
      <c r="I214" s="192"/>
      <c r="J214" s="203"/>
    </row>
    <row r="215" spans="1:10" x14ac:dyDescent="0.25">
      <c r="A215" s="192" t="s">
        <v>77</v>
      </c>
      <c r="B215" s="192"/>
      <c r="C215" s="192"/>
      <c r="D215" s="192"/>
      <c r="E215" s="192"/>
      <c r="F215" s="192"/>
      <c r="G215" s="192">
        <v>0.59599999999999997</v>
      </c>
      <c r="H215" s="192"/>
      <c r="I215" s="192"/>
      <c r="J215" s="203"/>
    </row>
    <row r="216" spans="1:10" x14ac:dyDescent="0.25">
      <c r="A216" s="192" t="s">
        <v>223</v>
      </c>
      <c r="B216" s="192"/>
      <c r="C216" s="192"/>
      <c r="D216" s="192"/>
      <c r="E216" s="192"/>
      <c r="F216" s="192"/>
      <c r="G216" s="192">
        <v>0.46200000000000002</v>
      </c>
      <c r="H216" s="192"/>
      <c r="I216" s="192"/>
      <c r="J216" s="203"/>
    </row>
    <row r="217" spans="1:10" x14ac:dyDescent="0.25">
      <c r="A217" s="192" t="s">
        <v>60</v>
      </c>
      <c r="B217" s="192"/>
      <c r="C217" s="192"/>
      <c r="D217" s="192"/>
      <c r="E217" s="192"/>
      <c r="F217" s="192"/>
      <c r="G217" s="192">
        <v>0.21299999999999999</v>
      </c>
      <c r="H217" s="192"/>
      <c r="I217" s="192"/>
      <c r="J217" s="203"/>
    </row>
    <row r="218" spans="1:10" x14ac:dyDescent="0.25">
      <c r="A218" s="192" t="s">
        <v>53</v>
      </c>
      <c r="B218" s="192"/>
      <c r="C218" s="192"/>
      <c r="D218" s="192"/>
      <c r="E218" s="192"/>
      <c r="F218" s="192"/>
      <c r="G218" s="192">
        <v>8.7999999999999995E-2</v>
      </c>
      <c r="H218" s="192"/>
      <c r="I218" s="192"/>
      <c r="J218" s="203"/>
    </row>
    <row r="219" spans="1:10" x14ac:dyDescent="0.25">
      <c r="A219" s="192" t="s">
        <v>138</v>
      </c>
      <c r="B219" s="192"/>
      <c r="C219" s="192"/>
      <c r="D219" s="192"/>
      <c r="E219" s="192"/>
      <c r="F219" s="192"/>
      <c r="G219" s="192">
        <v>1.4999999999999999E-2</v>
      </c>
      <c r="H219" s="192"/>
      <c r="I219" s="192"/>
      <c r="J219" s="203"/>
    </row>
    <row r="220" spans="1:10" x14ac:dyDescent="0.25">
      <c r="A220" s="192" t="s">
        <v>126</v>
      </c>
      <c r="B220" s="192"/>
      <c r="C220" s="192"/>
      <c r="D220" s="192"/>
      <c r="E220" s="192"/>
      <c r="F220" s="192"/>
      <c r="G220" s="192">
        <v>7.0000000000000001E-3</v>
      </c>
      <c r="H220" s="192"/>
      <c r="I220" s="192"/>
      <c r="J220" s="203"/>
    </row>
    <row r="221" spans="1:10" x14ac:dyDescent="0.25">
      <c r="A221" s="192" t="s">
        <v>239</v>
      </c>
      <c r="B221" s="192"/>
      <c r="C221" s="192"/>
      <c r="D221" s="192"/>
      <c r="E221" s="192"/>
      <c r="F221" s="192"/>
      <c r="G221" s="192">
        <v>4.0000000000000001E-3</v>
      </c>
      <c r="H221" s="192"/>
      <c r="I221" s="192"/>
      <c r="J221" s="203"/>
    </row>
    <row r="222" spans="1:10" x14ac:dyDescent="0.25">
      <c r="A222" s="192" t="s">
        <v>247</v>
      </c>
      <c r="B222" s="192"/>
      <c r="C222" s="192"/>
      <c r="D222" s="192"/>
      <c r="E222" s="192"/>
      <c r="F222" s="192"/>
      <c r="G222" s="192">
        <v>4.0000000000000001E-3</v>
      </c>
      <c r="H222" s="192"/>
      <c r="I222" s="192"/>
      <c r="J222" s="203"/>
    </row>
    <row r="223" spans="1:10" x14ac:dyDescent="0.25">
      <c r="A223" s="192" t="s">
        <v>58</v>
      </c>
      <c r="B223" s="192"/>
      <c r="C223" s="192"/>
      <c r="D223" s="192"/>
      <c r="E223" s="192"/>
      <c r="F223" s="192"/>
      <c r="G223" s="192">
        <v>0</v>
      </c>
      <c r="H223" s="192"/>
      <c r="I223" s="192"/>
      <c r="J223" s="203"/>
    </row>
    <row r="224" spans="1:10" x14ac:dyDescent="0.25">
      <c r="A224" s="192" t="s">
        <v>79</v>
      </c>
      <c r="B224" s="192"/>
      <c r="C224" s="192"/>
      <c r="D224" s="192"/>
      <c r="E224" s="192"/>
      <c r="F224" s="192"/>
      <c r="G224" s="192">
        <v>0</v>
      </c>
      <c r="H224" s="192"/>
      <c r="I224" s="192"/>
      <c r="J224" s="203"/>
    </row>
    <row r="225" spans="1:10" x14ac:dyDescent="0.25">
      <c r="A225" s="192" t="s">
        <v>87</v>
      </c>
      <c r="B225" s="192"/>
      <c r="C225" s="192"/>
      <c r="D225" s="192"/>
      <c r="E225" s="192"/>
      <c r="F225" s="192"/>
      <c r="G225" s="192">
        <v>0</v>
      </c>
      <c r="H225" s="192"/>
      <c r="I225" s="192"/>
      <c r="J225" s="203"/>
    </row>
    <row r="226" spans="1:10" x14ac:dyDescent="0.25">
      <c r="A226" s="192" t="s">
        <v>94</v>
      </c>
      <c r="B226" s="192"/>
      <c r="C226" s="192"/>
      <c r="D226" s="192"/>
      <c r="E226" s="192"/>
      <c r="F226" s="192"/>
      <c r="G226" s="192">
        <v>0</v>
      </c>
      <c r="H226" s="192"/>
      <c r="I226" s="192"/>
      <c r="J226" s="203"/>
    </row>
    <row r="227" spans="1:10" x14ac:dyDescent="0.25">
      <c r="A227" s="192" t="s">
        <v>162</v>
      </c>
      <c r="B227" s="192"/>
      <c r="C227" s="192"/>
      <c r="D227" s="192"/>
      <c r="E227" s="192"/>
      <c r="F227" s="192"/>
      <c r="G227" s="192">
        <v>0</v>
      </c>
      <c r="H227" s="192"/>
      <c r="I227" s="192"/>
    </row>
    <row r="228" spans="1:10" x14ac:dyDescent="0.25">
      <c r="A228" s="192" t="s">
        <v>167</v>
      </c>
      <c r="B228" s="192"/>
      <c r="C228" s="192"/>
      <c r="D228" s="192"/>
      <c r="E228" s="192"/>
      <c r="F228" s="192"/>
      <c r="G228" s="192">
        <v>0</v>
      </c>
      <c r="H228" s="192"/>
      <c r="I228" s="192"/>
    </row>
    <row r="229" spans="1:10" x14ac:dyDescent="0.25">
      <c r="A229" s="194" t="s">
        <v>161</v>
      </c>
      <c r="B229" s="194"/>
      <c r="C229" s="194"/>
      <c r="D229" s="194">
        <v>1E-3</v>
      </c>
      <c r="E229" s="194"/>
      <c r="F229" s="194"/>
      <c r="G229" s="194"/>
      <c r="H229" s="194"/>
      <c r="I229" s="194"/>
    </row>
  </sheetData>
  <sortState xmlns:xlrd2="http://schemas.microsoft.com/office/spreadsheetml/2017/richdata2" ref="A3:I226">
    <sortCondition descending="1" ref="F3:F226"/>
  </sortState>
  <mergeCells count="1">
    <mergeCell ref="K1:L1"/>
  </mergeCells>
  <hyperlinks>
    <hyperlink ref="K1" location="'Table of Content'!A1" display="Table of Content" xr:uid="{00000000-0004-0000-13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P45"/>
  <sheetViews>
    <sheetView zoomScaleNormal="100" workbookViewId="0">
      <selection activeCell="B17" sqref="B17"/>
    </sheetView>
  </sheetViews>
  <sheetFormatPr defaultColWidth="9.1796875" defaultRowHeight="11.5" x14ac:dyDescent="0.25"/>
  <cols>
    <col min="1" max="1" width="26.6328125" style="7" customWidth="1"/>
    <col min="2" max="3" width="12.453125" style="7" customWidth="1"/>
    <col min="4" max="4" width="13.1796875" style="7" customWidth="1"/>
    <col min="5" max="5" width="12.453125" style="7" customWidth="1"/>
    <col min="6" max="6" width="12.90625" style="7" customWidth="1"/>
    <col min="7" max="9" width="12.453125" style="7" customWidth="1"/>
    <col min="10" max="16384" width="9.1796875" style="7"/>
  </cols>
  <sheetData>
    <row r="1" spans="1:16" x14ac:dyDescent="0.25">
      <c r="A1" s="201" t="s">
        <v>604</v>
      </c>
      <c r="K1" s="329" t="s">
        <v>313</v>
      </c>
      <c r="L1" s="329"/>
    </row>
    <row r="2" spans="1:16" x14ac:dyDescent="0.25">
      <c r="A2" s="346" t="s">
        <v>321</v>
      </c>
      <c r="B2" s="334">
        <v>44743</v>
      </c>
      <c r="C2" s="334"/>
      <c r="D2" s="334">
        <v>45078</v>
      </c>
      <c r="E2" s="334"/>
      <c r="F2" s="334">
        <v>45128</v>
      </c>
      <c r="G2" s="334"/>
      <c r="H2" s="330" t="s">
        <v>293</v>
      </c>
      <c r="I2" s="330" t="s">
        <v>661</v>
      </c>
    </row>
    <row r="3" spans="1:16" x14ac:dyDescent="0.25">
      <c r="A3" s="348"/>
      <c r="B3" s="88" t="s">
        <v>570</v>
      </c>
      <c r="C3" s="205" t="s">
        <v>295</v>
      </c>
      <c r="D3" s="88" t="s">
        <v>570</v>
      </c>
      <c r="E3" s="88" t="s">
        <v>295</v>
      </c>
      <c r="F3" s="88" t="s">
        <v>570</v>
      </c>
      <c r="G3" s="88" t="s">
        <v>295</v>
      </c>
      <c r="H3" s="327"/>
      <c r="I3" s="327"/>
    </row>
    <row r="4" spans="1:16" x14ac:dyDescent="0.25">
      <c r="A4" s="191" t="s">
        <v>319</v>
      </c>
      <c r="B4" s="192">
        <v>4448.5540000000001</v>
      </c>
      <c r="C4" s="206">
        <f>(B4/$B$12)*100</f>
        <v>41.973853960690079</v>
      </c>
      <c r="D4" s="191">
        <v>4776.4210000000003</v>
      </c>
      <c r="E4" s="91">
        <f>(D4/$D$12)*100</f>
        <v>47.173848159819137</v>
      </c>
      <c r="F4" s="191">
        <v>4559.4269999999997</v>
      </c>
      <c r="G4" s="91">
        <f>(F4/$F$12)*100</f>
        <v>38.234650380683838</v>
      </c>
      <c r="H4" s="91">
        <f t="shared" ref="H4:H11" si="0">((F4/D4)-1)*100</f>
        <v>-4.5430249971683985</v>
      </c>
      <c r="I4" s="91">
        <f>((F4/B4)-1)*100</f>
        <v>2.4923379597055595</v>
      </c>
    </row>
    <row r="5" spans="1:16" x14ac:dyDescent="0.25">
      <c r="A5" s="191" t="s">
        <v>318</v>
      </c>
      <c r="B5" s="192">
        <v>1058.731</v>
      </c>
      <c r="C5" s="206">
        <f t="shared" ref="C5:C11" si="1">(B5/$B$12)*100</f>
        <v>9.9895427542647273</v>
      </c>
      <c r="D5" s="191">
        <v>1449.712</v>
      </c>
      <c r="E5" s="91">
        <f t="shared" ref="E5:E11" si="2">(D5/$D$12)*100</f>
        <v>14.317936748763922</v>
      </c>
      <c r="F5" s="191">
        <v>1414.146</v>
      </c>
      <c r="G5" s="91">
        <f t="shared" ref="G5:G11" si="3">(F5/$F$12)*100</f>
        <v>11.858809867389594</v>
      </c>
      <c r="H5" s="91">
        <f t="shared" si="0"/>
        <v>-2.4533148652973846</v>
      </c>
      <c r="I5" s="91">
        <f t="shared" ref="I5:I12" si="4">((F5/B5)-1)*100</f>
        <v>33.569905858995327</v>
      </c>
    </row>
    <row r="6" spans="1:16" x14ac:dyDescent="0.25">
      <c r="A6" s="191" t="s">
        <v>317</v>
      </c>
      <c r="B6" s="192">
        <v>1426.335</v>
      </c>
      <c r="C6" s="206">
        <f t="shared" si="1"/>
        <v>13.45803085430027</v>
      </c>
      <c r="D6" s="191">
        <v>1377.3340000000001</v>
      </c>
      <c r="E6" s="91">
        <f t="shared" si="2"/>
        <v>13.603102612051227</v>
      </c>
      <c r="F6" s="191">
        <v>1336.4760000000001</v>
      </c>
      <c r="G6" s="91">
        <f t="shared" si="3"/>
        <v>11.207481247572298</v>
      </c>
      <c r="H6" s="91">
        <f t="shared" si="0"/>
        <v>-2.9664554857427472</v>
      </c>
      <c r="I6" s="91">
        <f t="shared" si="4"/>
        <v>-6.2999926384755263</v>
      </c>
    </row>
    <row r="7" spans="1:16" x14ac:dyDescent="0.25">
      <c r="A7" s="191" t="s">
        <v>316</v>
      </c>
      <c r="B7" s="192">
        <v>123.536</v>
      </c>
      <c r="C7" s="206">
        <f t="shared" si="1"/>
        <v>1.165610673240745</v>
      </c>
      <c r="D7" s="191">
        <v>395.149</v>
      </c>
      <c r="E7" s="91">
        <f t="shared" si="2"/>
        <v>3.9026498975916009</v>
      </c>
      <c r="F7" s="191">
        <v>150.648</v>
      </c>
      <c r="G7" s="91">
        <f>(F7/$F$12)*100</f>
        <v>1.2633108525587227</v>
      </c>
      <c r="H7" s="91">
        <f t="shared" si="0"/>
        <v>-61.875646907875257</v>
      </c>
      <c r="I7" s="91">
        <f t="shared" si="4"/>
        <v>21.946639036394245</v>
      </c>
    </row>
    <row r="8" spans="1:16" x14ac:dyDescent="0.25">
      <c r="A8" s="191" t="s">
        <v>315</v>
      </c>
      <c r="B8" s="192">
        <v>22.728999999999999</v>
      </c>
      <c r="C8" s="206">
        <f t="shared" si="1"/>
        <v>0.21445704079854369</v>
      </c>
      <c r="D8" s="191">
        <v>77.346999999999994</v>
      </c>
      <c r="E8" s="91">
        <f t="shared" si="2"/>
        <v>0.76390997226114077</v>
      </c>
      <c r="F8" s="191">
        <v>135.619</v>
      </c>
      <c r="G8" s="91">
        <f t="shared" si="3"/>
        <v>1.1372799805716731</v>
      </c>
      <c r="H8" s="91">
        <f t="shared" si="0"/>
        <v>75.338410022366745</v>
      </c>
      <c r="I8" s="91">
        <f t="shared" si="4"/>
        <v>496.67825245281358</v>
      </c>
      <c r="L8" s="29"/>
    </row>
    <row r="9" spans="1:16" x14ac:dyDescent="0.25">
      <c r="A9" s="191" t="s">
        <v>635</v>
      </c>
      <c r="B9" s="192">
        <v>78.203000000000003</v>
      </c>
      <c r="C9" s="206">
        <f t="shared" si="1"/>
        <v>0.73787601573181893</v>
      </c>
      <c r="D9" s="191">
        <v>80.588999999999999</v>
      </c>
      <c r="E9" s="91">
        <f t="shared" si="2"/>
        <v>0.795929263637285</v>
      </c>
      <c r="F9" s="191">
        <v>89.858000000000004</v>
      </c>
      <c r="G9" s="91">
        <f t="shared" si="3"/>
        <v>0.75353530474497976</v>
      </c>
      <c r="H9" s="91">
        <f t="shared" si="0"/>
        <v>11.501569693134295</v>
      </c>
      <c r="I9" s="91">
        <f t="shared" si="4"/>
        <v>14.903520325307218</v>
      </c>
    </row>
    <row r="10" spans="1:16" x14ac:dyDescent="0.25">
      <c r="A10" s="191" t="s">
        <v>617</v>
      </c>
      <c r="B10" s="192">
        <v>52.753999999999998</v>
      </c>
      <c r="C10" s="206">
        <f t="shared" si="1"/>
        <v>0.49775470677488559</v>
      </c>
      <c r="D10" s="191">
        <v>58.54</v>
      </c>
      <c r="E10" s="91">
        <f t="shared" si="2"/>
        <v>0.57816450251680329</v>
      </c>
      <c r="F10" s="191">
        <v>41.34</v>
      </c>
      <c r="G10" s="91">
        <f t="shared" si="3"/>
        <v>0.34667085288073923</v>
      </c>
      <c r="H10" s="91">
        <f t="shared" si="0"/>
        <v>-29.381619405534675</v>
      </c>
      <c r="I10" s="91">
        <f t="shared" si="4"/>
        <v>-21.636274026614089</v>
      </c>
      <c r="J10" s="29"/>
      <c r="K10" s="29"/>
      <c r="L10" s="29"/>
      <c r="M10" s="29"/>
      <c r="N10" s="29"/>
      <c r="O10" s="29"/>
      <c r="P10" s="29"/>
    </row>
    <row r="11" spans="1:16" x14ac:dyDescent="0.25">
      <c r="A11" s="191" t="s">
        <v>636</v>
      </c>
      <c r="B11" s="192">
        <v>3.6469999999999998</v>
      </c>
      <c r="C11" s="206">
        <f t="shared" si="1"/>
        <v>3.4410877196193797E-2</v>
      </c>
      <c r="D11" s="191">
        <v>1.478</v>
      </c>
      <c r="E11" s="91">
        <f t="shared" si="2"/>
        <v>1.4597320374442011E-2</v>
      </c>
      <c r="F11" s="191">
        <v>4.7240000000000002</v>
      </c>
      <c r="G11" s="91">
        <f t="shared" si="3"/>
        <v>3.96147341318E-2</v>
      </c>
      <c r="H11" s="91">
        <f t="shared" si="0"/>
        <v>219.62110960757784</v>
      </c>
      <c r="I11" s="91">
        <f t="shared" si="4"/>
        <v>29.531121469701137</v>
      </c>
      <c r="J11" s="29"/>
      <c r="K11" s="29"/>
      <c r="L11" s="29"/>
      <c r="M11" s="29"/>
      <c r="N11" s="29"/>
      <c r="O11" s="29"/>
      <c r="P11" s="29"/>
    </row>
    <row r="12" spans="1:16" s="28" customFormat="1" x14ac:dyDescent="0.25">
      <c r="A12" s="116" t="s">
        <v>637</v>
      </c>
      <c r="B12" s="207">
        <v>10598.393</v>
      </c>
      <c r="C12" s="109">
        <v>100</v>
      </c>
      <c r="D12" s="207">
        <v>10125.145999999999</v>
      </c>
      <c r="E12" s="109">
        <v>100</v>
      </c>
      <c r="F12" s="207">
        <v>11924.856</v>
      </c>
      <c r="G12" s="109">
        <v>100</v>
      </c>
      <c r="H12" s="208">
        <f>((F12/D12)-1)*100</f>
        <v>17.774657274077832</v>
      </c>
      <c r="I12" s="209">
        <f t="shared" si="4"/>
        <v>12.515699314037509</v>
      </c>
    </row>
    <row r="13" spans="1:16" x14ac:dyDescent="0.25">
      <c r="J13" s="23"/>
    </row>
    <row r="14" spans="1:16" x14ac:dyDescent="0.25">
      <c r="A14" s="210"/>
      <c r="E14" s="210"/>
      <c r="F14" s="210"/>
      <c r="G14" s="22"/>
      <c r="H14" s="22"/>
      <c r="I14" s="22"/>
    </row>
    <row r="15" spans="1:16" x14ac:dyDescent="0.25">
      <c r="D15" s="70"/>
      <c r="E15" s="70"/>
      <c r="F15" s="70"/>
      <c r="G15" s="106"/>
      <c r="H15" s="22"/>
      <c r="I15" s="22"/>
    </row>
    <row r="16" spans="1:16" x14ac:dyDescent="0.25">
      <c r="A16" s="210"/>
      <c r="B16" s="210"/>
      <c r="C16" s="210"/>
      <c r="D16" s="210"/>
      <c r="E16" s="210"/>
      <c r="F16" s="210"/>
      <c r="G16" s="22"/>
      <c r="H16" s="22"/>
      <c r="I16" s="22"/>
    </row>
    <row r="17" spans="1:9" x14ac:dyDescent="0.25">
      <c r="A17" s="210"/>
      <c r="B17" s="210"/>
      <c r="C17" s="210"/>
      <c r="D17" s="210"/>
      <c r="E17" s="210"/>
      <c r="F17" s="210"/>
      <c r="G17" s="22"/>
      <c r="H17" s="22"/>
      <c r="I17" s="22"/>
    </row>
    <row r="18" spans="1:9" x14ac:dyDescent="0.25">
      <c r="A18" s="210"/>
      <c r="B18" s="210"/>
      <c r="C18" s="210"/>
      <c r="D18" s="210"/>
      <c r="E18" s="210"/>
      <c r="F18" s="210"/>
      <c r="G18" s="22"/>
      <c r="H18" s="22"/>
      <c r="I18" s="22"/>
    </row>
    <row r="19" spans="1:9" x14ac:dyDescent="0.25">
      <c r="A19" s="210"/>
      <c r="B19" s="210"/>
      <c r="C19" s="210"/>
      <c r="D19" s="210"/>
      <c r="E19" s="210"/>
      <c r="F19" s="210"/>
      <c r="G19" s="22"/>
      <c r="H19" s="22"/>
      <c r="I19" s="22"/>
    </row>
    <row r="20" spans="1:9" x14ac:dyDescent="0.25">
      <c r="A20" s="210"/>
      <c r="B20" s="210"/>
      <c r="C20" s="210"/>
      <c r="D20" s="210"/>
      <c r="E20" s="199"/>
      <c r="F20" s="199"/>
      <c r="G20" s="199"/>
      <c r="H20" s="22"/>
      <c r="I20" s="22"/>
    </row>
    <row r="21" spans="1:9" x14ac:dyDescent="0.25">
      <c r="A21" s="210"/>
      <c r="B21" s="210"/>
      <c r="C21" s="210"/>
      <c r="D21" s="210"/>
      <c r="E21" s="210"/>
      <c r="F21" s="210"/>
      <c r="G21" s="22"/>
      <c r="H21" s="22"/>
      <c r="I21" s="22"/>
    </row>
    <row r="22" spans="1:9" x14ac:dyDescent="0.25">
      <c r="A22" s="210"/>
      <c r="B22" s="210"/>
      <c r="C22" s="210"/>
      <c r="D22" s="210"/>
      <c r="E22" s="210"/>
      <c r="F22" s="210"/>
      <c r="G22" s="22"/>
      <c r="H22" s="22"/>
      <c r="I22" s="22"/>
    </row>
    <row r="23" spans="1:9" x14ac:dyDescent="0.25">
      <c r="A23" s="210"/>
      <c r="B23" s="210"/>
      <c r="C23" s="210"/>
      <c r="D23" s="210"/>
      <c r="E23" s="210"/>
      <c r="F23" s="210"/>
      <c r="G23" s="210"/>
      <c r="H23" s="210"/>
      <c r="I23" s="210"/>
    </row>
    <row r="24" spans="1:9" x14ac:dyDescent="0.25">
      <c r="A24" s="210"/>
      <c r="B24" s="210"/>
      <c r="C24" s="210"/>
      <c r="D24" s="210"/>
      <c r="E24" s="210"/>
      <c r="F24" s="210"/>
      <c r="G24" s="210"/>
      <c r="H24" s="210"/>
      <c r="I24" s="210"/>
    </row>
    <row r="25" spans="1:9" x14ac:dyDescent="0.25">
      <c r="A25" s="210"/>
      <c r="B25" s="210"/>
      <c r="C25" s="210"/>
      <c r="D25" s="210"/>
      <c r="E25" s="210"/>
      <c r="F25" s="210"/>
      <c r="G25" s="210"/>
      <c r="H25" s="210"/>
      <c r="I25" s="210"/>
    </row>
    <row r="26" spans="1:9" x14ac:dyDescent="0.25">
      <c r="A26" s="210"/>
      <c r="B26" s="210"/>
      <c r="C26" s="210"/>
      <c r="D26" s="210"/>
      <c r="E26" s="210"/>
      <c r="F26" s="210"/>
      <c r="G26" s="210"/>
      <c r="H26" s="210"/>
      <c r="I26" s="210"/>
    </row>
    <row r="27" spans="1:9" x14ac:dyDescent="0.25">
      <c r="A27" s="210"/>
      <c r="B27" s="210"/>
      <c r="C27" s="210"/>
      <c r="D27" s="210"/>
      <c r="E27" s="210"/>
      <c r="F27" s="210"/>
      <c r="G27" s="210"/>
      <c r="H27" s="210"/>
      <c r="I27" s="210"/>
    </row>
    <row r="28" spans="1:9" x14ac:dyDescent="0.25">
      <c r="A28" s="210"/>
      <c r="B28" s="210"/>
      <c r="C28" s="210"/>
      <c r="D28" s="210"/>
      <c r="E28" s="210"/>
      <c r="F28" s="210"/>
      <c r="G28" s="210"/>
      <c r="H28" s="210"/>
      <c r="I28" s="210"/>
    </row>
    <row r="29" spans="1:9" x14ac:dyDescent="0.25">
      <c r="A29" s="210"/>
      <c r="B29" s="210"/>
      <c r="C29" s="210"/>
      <c r="D29" s="210"/>
      <c r="E29" s="210"/>
      <c r="F29" s="210"/>
      <c r="G29" s="210"/>
      <c r="H29" s="210"/>
      <c r="I29" s="210"/>
    </row>
    <row r="30" spans="1:9" x14ac:dyDescent="0.25">
      <c r="A30" s="210"/>
      <c r="B30" s="210"/>
      <c r="C30" s="210"/>
      <c r="D30" s="210"/>
      <c r="E30" s="210"/>
      <c r="F30" s="210"/>
      <c r="G30" s="210"/>
      <c r="H30" s="210"/>
      <c r="I30" s="210"/>
    </row>
    <row r="31" spans="1:9" x14ac:dyDescent="0.25">
      <c r="A31" s="210"/>
      <c r="B31" s="210"/>
      <c r="C31" s="210"/>
      <c r="D31" s="210"/>
      <c r="E31" s="210"/>
      <c r="F31" s="210"/>
      <c r="G31" s="210"/>
      <c r="H31" s="210"/>
      <c r="I31" s="210"/>
    </row>
    <row r="32" spans="1:9" x14ac:dyDescent="0.25">
      <c r="A32" s="210"/>
      <c r="B32" s="210"/>
      <c r="C32" s="210"/>
      <c r="D32" s="210"/>
      <c r="E32" s="210"/>
      <c r="F32" s="210"/>
      <c r="G32" s="210"/>
      <c r="H32" s="210"/>
      <c r="I32" s="210"/>
    </row>
    <row r="33" spans="1:9" x14ac:dyDescent="0.25">
      <c r="A33" s="210"/>
      <c r="B33" s="210"/>
      <c r="C33" s="210"/>
      <c r="D33" s="210"/>
      <c r="E33" s="210"/>
      <c r="F33" s="210"/>
      <c r="G33" s="210"/>
      <c r="H33" s="210"/>
      <c r="I33" s="210"/>
    </row>
    <row r="34" spans="1:9" x14ac:dyDescent="0.25">
      <c r="A34" s="210"/>
      <c r="B34" s="210"/>
      <c r="C34" s="210"/>
      <c r="D34" s="210"/>
      <c r="E34" s="210"/>
      <c r="F34" s="210"/>
      <c r="G34" s="210"/>
      <c r="H34" s="210"/>
      <c r="I34" s="210"/>
    </row>
    <row r="35" spans="1:9" x14ac:dyDescent="0.25">
      <c r="A35" s="210"/>
      <c r="B35" s="210"/>
      <c r="C35" s="210"/>
      <c r="D35" s="210"/>
      <c r="E35" s="210"/>
      <c r="F35" s="210"/>
      <c r="G35" s="210"/>
      <c r="H35" s="210"/>
      <c r="I35" s="210"/>
    </row>
    <row r="36" spans="1:9" x14ac:dyDescent="0.25">
      <c r="A36" s="210"/>
      <c r="B36" s="210"/>
      <c r="C36" s="210"/>
      <c r="D36" s="210"/>
      <c r="E36" s="210"/>
      <c r="F36" s="210"/>
      <c r="G36" s="210"/>
      <c r="H36" s="210"/>
      <c r="I36" s="210"/>
    </row>
    <row r="37" spans="1:9" x14ac:dyDescent="0.25">
      <c r="A37" s="210"/>
      <c r="B37" s="210"/>
      <c r="C37" s="210"/>
      <c r="D37" s="210"/>
      <c r="E37" s="210"/>
      <c r="F37" s="210"/>
      <c r="G37" s="210"/>
      <c r="H37" s="210"/>
      <c r="I37" s="210"/>
    </row>
    <row r="38" spans="1:9" x14ac:dyDescent="0.25">
      <c r="A38" s="210"/>
      <c r="B38" s="210"/>
      <c r="C38" s="210"/>
      <c r="D38" s="210"/>
      <c r="E38" s="210"/>
      <c r="F38" s="210"/>
      <c r="G38" s="210"/>
      <c r="H38" s="210"/>
      <c r="I38" s="210"/>
    </row>
    <row r="39" spans="1:9" x14ac:dyDescent="0.25">
      <c r="A39" s="210"/>
      <c r="B39" s="210"/>
      <c r="C39" s="210"/>
      <c r="D39" s="210"/>
      <c r="E39" s="210"/>
      <c r="F39" s="210"/>
      <c r="G39" s="210"/>
      <c r="H39" s="210"/>
      <c r="I39" s="210"/>
    </row>
    <row r="40" spans="1:9" x14ac:dyDescent="0.25">
      <c r="A40" s="210"/>
      <c r="B40" s="210"/>
      <c r="C40" s="210"/>
      <c r="D40" s="210"/>
      <c r="E40" s="210"/>
      <c r="F40" s="210"/>
      <c r="G40" s="210"/>
      <c r="H40" s="210"/>
      <c r="I40" s="210"/>
    </row>
    <row r="41" spans="1:9" x14ac:dyDescent="0.25">
      <c r="A41" s="210"/>
      <c r="B41" s="210"/>
      <c r="C41" s="210"/>
      <c r="D41" s="210"/>
      <c r="E41" s="210"/>
      <c r="F41" s="210"/>
      <c r="G41" s="210"/>
      <c r="H41" s="210"/>
      <c r="I41" s="210"/>
    </row>
    <row r="45" spans="1:9" s="28" customFormat="1" x14ac:dyDescent="0.25"/>
  </sheetData>
  <sortState xmlns:xlrd2="http://schemas.microsoft.com/office/spreadsheetml/2017/richdata2" ref="A5:I12">
    <sortCondition descending="1" ref="G5:G12"/>
  </sortState>
  <mergeCells count="7">
    <mergeCell ref="K1:L1"/>
    <mergeCell ref="A2:A3"/>
    <mergeCell ref="I2:I3"/>
    <mergeCell ref="B2:C2"/>
    <mergeCell ref="D2:E2"/>
    <mergeCell ref="F2:G2"/>
    <mergeCell ref="H2:H3"/>
  </mergeCells>
  <hyperlinks>
    <hyperlink ref="K1" location="'Table of Content'!A1" display="Table of Content" xr:uid="{00000000-0004-0000-14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L249"/>
  <sheetViews>
    <sheetView zoomScaleNormal="100" workbookViewId="0">
      <selection activeCell="A76" sqref="A1:A1048576"/>
    </sheetView>
  </sheetViews>
  <sheetFormatPr defaultColWidth="6.6328125" defaultRowHeight="11.5" x14ac:dyDescent="0.25"/>
  <cols>
    <col min="1" max="1" width="50.08984375" style="7" customWidth="1"/>
    <col min="2" max="2" width="6.26953125" style="178" bestFit="1" customWidth="1"/>
    <col min="3" max="3" width="8" style="178" bestFit="1" customWidth="1"/>
    <col min="4" max="4" width="6.08984375" style="178" bestFit="1" customWidth="1"/>
    <col min="5" max="5" width="6.26953125" style="178" bestFit="1" customWidth="1"/>
    <col min="6" max="6" width="10.453125" style="178" bestFit="1" customWidth="1"/>
    <col min="7" max="7" width="15.08984375" style="178" customWidth="1"/>
    <col min="8" max="8" width="6.26953125" style="178" bestFit="1" customWidth="1"/>
    <col min="9" max="9" width="17.26953125" style="178" bestFit="1" customWidth="1"/>
    <col min="10" max="10" width="9" style="7" customWidth="1"/>
    <col min="11" max="11" width="7.81640625" style="7" customWidth="1"/>
    <col min="12" max="12" width="7.90625" style="7" customWidth="1"/>
    <col min="13" max="16384" width="6.6328125" style="7"/>
  </cols>
  <sheetData>
    <row r="1" spans="1:12" x14ac:dyDescent="0.25">
      <c r="A1" s="201" t="s">
        <v>516</v>
      </c>
      <c r="B1" s="211"/>
      <c r="C1" s="211"/>
      <c r="D1" s="211"/>
      <c r="E1" s="211"/>
      <c r="F1" s="211"/>
      <c r="G1" s="211"/>
      <c r="H1" s="211"/>
      <c r="I1" s="211"/>
      <c r="K1" s="329" t="s">
        <v>313</v>
      </c>
      <c r="L1" s="329"/>
    </row>
    <row r="2" spans="1:12" x14ac:dyDescent="0.25">
      <c r="A2" s="88" t="s">
        <v>320</v>
      </c>
      <c r="B2" s="88" t="s">
        <v>318</v>
      </c>
      <c r="C2" s="88" t="s">
        <v>316</v>
      </c>
      <c r="D2" s="88" t="s">
        <v>315</v>
      </c>
      <c r="E2" s="88" t="s">
        <v>317</v>
      </c>
      <c r="F2" s="88" t="s">
        <v>638</v>
      </c>
      <c r="G2" s="88" t="s">
        <v>635</v>
      </c>
      <c r="H2" s="88" t="s">
        <v>319</v>
      </c>
      <c r="I2" s="88" t="s">
        <v>636</v>
      </c>
      <c r="J2" s="28"/>
    </row>
    <row r="3" spans="1:12" x14ac:dyDescent="0.25">
      <c r="A3" s="212" t="s">
        <v>80</v>
      </c>
      <c r="B3" s="192">
        <v>12.917</v>
      </c>
      <c r="C3" s="192">
        <v>3.0990000000000002</v>
      </c>
      <c r="D3" s="192">
        <v>110.071</v>
      </c>
      <c r="E3" s="192">
        <v>164.453</v>
      </c>
      <c r="F3" s="192"/>
      <c r="G3" s="192"/>
      <c r="H3" s="192">
        <v>66.525999999999996</v>
      </c>
      <c r="I3" s="213"/>
      <c r="J3" s="203"/>
    </row>
    <row r="4" spans="1:12" x14ac:dyDescent="0.25">
      <c r="A4" s="212" t="s">
        <v>39</v>
      </c>
      <c r="B4" s="192">
        <v>0.71499999999999997</v>
      </c>
      <c r="C4" s="192">
        <v>0.44800000000000001</v>
      </c>
      <c r="D4" s="192">
        <v>11.422000000000001</v>
      </c>
      <c r="E4" s="192">
        <v>0.28000000000000003</v>
      </c>
      <c r="F4" s="192"/>
      <c r="G4" s="192">
        <v>4.452</v>
      </c>
      <c r="H4" s="192">
        <v>51.488999999999997</v>
      </c>
      <c r="I4" s="213"/>
      <c r="J4" s="203"/>
    </row>
    <row r="5" spans="1:12" x14ac:dyDescent="0.25">
      <c r="A5" s="212" t="s">
        <v>105</v>
      </c>
      <c r="B5" s="192">
        <v>46.720999999999997</v>
      </c>
      <c r="C5" s="192">
        <v>3.452</v>
      </c>
      <c r="D5" s="192">
        <v>3.5190000000000001</v>
      </c>
      <c r="E5" s="192">
        <v>22.254000000000001</v>
      </c>
      <c r="F5" s="192">
        <v>8.5999999999999993E-2</v>
      </c>
      <c r="G5" s="192">
        <v>2.4990000000000001</v>
      </c>
      <c r="H5" s="192">
        <v>89.763000000000005</v>
      </c>
      <c r="I5" s="213">
        <v>0.91100000000000003</v>
      </c>
      <c r="J5" s="203"/>
    </row>
    <row r="6" spans="1:12" x14ac:dyDescent="0.25">
      <c r="A6" s="212" t="s">
        <v>94</v>
      </c>
      <c r="B6" s="192">
        <v>0.55900000000000005</v>
      </c>
      <c r="C6" s="192">
        <v>5.0000000000000001E-3</v>
      </c>
      <c r="D6" s="192">
        <v>1.5489999999999999</v>
      </c>
      <c r="E6" s="192">
        <v>8.8780000000000001</v>
      </c>
      <c r="F6" s="192"/>
      <c r="G6" s="192"/>
      <c r="H6" s="192">
        <v>2.4910000000000001</v>
      </c>
      <c r="I6" s="213"/>
      <c r="J6" s="203"/>
    </row>
    <row r="7" spans="1:12" x14ac:dyDescent="0.25">
      <c r="A7" s="212" t="s">
        <v>189</v>
      </c>
      <c r="B7" s="192">
        <v>97.144999999999996</v>
      </c>
      <c r="C7" s="192"/>
      <c r="D7" s="192">
        <v>1.3120000000000001</v>
      </c>
      <c r="E7" s="192">
        <v>19.596</v>
      </c>
      <c r="F7" s="192">
        <v>2.7E-2</v>
      </c>
      <c r="G7" s="192"/>
      <c r="H7" s="192">
        <v>47.616999999999997</v>
      </c>
      <c r="I7" s="213"/>
    </row>
    <row r="8" spans="1:12" x14ac:dyDescent="0.25">
      <c r="A8" s="212" t="s">
        <v>242</v>
      </c>
      <c r="B8" s="192">
        <v>1.95</v>
      </c>
      <c r="C8" s="192">
        <v>1.2E-2</v>
      </c>
      <c r="D8" s="192">
        <v>1.2010000000000001</v>
      </c>
      <c r="E8" s="192">
        <v>12.507999999999999</v>
      </c>
      <c r="F8" s="192">
        <v>6.9000000000000006E-2</v>
      </c>
      <c r="G8" s="192">
        <v>8.0000000000000002E-3</v>
      </c>
      <c r="H8" s="192">
        <v>14.073</v>
      </c>
      <c r="I8" s="213"/>
      <c r="J8" s="203"/>
    </row>
    <row r="9" spans="1:12" x14ac:dyDescent="0.25">
      <c r="A9" s="212" t="s">
        <v>193</v>
      </c>
      <c r="B9" s="192">
        <v>0.3</v>
      </c>
      <c r="C9" s="192"/>
      <c r="D9" s="192">
        <v>0.85299999999999998</v>
      </c>
      <c r="E9" s="192">
        <v>1E-3</v>
      </c>
      <c r="F9" s="192"/>
      <c r="G9" s="192"/>
      <c r="H9" s="192">
        <v>4.83</v>
      </c>
      <c r="I9" s="213"/>
      <c r="J9" s="203"/>
    </row>
    <row r="10" spans="1:12" x14ac:dyDescent="0.25">
      <c r="A10" s="212" t="s">
        <v>108</v>
      </c>
      <c r="B10" s="192">
        <v>1.1659999999999999</v>
      </c>
      <c r="C10" s="192">
        <v>1.9E-2</v>
      </c>
      <c r="D10" s="192">
        <v>0.65800000000000003</v>
      </c>
      <c r="E10" s="192">
        <v>0.89100000000000001</v>
      </c>
      <c r="F10" s="192"/>
      <c r="G10" s="192">
        <v>1.9E-2</v>
      </c>
      <c r="H10" s="192">
        <v>95.620999999999995</v>
      </c>
      <c r="I10" s="213"/>
      <c r="J10" s="203"/>
    </row>
    <row r="11" spans="1:12" x14ac:dyDescent="0.25">
      <c r="A11" s="212" t="s">
        <v>250</v>
      </c>
      <c r="B11" s="192">
        <v>6.9260000000000002</v>
      </c>
      <c r="C11" s="192">
        <v>1.4999999999999999E-2</v>
      </c>
      <c r="D11" s="192">
        <v>0.56499999999999995</v>
      </c>
      <c r="E11" s="192">
        <v>4.9909999999999997</v>
      </c>
      <c r="F11" s="192">
        <v>1E-3</v>
      </c>
      <c r="G11" s="192">
        <v>1.0999999999999999E-2</v>
      </c>
      <c r="H11" s="192">
        <v>89.521000000000001</v>
      </c>
      <c r="I11" s="213">
        <v>1.2E-2</v>
      </c>
      <c r="J11" s="203"/>
    </row>
    <row r="12" spans="1:12" x14ac:dyDescent="0.25">
      <c r="A12" s="212" t="s">
        <v>256</v>
      </c>
      <c r="B12" s="192">
        <v>4.4509999999999996</v>
      </c>
      <c r="C12" s="192">
        <v>1.0999999999999999E-2</v>
      </c>
      <c r="D12" s="192">
        <v>0.376</v>
      </c>
      <c r="E12" s="192">
        <v>2.3620000000000001</v>
      </c>
      <c r="F12" s="192">
        <v>8.8999999999999996E-2</v>
      </c>
      <c r="G12" s="192">
        <v>1.0999999999999999E-2</v>
      </c>
      <c r="H12" s="192">
        <v>24.533999999999999</v>
      </c>
      <c r="I12" s="213"/>
      <c r="J12" s="203"/>
    </row>
    <row r="13" spans="1:12" x14ac:dyDescent="0.25">
      <c r="A13" s="212" t="s">
        <v>209</v>
      </c>
      <c r="B13" s="192">
        <v>45.470999999999997</v>
      </c>
      <c r="C13" s="192">
        <v>0.224</v>
      </c>
      <c r="D13" s="192">
        <v>0.36499999999999999</v>
      </c>
      <c r="E13" s="192">
        <v>5.2240000000000002</v>
      </c>
      <c r="F13" s="192"/>
      <c r="G13" s="192">
        <v>1.0999999999999999E-2</v>
      </c>
      <c r="H13" s="192">
        <v>38.003</v>
      </c>
      <c r="I13" s="213"/>
      <c r="J13" s="203"/>
    </row>
    <row r="14" spans="1:12" x14ac:dyDescent="0.25">
      <c r="A14" s="212" t="s">
        <v>123</v>
      </c>
      <c r="B14" s="192">
        <v>0.89100000000000001</v>
      </c>
      <c r="C14" s="192">
        <v>2.0859999999999999</v>
      </c>
      <c r="D14" s="192">
        <v>0.26600000000000001</v>
      </c>
      <c r="E14" s="192">
        <v>137.79499999999999</v>
      </c>
      <c r="F14" s="192"/>
      <c r="G14" s="192">
        <v>3.0000000000000001E-3</v>
      </c>
      <c r="H14" s="192">
        <v>42.621000000000002</v>
      </c>
      <c r="I14" s="213"/>
      <c r="J14" s="203"/>
    </row>
    <row r="15" spans="1:12" x14ac:dyDescent="0.25">
      <c r="A15" s="212" t="s">
        <v>9</v>
      </c>
      <c r="B15" s="192"/>
      <c r="C15" s="192">
        <v>0.03</v>
      </c>
      <c r="D15" s="192">
        <v>0.214</v>
      </c>
      <c r="E15" s="192">
        <v>2.6560000000000001</v>
      </c>
      <c r="F15" s="192"/>
      <c r="G15" s="192">
        <v>0.03</v>
      </c>
      <c r="H15" s="192">
        <v>7.0209999999999999</v>
      </c>
      <c r="I15" s="213"/>
      <c r="J15" s="203"/>
    </row>
    <row r="16" spans="1:12" x14ac:dyDescent="0.25">
      <c r="A16" s="212" t="s">
        <v>150</v>
      </c>
      <c r="B16" s="192">
        <v>2.64</v>
      </c>
      <c r="C16" s="192">
        <v>2E-3</v>
      </c>
      <c r="D16" s="192">
        <v>0.21299999999999999</v>
      </c>
      <c r="E16" s="192">
        <v>0.109</v>
      </c>
      <c r="F16" s="192"/>
      <c r="G16" s="192">
        <v>2E-3</v>
      </c>
      <c r="H16" s="192">
        <v>2.5779999999999998</v>
      </c>
      <c r="I16" s="213"/>
      <c r="J16" s="203"/>
    </row>
    <row r="17" spans="1:10" x14ac:dyDescent="0.25">
      <c r="A17" s="212" t="s">
        <v>175</v>
      </c>
      <c r="B17" s="192">
        <v>27.106000000000002</v>
      </c>
      <c r="C17" s="192">
        <v>0.3</v>
      </c>
      <c r="D17" s="192">
        <v>0.189</v>
      </c>
      <c r="E17" s="192">
        <v>8.7759999999999998</v>
      </c>
      <c r="F17" s="192">
        <v>1.7000000000000001E-2</v>
      </c>
      <c r="G17" s="192">
        <v>7.5999999999999998E-2</v>
      </c>
      <c r="H17" s="192">
        <v>92.311999999999998</v>
      </c>
      <c r="I17" s="213">
        <v>1.9E-2</v>
      </c>
      <c r="J17" s="203"/>
    </row>
    <row r="18" spans="1:10" x14ac:dyDescent="0.25">
      <c r="A18" s="212" t="s">
        <v>114</v>
      </c>
      <c r="B18" s="192">
        <v>39.996000000000002</v>
      </c>
      <c r="C18" s="192">
        <v>1.4999999999999999E-2</v>
      </c>
      <c r="D18" s="192">
        <v>0.18099999999999999</v>
      </c>
      <c r="E18" s="192">
        <v>0.22800000000000001</v>
      </c>
      <c r="F18" s="192"/>
      <c r="G18" s="192"/>
      <c r="H18" s="192">
        <v>9.5709999999999997</v>
      </c>
      <c r="I18" s="213"/>
      <c r="J18" s="203"/>
    </row>
    <row r="19" spans="1:10" x14ac:dyDescent="0.25">
      <c r="A19" s="212" t="s">
        <v>211</v>
      </c>
      <c r="B19" s="192">
        <v>3.9609999999999999</v>
      </c>
      <c r="C19" s="192">
        <v>3.2000000000000001E-2</v>
      </c>
      <c r="D19" s="192">
        <v>0.16600000000000001</v>
      </c>
      <c r="E19" s="192">
        <v>5.891</v>
      </c>
      <c r="F19" s="192">
        <v>3.0000000000000001E-3</v>
      </c>
      <c r="G19" s="192"/>
      <c r="H19" s="192">
        <v>29.808</v>
      </c>
      <c r="I19" s="213">
        <v>8.9999999999999993E-3</v>
      </c>
      <c r="J19" s="203"/>
    </row>
    <row r="20" spans="1:10" x14ac:dyDescent="0.25">
      <c r="A20" s="212" t="s">
        <v>180</v>
      </c>
      <c r="B20" s="192">
        <v>24.771999999999998</v>
      </c>
      <c r="C20" s="192">
        <v>0.03</v>
      </c>
      <c r="D20" s="192">
        <v>0.16400000000000001</v>
      </c>
      <c r="E20" s="192">
        <v>1.3919999999999999</v>
      </c>
      <c r="F20" s="192">
        <v>1.5680000000000001</v>
      </c>
      <c r="G20" s="192">
        <v>0.03</v>
      </c>
      <c r="H20" s="192">
        <v>11.247</v>
      </c>
      <c r="I20" s="213"/>
      <c r="J20" s="203"/>
    </row>
    <row r="21" spans="1:10" x14ac:dyDescent="0.25">
      <c r="A21" s="212" t="s">
        <v>201</v>
      </c>
      <c r="B21" s="192">
        <v>11.977</v>
      </c>
      <c r="C21" s="192">
        <v>0.13100000000000001</v>
      </c>
      <c r="D21" s="192">
        <v>0.16200000000000001</v>
      </c>
      <c r="E21" s="192">
        <v>8.2189999999999994</v>
      </c>
      <c r="F21" s="192">
        <v>5.8000000000000003E-2</v>
      </c>
      <c r="G21" s="192">
        <v>8.9999999999999993E-3</v>
      </c>
      <c r="H21" s="192">
        <v>10.955</v>
      </c>
      <c r="I21" s="213"/>
      <c r="J21" s="203"/>
    </row>
    <row r="22" spans="1:10" x14ac:dyDescent="0.25">
      <c r="A22" s="212" t="s">
        <v>122</v>
      </c>
      <c r="B22" s="192">
        <v>1.4999999999999999E-2</v>
      </c>
      <c r="C22" s="192"/>
      <c r="D22" s="192">
        <v>0.155</v>
      </c>
      <c r="E22" s="192">
        <v>1.8779999999999999</v>
      </c>
      <c r="F22" s="192"/>
      <c r="G22" s="192"/>
      <c r="H22" s="192">
        <v>6.7359999999999998</v>
      </c>
      <c r="I22" s="213"/>
      <c r="J22" s="203"/>
    </row>
    <row r="23" spans="1:10" x14ac:dyDescent="0.25">
      <c r="A23" s="212" t="s">
        <v>212</v>
      </c>
      <c r="B23" s="192">
        <v>2.6</v>
      </c>
      <c r="C23" s="192">
        <v>7.4119999999999999</v>
      </c>
      <c r="D23" s="192">
        <v>0.14799999999999999</v>
      </c>
      <c r="E23" s="192">
        <v>0.78500000000000003</v>
      </c>
      <c r="F23" s="192">
        <v>2E-3</v>
      </c>
      <c r="G23" s="192">
        <v>7.5549999999999997</v>
      </c>
      <c r="H23" s="192">
        <v>51.369</v>
      </c>
      <c r="I23" s="213">
        <v>7.6999999999999999E-2</v>
      </c>
      <c r="J23" s="203"/>
    </row>
    <row r="24" spans="1:10" x14ac:dyDescent="0.25">
      <c r="A24" s="212" t="s">
        <v>198</v>
      </c>
      <c r="B24" s="192">
        <v>2.738</v>
      </c>
      <c r="C24" s="192">
        <v>7.0000000000000007E-2</v>
      </c>
      <c r="D24" s="192">
        <v>0.14199999999999999</v>
      </c>
      <c r="E24" s="192">
        <v>4.93</v>
      </c>
      <c r="F24" s="192">
        <v>4.8000000000000001E-2</v>
      </c>
      <c r="G24" s="192">
        <v>0.14199999999999999</v>
      </c>
      <c r="H24" s="192">
        <v>16.356999999999999</v>
      </c>
      <c r="I24" s="213"/>
      <c r="J24" s="203"/>
    </row>
    <row r="25" spans="1:10" x14ac:dyDescent="0.25">
      <c r="A25" s="212" t="s">
        <v>173</v>
      </c>
      <c r="B25" s="192">
        <v>1.2829999999999999</v>
      </c>
      <c r="C25" s="192">
        <v>1E-3</v>
      </c>
      <c r="D25" s="192">
        <v>0.13800000000000001</v>
      </c>
      <c r="E25" s="192">
        <v>0.755</v>
      </c>
      <c r="F25" s="192"/>
      <c r="G25" s="192"/>
      <c r="H25" s="192">
        <v>4.5380000000000003</v>
      </c>
      <c r="I25" s="213"/>
      <c r="J25" s="203"/>
    </row>
    <row r="26" spans="1:10" x14ac:dyDescent="0.25">
      <c r="A26" s="212" t="s">
        <v>172</v>
      </c>
      <c r="B26" s="192">
        <v>4.9809999999999999</v>
      </c>
      <c r="C26" s="192">
        <v>0.23499999999999999</v>
      </c>
      <c r="D26" s="192">
        <v>0.13500000000000001</v>
      </c>
      <c r="E26" s="192">
        <v>4.7329999999999997</v>
      </c>
      <c r="F26" s="192">
        <v>5.0000000000000001E-3</v>
      </c>
      <c r="G26" s="192">
        <v>0.12</v>
      </c>
      <c r="H26" s="192">
        <v>23.062000000000001</v>
      </c>
      <c r="I26" s="213"/>
      <c r="J26" s="203"/>
    </row>
    <row r="27" spans="1:10" x14ac:dyDescent="0.25">
      <c r="A27" s="212" t="s">
        <v>200</v>
      </c>
      <c r="B27" s="192">
        <v>4.6520000000000001</v>
      </c>
      <c r="C27" s="192">
        <v>8.2000000000000003E-2</v>
      </c>
      <c r="D27" s="192">
        <v>0.13300000000000001</v>
      </c>
      <c r="E27" s="192">
        <v>7.6210000000000004</v>
      </c>
      <c r="F27" s="192">
        <v>1.7000000000000001E-2</v>
      </c>
      <c r="G27" s="192">
        <v>0.01</v>
      </c>
      <c r="H27" s="192">
        <v>23.446000000000002</v>
      </c>
      <c r="I27" s="213"/>
      <c r="J27" s="203"/>
    </row>
    <row r="28" spans="1:10" x14ac:dyDescent="0.25">
      <c r="A28" s="212" t="s">
        <v>247</v>
      </c>
      <c r="B28" s="192">
        <v>0.76100000000000001</v>
      </c>
      <c r="C28" s="192"/>
      <c r="D28" s="192">
        <v>0.114</v>
      </c>
      <c r="E28" s="192">
        <v>9.6000000000000002E-2</v>
      </c>
      <c r="F28" s="192"/>
      <c r="G28" s="192">
        <v>1E-3</v>
      </c>
      <c r="H28" s="192">
        <v>2.109</v>
      </c>
      <c r="I28" s="213"/>
      <c r="J28" s="203"/>
    </row>
    <row r="29" spans="1:10" x14ac:dyDescent="0.25">
      <c r="A29" s="212" t="s">
        <v>240</v>
      </c>
      <c r="B29" s="192">
        <v>2.2989999999999999</v>
      </c>
      <c r="C29" s="192">
        <v>2E-3</v>
      </c>
      <c r="D29" s="192">
        <v>9.8000000000000004E-2</v>
      </c>
      <c r="E29" s="192">
        <v>7.274</v>
      </c>
      <c r="F29" s="192">
        <v>7.0000000000000001E-3</v>
      </c>
      <c r="G29" s="192">
        <v>3.3000000000000002E-2</v>
      </c>
      <c r="H29" s="192">
        <v>24.925999999999998</v>
      </c>
      <c r="I29" s="213">
        <v>1E-3</v>
      </c>
      <c r="J29" s="203"/>
    </row>
    <row r="30" spans="1:10" x14ac:dyDescent="0.25">
      <c r="A30" s="212" t="s">
        <v>230</v>
      </c>
      <c r="B30" s="192">
        <v>6.577</v>
      </c>
      <c r="C30" s="192">
        <v>1.0999999999999999E-2</v>
      </c>
      <c r="D30" s="192">
        <v>8.2000000000000003E-2</v>
      </c>
      <c r="E30" s="192">
        <v>7.6999999999999999E-2</v>
      </c>
      <c r="F30" s="192">
        <v>8.8999999999999996E-2</v>
      </c>
      <c r="G30" s="192">
        <v>1.0999999999999999E-2</v>
      </c>
      <c r="H30" s="192">
        <v>6.077</v>
      </c>
      <c r="I30" s="213"/>
      <c r="J30" s="203"/>
    </row>
    <row r="31" spans="1:10" x14ac:dyDescent="0.25">
      <c r="A31" s="212" t="s">
        <v>66</v>
      </c>
      <c r="B31" s="192"/>
      <c r="C31" s="192"/>
      <c r="D31" s="192">
        <v>7.9000000000000001E-2</v>
      </c>
      <c r="E31" s="192"/>
      <c r="F31" s="192"/>
      <c r="G31" s="192"/>
      <c r="H31" s="192"/>
      <c r="I31" s="213"/>
      <c r="J31" s="203"/>
    </row>
    <row r="32" spans="1:10" x14ac:dyDescent="0.25">
      <c r="A32" s="212" t="s">
        <v>107</v>
      </c>
      <c r="B32" s="192">
        <v>1.4590000000000001</v>
      </c>
      <c r="C32" s="192">
        <v>3.3000000000000002E-2</v>
      </c>
      <c r="D32" s="192">
        <v>6.2E-2</v>
      </c>
      <c r="E32" s="192">
        <v>8.6020000000000003</v>
      </c>
      <c r="F32" s="192">
        <v>0.01</v>
      </c>
      <c r="G32" s="192">
        <v>5.0000000000000001E-3</v>
      </c>
      <c r="H32" s="192">
        <v>99.361999999999995</v>
      </c>
      <c r="I32" s="213">
        <v>2.8000000000000001E-2</v>
      </c>
      <c r="J32" s="203"/>
    </row>
    <row r="33" spans="1:10" x14ac:dyDescent="0.25">
      <c r="A33" s="212" t="s">
        <v>202</v>
      </c>
      <c r="B33" s="192">
        <v>0.371</v>
      </c>
      <c r="C33" s="192">
        <v>2E-3</v>
      </c>
      <c r="D33" s="192">
        <v>6.2E-2</v>
      </c>
      <c r="E33" s="192">
        <v>2.948</v>
      </c>
      <c r="F33" s="192">
        <v>4.0000000000000001E-3</v>
      </c>
      <c r="G33" s="192">
        <v>2E-3</v>
      </c>
      <c r="H33" s="192">
        <v>2.907</v>
      </c>
      <c r="I33" s="213"/>
      <c r="J33" s="203"/>
    </row>
    <row r="34" spans="1:10" x14ac:dyDescent="0.25">
      <c r="A34" s="212" t="s">
        <v>36</v>
      </c>
      <c r="B34" s="192">
        <v>2.5999999999999999E-2</v>
      </c>
      <c r="C34" s="192">
        <v>2E-3</v>
      </c>
      <c r="D34" s="192">
        <v>0.06</v>
      </c>
      <c r="E34" s="192">
        <v>4.4749999999999996</v>
      </c>
      <c r="F34" s="192"/>
      <c r="G34" s="192">
        <v>0.01</v>
      </c>
      <c r="H34" s="192">
        <v>37.555999999999997</v>
      </c>
      <c r="I34" s="213"/>
      <c r="J34" s="203"/>
    </row>
    <row r="35" spans="1:10" x14ac:dyDescent="0.25">
      <c r="A35" s="212" t="s">
        <v>72</v>
      </c>
      <c r="B35" s="192"/>
      <c r="C35" s="192"/>
      <c r="D35" s="192">
        <v>5.8000000000000003E-2</v>
      </c>
      <c r="E35" s="192"/>
      <c r="F35" s="192"/>
      <c r="G35" s="192"/>
      <c r="H35" s="192"/>
      <c r="I35" s="213"/>
      <c r="J35" s="203"/>
    </row>
    <row r="36" spans="1:10" x14ac:dyDescent="0.25">
      <c r="A36" s="212" t="s">
        <v>109</v>
      </c>
      <c r="B36" s="192">
        <v>3.0000000000000001E-3</v>
      </c>
      <c r="C36" s="192"/>
      <c r="D36" s="192">
        <v>5.7000000000000002E-2</v>
      </c>
      <c r="E36" s="192">
        <v>1.0389999999999999</v>
      </c>
      <c r="F36" s="192">
        <v>3.0000000000000001E-3</v>
      </c>
      <c r="G36" s="192"/>
      <c r="H36" s="192">
        <v>46.3</v>
      </c>
      <c r="I36" s="213"/>
      <c r="J36" s="203"/>
    </row>
    <row r="37" spans="1:10" x14ac:dyDescent="0.25">
      <c r="A37" s="212" t="s">
        <v>35</v>
      </c>
      <c r="B37" s="192">
        <v>0.65400000000000003</v>
      </c>
      <c r="C37" s="192">
        <v>1.3360000000000001</v>
      </c>
      <c r="D37" s="192">
        <v>5.3999999999999999E-2</v>
      </c>
      <c r="E37" s="192">
        <v>7.9409999999999998</v>
      </c>
      <c r="F37" s="192"/>
      <c r="G37" s="192">
        <v>1.1439999999999999</v>
      </c>
      <c r="H37" s="192">
        <v>107.157</v>
      </c>
      <c r="I37" s="213">
        <v>1E-3</v>
      </c>
      <c r="J37" s="203"/>
    </row>
    <row r="38" spans="1:10" x14ac:dyDescent="0.25">
      <c r="A38" s="212" t="s">
        <v>188</v>
      </c>
      <c r="B38" s="192">
        <v>0.89300000000000002</v>
      </c>
      <c r="C38" s="192"/>
      <c r="D38" s="192">
        <v>4.9000000000000002E-2</v>
      </c>
      <c r="E38" s="192">
        <v>1.514</v>
      </c>
      <c r="F38" s="192"/>
      <c r="G38" s="192"/>
      <c r="H38" s="192">
        <v>4.8609999999999998</v>
      </c>
      <c r="I38" s="213"/>
      <c r="J38" s="203"/>
    </row>
    <row r="39" spans="1:10" x14ac:dyDescent="0.25">
      <c r="A39" s="212" t="s">
        <v>220</v>
      </c>
      <c r="B39" s="192">
        <v>14.275</v>
      </c>
      <c r="C39" s="192">
        <v>0.218</v>
      </c>
      <c r="D39" s="192">
        <v>4.8000000000000001E-2</v>
      </c>
      <c r="E39" s="192">
        <v>9.1219999999999999</v>
      </c>
      <c r="F39" s="192">
        <v>0.374</v>
      </c>
      <c r="G39" s="192">
        <v>0.23300000000000001</v>
      </c>
      <c r="H39" s="192">
        <v>57.53</v>
      </c>
      <c r="I39" s="213">
        <v>3.0000000000000001E-3</v>
      </c>
      <c r="J39" s="203"/>
    </row>
    <row r="40" spans="1:10" x14ac:dyDescent="0.25">
      <c r="A40" s="212" t="s">
        <v>143</v>
      </c>
      <c r="B40" s="192">
        <v>8.3870000000000005</v>
      </c>
      <c r="C40" s="192">
        <v>8.0000000000000002E-3</v>
      </c>
      <c r="D40" s="192">
        <v>4.5999999999999999E-2</v>
      </c>
      <c r="E40" s="192">
        <v>0.96499999999999997</v>
      </c>
      <c r="F40" s="192"/>
      <c r="G40" s="192">
        <v>1.2999999999999999E-2</v>
      </c>
      <c r="H40" s="192">
        <v>38.710999999999999</v>
      </c>
      <c r="I40" s="213"/>
      <c r="J40" s="203"/>
    </row>
    <row r="41" spans="1:10" x14ac:dyDescent="0.25">
      <c r="A41" s="212" t="s">
        <v>192</v>
      </c>
      <c r="B41" s="192">
        <v>0.185</v>
      </c>
      <c r="C41" s="192"/>
      <c r="D41" s="192">
        <v>4.2999999999999997E-2</v>
      </c>
      <c r="E41" s="192">
        <v>0.193</v>
      </c>
      <c r="F41" s="192"/>
      <c r="G41" s="192"/>
      <c r="H41" s="192">
        <v>1.2390000000000001</v>
      </c>
      <c r="I41" s="213"/>
      <c r="J41" s="203"/>
    </row>
    <row r="42" spans="1:10" x14ac:dyDescent="0.25">
      <c r="A42" s="212" t="s">
        <v>251</v>
      </c>
      <c r="B42" s="192">
        <v>6.8730000000000002</v>
      </c>
      <c r="C42" s="192">
        <v>0.224</v>
      </c>
      <c r="D42" s="192">
        <v>3.6999999999999998E-2</v>
      </c>
      <c r="E42" s="192">
        <v>1.141</v>
      </c>
      <c r="F42" s="192"/>
      <c r="G42" s="192">
        <v>5.0000000000000001E-3</v>
      </c>
      <c r="H42" s="192">
        <v>10.488</v>
      </c>
      <c r="I42" s="213">
        <v>3.0000000000000001E-3</v>
      </c>
      <c r="J42" s="203"/>
    </row>
    <row r="43" spans="1:10" x14ac:dyDescent="0.25">
      <c r="A43" s="212" t="s">
        <v>216</v>
      </c>
      <c r="B43" s="192">
        <v>52.314999999999998</v>
      </c>
      <c r="C43" s="192">
        <v>0.16300000000000001</v>
      </c>
      <c r="D43" s="192">
        <v>3.5000000000000003E-2</v>
      </c>
      <c r="E43" s="192">
        <v>11.506</v>
      </c>
      <c r="F43" s="192">
        <v>2.7E-2</v>
      </c>
      <c r="G43" s="192">
        <v>0.125</v>
      </c>
      <c r="H43" s="192">
        <v>47.045000000000002</v>
      </c>
      <c r="I43" s="213"/>
      <c r="J43" s="203"/>
    </row>
    <row r="44" spans="1:10" x14ac:dyDescent="0.25">
      <c r="A44" s="212" t="s">
        <v>171</v>
      </c>
      <c r="B44" s="192">
        <v>3.218</v>
      </c>
      <c r="C44" s="192">
        <v>3.2000000000000001E-2</v>
      </c>
      <c r="D44" s="192">
        <v>3.4000000000000002E-2</v>
      </c>
      <c r="E44" s="192">
        <v>1.383</v>
      </c>
      <c r="F44" s="192">
        <v>1.4E-2</v>
      </c>
      <c r="G44" s="192">
        <v>1.0999999999999999E-2</v>
      </c>
      <c r="H44" s="192">
        <v>19.568999999999999</v>
      </c>
      <c r="I44" s="213"/>
      <c r="J44" s="203"/>
    </row>
    <row r="45" spans="1:10" x14ac:dyDescent="0.25">
      <c r="A45" s="212" t="s">
        <v>20</v>
      </c>
      <c r="B45" s="192">
        <v>0.13800000000000001</v>
      </c>
      <c r="C45" s="192">
        <v>1.2070000000000001</v>
      </c>
      <c r="D45" s="192">
        <v>2.9000000000000001E-2</v>
      </c>
      <c r="E45" s="192">
        <v>28.652000000000001</v>
      </c>
      <c r="F45" s="192">
        <v>5.5E-2</v>
      </c>
      <c r="G45" s="192">
        <v>0.51200000000000001</v>
      </c>
      <c r="H45" s="192">
        <v>66.531000000000006</v>
      </c>
      <c r="I45" s="213"/>
      <c r="J45" s="203"/>
    </row>
    <row r="46" spans="1:10" x14ac:dyDescent="0.25">
      <c r="A46" s="212" t="s">
        <v>195</v>
      </c>
      <c r="B46" s="192">
        <v>38.524999999999999</v>
      </c>
      <c r="C46" s="192">
        <v>0.20300000000000001</v>
      </c>
      <c r="D46" s="192">
        <v>2.7E-2</v>
      </c>
      <c r="E46" s="192">
        <v>6.9560000000000004</v>
      </c>
      <c r="F46" s="192">
        <v>2.4E-2</v>
      </c>
      <c r="G46" s="192">
        <v>0.20300000000000001</v>
      </c>
      <c r="H46" s="192">
        <v>31.97</v>
      </c>
      <c r="I46" s="213"/>
      <c r="J46" s="203"/>
    </row>
    <row r="47" spans="1:10" x14ac:dyDescent="0.25">
      <c r="A47" s="212" t="s">
        <v>246</v>
      </c>
      <c r="B47" s="192">
        <v>2.46</v>
      </c>
      <c r="C47" s="192">
        <v>3.0000000000000001E-3</v>
      </c>
      <c r="D47" s="192">
        <v>2.7E-2</v>
      </c>
      <c r="E47" s="192">
        <v>1.393</v>
      </c>
      <c r="F47" s="192">
        <v>5.0000000000000001E-3</v>
      </c>
      <c r="G47" s="192">
        <v>1E-3</v>
      </c>
      <c r="H47" s="192">
        <v>8.5549999999999997</v>
      </c>
      <c r="I47" s="213"/>
      <c r="J47" s="203"/>
    </row>
    <row r="48" spans="1:10" x14ac:dyDescent="0.25">
      <c r="A48" s="212" t="s">
        <v>204</v>
      </c>
      <c r="B48" s="192">
        <v>25.094000000000001</v>
      </c>
      <c r="C48" s="192">
        <v>4.3999999999999997E-2</v>
      </c>
      <c r="D48" s="192">
        <v>2.3E-2</v>
      </c>
      <c r="E48" s="192">
        <v>3.48</v>
      </c>
      <c r="F48" s="192"/>
      <c r="G48" s="192">
        <v>3.0000000000000001E-3</v>
      </c>
      <c r="H48" s="192">
        <v>22.481999999999999</v>
      </c>
      <c r="I48" s="213">
        <v>1.9E-2</v>
      </c>
      <c r="J48" s="203"/>
    </row>
    <row r="49" spans="1:10" x14ac:dyDescent="0.25">
      <c r="A49" s="212" t="s">
        <v>237</v>
      </c>
      <c r="B49" s="192">
        <v>4.3319999999999999</v>
      </c>
      <c r="C49" s="192">
        <v>8.0000000000000002E-3</v>
      </c>
      <c r="D49" s="192">
        <v>2.1999999999999999E-2</v>
      </c>
      <c r="E49" s="192">
        <v>0.159</v>
      </c>
      <c r="F49" s="192"/>
      <c r="G49" s="192">
        <v>2E-3</v>
      </c>
      <c r="H49" s="192">
        <v>7.4359999999999999</v>
      </c>
      <c r="I49" s="213">
        <v>7.0000000000000001E-3</v>
      </c>
      <c r="J49" s="203"/>
    </row>
    <row r="50" spans="1:10" x14ac:dyDescent="0.25">
      <c r="A50" s="212" t="s">
        <v>95</v>
      </c>
      <c r="B50" s="192">
        <v>1.7190000000000001</v>
      </c>
      <c r="C50" s="192">
        <v>10.355</v>
      </c>
      <c r="D50" s="192">
        <v>2.1000000000000001E-2</v>
      </c>
      <c r="E50" s="192">
        <v>0</v>
      </c>
      <c r="F50" s="192"/>
      <c r="G50" s="192"/>
      <c r="H50" s="192">
        <v>10.603999999999999</v>
      </c>
      <c r="I50" s="213"/>
      <c r="J50" s="203"/>
    </row>
    <row r="51" spans="1:10" x14ac:dyDescent="0.25">
      <c r="A51" s="212" t="s">
        <v>7</v>
      </c>
      <c r="B51" s="192">
        <v>3.6999999999999998E-2</v>
      </c>
      <c r="C51" s="192">
        <v>3.2000000000000001E-2</v>
      </c>
      <c r="D51" s="192">
        <v>1.7999999999999999E-2</v>
      </c>
      <c r="E51" s="192">
        <v>4.3879999999999999</v>
      </c>
      <c r="F51" s="192"/>
      <c r="G51" s="192"/>
      <c r="H51" s="192">
        <v>29.317</v>
      </c>
      <c r="I51" s="213"/>
      <c r="J51" s="203"/>
    </row>
    <row r="52" spans="1:10" x14ac:dyDescent="0.25">
      <c r="A52" s="212" t="s">
        <v>228</v>
      </c>
      <c r="B52" s="192">
        <v>3.8580000000000001</v>
      </c>
      <c r="C52" s="192">
        <v>0.02</v>
      </c>
      <c r="D52" s="192">
        <v>1.2999999999999999E-2</v>
      </c>
      <c r="E52" s="192">
        <v>0.84</v>
      </c>
      <c r="F52" s="192">
        <v>7.0000000000000001E-3</v>
      </c>
      <c r="G52" s="192">
        <v>0.02</v>
      </c>
      <c r="H52" s="192">
        <v>11.023</v>
      </c>
      <c r="I52" s="213"/>
      <c r="J52" s="203"/>
    </row>
    <row r="53" spans="1:10" x14ac:dyDescent="0.25">
      <c r="A53" s="212" t="s">
        <v>210</v>
      </c>
      <c r="B53" s="192">
        <v>5.2460000000000004</v>
      </c>
      <c r="C53" s="192">
        <v>0.47399999999999998</v>
      </c>
      <c r="D53" s="192">
        <v>1.2E-2</v>
      </c>
      <c r="E53" s="192">
        <v>4.4729999999999999</v>
      </c>
      <c r="F53" s="192">
        <v>2.5000000000000001E-2</v>
      </c>
      <c r="G53" s="192"/>
      <c r="H53" s="192">
        <v>22.87</v>
      </c>
      <c r="I53" s="213"/>
      <c r="J53" s="203"/>
    </row>
    <row r="54" spans="1:10" x14ac:dyDescent="0.25">
      <c r="A54" s="212" t="s">
        <v>106</v>
      </c>
      <c r="B54" s="192">
        <v>2.4E-2</v>
      </c>
      <c r="C54" s="192">
        <v>8.3130000000000006</v>
      </c>
      <c r="D54" s="192">
        <v>1.0999999999999999E-2</v>
      </c>
      <c r="E54" s="192">
        <v>0.372</v>
      </c>
      <c r="F54" s="192">
        <v>0</v>
      </c>
      <c r="G54" s="192">
        <v>2E-3</v>
      </c>
      <c r="H54" s="192">
        <v>12.359</v>
      </c>
      <c r="I54" s="213">
        <v>4.0000000000000001E-3</v>
      </c>
      <c r="J54" s="203"/>
    </row>
    <row r="55" spans="1:10" x14ac:dyDescent="0.25">
      <c r="A55" s="212" t="s">
        <v>239</v>
      </c>
      <c r="B55" s="192">
        <v>0.183</v>
      </c>
      <c r="C55" s="192"/>
      <c r="D55" s="192">
        <v>1.0999999999999999E-2</v>
      </c>
      <c r="E55" s="192">
        <v>0.47</v>
      </c>
      <c r="F55" s="192"/>
      <c r="G55" s="192"/>
      <c r="H55" s="192">
        <v>0.45500000000000002</v>
      </c>
      <c r="I55" s="213"/>
      <c r="J55" s="203"/>
    </row>
    <row r="56" spans="1:10" x14ac:dyDescent="0.25">
      <c r="A56" s="212" t="s">
        <v>98</v>
      </c>
      <c r="B56" s="192">
        <v>4.8630000000000004</v>
      </c>
      <c r="C56" s="192">
        <v>0.17299999999999999</v>
      </c>
      <c r="D56" s="192">
        <v>0.01</v>
      </c>
      <c r="E56" s="192">
        <v>1.2350000000000001</v>
      </c>
      <c r="F56" s="192"/>
      <c r="G56" s="192"/>
      <c r="H56" s="192">
        <v>15.099</v>
      </c>
      <c r="I56" s="213">
        <v>0.16</v>
      </c>
      <c r="J56" s="203"/>
    </row>
    <row r="57" spans="1:10" x14ac:dyDescent="0.25">
      <c r="A57" s="212" t="s">
        <v>92</v>
      </c>
      <c r="B57" s="192">
        <v>3.9E-2</v>
      </c>
      <c r="C57" s="192"/>
      <c r="D57" s="192">
        <v>0.01</v>
      </c>
      <c r="E57" s="192">
        <v>1.627</v>
      </c>
      <c r="F57" s="192"/>
      <c r="G57" s="192"/>
      <c r="H57" s="192">
        <v>0.67600000000000005</v>
      </c>
      <c r="I57" s="213"/>
      <c r="J57" s="203"/>
    </row>
    <row r="58" spans="1:10" x14ac:dyDescent="0.25">
      <c r="A58" s="212" t="s">
        <v>196</v>
      </c>
      <c r="B58" s="192">
        <v>30.7</v>
      </c>
      <c r="C58" s="192">
        <v>5.399</v>
      </c>
      <c r="D58" s="192">
        <v>8.9999999999999993E-3</v>
      </c>
      <c r="E58" s="192">
        <v>27.798999999999999</v>
      </c>
      <c r="F58" s="192">
        <v>0.14199999999999999</v>
      </c>
      <c r="G58" s="192">
        <v>0.54300000000000004</v>
      </c>
      <c r="H58" s="192">
        <v>21.763000000000002</v>
      </c>
      <c r="I58" s="213">
        <v>0.05</v>
      </c>
      <c r="J58" s="203"/>
    </row>
    <row r="59" spans="1:10" x14ac:dyDescent="0.25">
      <c r="A59" s="212" t="s">
        <v>130</v>
      </c>
      <c r="B59" s="192">
        <v>3.2349999999999999</v>
      </c>
      <c r="C59" s="192">
        <v>5.0000000000000001E-3</v>
      </c>
      <c r="D59" s="192">
        <v>8.9999999999999993E-3</v>
      </c>
      <c r="E59" s="192">
        <v>3.5310000000000001</v>
      </c>
      <c r="F59" s="192">
        <v>2.3E-2</v>
      </c>
      <c r="G59" s="192">
        <v>5.0000000000000001E-3</v>
      </c>
      <c r="H59" s="192">
        <v>16.605</v>
      </c>
      <c r="I59" s="213"/>
      <c r="J59" s="203"/>
    </row>
    <row r="60" spans="1:10" x14ac:dyDescent="0.25">
      <c r="A60" s="212" t="s">
        <v>186</v>
      </c>
      <c r="B60" s="192">
        <v>1.2999999999999999E-2</v>
      </c>
      <c r="C60" s="192"/>
      <c r="D60" s="192">
        <v>8.0000000000000002E-3</v>
      </c>
      <c r="E60" s="192">
        <v>0.106</v>
      </c>
      <c r="F60" s="192"/>
      <c r="G60" s="192"/>
      <c r="H60" s="192">
        <v>0.33</v>
      </c>
      <c r="I60" s="213"/>
      <c r="J60" s="203"/>
    </row>
    <row r="61" spans="1:10" x14ac:dyDescent="0.25">
      <c r="A61" s="212" t="s">
        <v>227</v>
      </c>
      <c r="B61" s="192">
        <v>0.13500000000000001</v>
      </c>
      <c r="C61" s="192"/>
      <c r="D61" s="192">
        <v>6.0000000000000001E-3</v>
      </c>
      <c r="E61" s="192"/>
      <c r="F61" s="192"/>
      <c r="G61" s="192"/>
      <c r="H61" s="192">
        <v>5.569</v>
      </c>
      <c r="I61" s="213"/>
      <c r="J61" s="203"/>
    </row>
    <row r="62" spans="1:10" x14ac:dyDescent="0.25">
      <c r="A62" s="212" t="s">
        <v>104</v>
      </c>
      <c r="B62" s="192">
        <v>0.79900000000000004</v>
      </c>
      <c r="C62" s="192">
        <v>4.0000000000000001E-3</v>
      </c>
      <c r="D62" s="192">
        <v>5.0000000000000001E-3</v>
      </c>
      <c r="E62" s="192">
        <v>4.9950000000000001</v>
      </c>
      <c r="F62" s="192">
        <v>0.74399999999999999</v>
      </c>
      <c r="G62" s="192">
        <v>3.0000000000000001E-3</v>
      </c>
      <c r="H62" s="192">
        <v>22.722999999999999</v>
      </c>
      <c r="I62" s="213">
        <v>1E-3</v>
      </c>
      <c r="J62" s="203"/>
    </row>
    <row r="63" spans="1:10" x14ac:dyDescent="0.25">
      <c r="A63" s="212" t="s">
        <v>91</v>
      </c>
      <c r="B63" s="192">
        <v>0.33800000000000002</v>
      </c>
      <c r="C63" s="192"/>
      <c r="D63" s="192">
        <v>5.0000000000000001E-3</v>
      </c>
      <c r="E63" s="192">
        <v>1E-3</v>
      </c>
      <c r="F63" s="192"/>
      <c r="G63" s="192"/>
      <c r="H63" s="192">
        <v>1.532</v>
      </c>
      <c r="I63" s="213"/>
      <c r="J63" s="203"/>
    </row>
    <row r="64" spans="1:10" x14ac:dyDescent="0.25">
      <c r="A64" s="212" t="s">
        <v>238</v>
      </c>
      <c r="B64" s="192">
        <v>10.7</v>
      </c>
      <c r="C64" s="192">
        <v>0.13900000000000001</v>
      </c>
      <c r="D64" s="192">
        <v>4.0000000000000001E-3</v>
      </c>
      <c r="E64" s="192">
        <v>7.5999999999999998E-2</v>
      </c>
      <c r="F64" s="192">
        <v>0.217</v>
      </c>
      <c r="G64" s="192">
        <v>0.182</v>
      </c>
      <c r="H64" s="192">
        <v>31.684000000000001</v>
      </c>
      <c r="I64" s="213">
        <v>1E-3</v>
      </c>
      <c r="J64" s="203"/>
    </row>
    <row r="65" spans="1:10" x14ac:dyDescent="0.25">
      <c r="A65" s="212" t="s">
        <v>147</v>
      </c>
      <c r="B65" s="192">
        <v>2.0310000000000001</v>
      </c>
      <c r="C65" s="192">
        <v>0</v>
      </c>
      <c r="D65" s="192">
        <v>4.0000000000000001E-3</v>
      </c>
      <c r="E65" s="192">
        <v>0.65200000000000002</v>
      </c>
      <c r="F65" s="192">
        <v>2.4E-2</v>
      </c>
      <c r="G65" s="192">
        <v>6.0000000000000001E-3</v>
      </c>
      <c r="H65" s="192">
        <v>11.500999999999999</v>
      </c>
      <c r="I65" s="213"/>
      <c r="J65" s="203"/>
    </row>
    <row r="66" spans="1:10" x14ac:dyDescent="0.25">
      <c r="A66" s="212" t="s">
        <v>203</v>
      </c>
      <c r="B66" s="192">
        <v>3.4409999999999998</v>
      </c>
      <c r="C66" s="192">
        <v>2E-3</v>
      </c>
      <c r="D66" s="192">
        <v>4.0000000000000001E-3</v>
      </c>
      <c r="E66" s="192">
        <v>2.1339999999999999</v>
      </c>
      <c r="F66" s="192"/>
      <c r="G66" s="192">
        <v>2E-3</v>
      </c>
      <c r="H66" s="192">
        <v>27.942</v>
      </c>
      <c r="I66" s="213"/>
      <c r="J66" s="203"/>
    </row>
    <row r="67" spans="1:10" x14ac:dyDescent="0.25">
      <c r="A67" s="212" t="s">
        <v>116</v>
      </c>
      <c r="B67" s="192">
        <v>1.0069999999999999</v>
      </c>
      <c r="C67" s="192">
        <v>4.0000000000000001E-3</v>
      </c>
      <c r="D67" s="192">
        <v>3.0000000000000001E-3</v>
      </c>
      <c r="E67" s="192">
        <v>0.93899999999999995</v>
      </c>
      <c r="F67" s="192">
        <v>1E-3</v>
      </c>
      <c r="G67" s="192">
        <v>0.02</v>
      </c>
      <c r="H67" s="192">
        <v>31.422999999999998</v>
      </c>
      <c r="I67" s="213"/>
      <c r="J67" s="203"/>
    </row>
    <row r="68" spans="1:10" x14ac:dyDescent="0.25">
      <c r="A68" s="212" t="s">
        <v>160</v>
      </c>
      <c r="B68" s="192">
        <v>4.266</v>
      </c>
      <c r="C68" s="192">
        <v>0.40300000000000002</v>
      </c>
      <c r="D68" s="192">
        <v>3.0000000000000001E-3</v>
      </c>
      <c r="E68" s="192">
        <v>1.163</v>
      </c>
      <c r="F68" s="192"/>
      <c r="G68" s="192">
        <v>0.40300000000000002</v>
      </c>
      <c r="H68" s="192">
        <v>38.621000000000002</v>
      </c>
      <c r="I68" s="213"/>
      <c r="J68" s="203"/>
    </row>
    <row r="69" spans="1:10" x14ac:dyDescent="0.25">
      <c r="A69" s="212" t="s">
        <v>236</v>
      </c>
      <c r="B69" s="192">
        <v>5.0570000000000004</v>
      </c>
      <c r="C69" s="192">
        <v>0.03</v>
      </c>
      <c r="D69" s="192">
        <v>3.0000000000000001E-3</v>
      </c>
      <c r="E69" s="192">
        <v>7.2999999999999995E-2</v>
      </c>
      <c r="F69" s="192"/>
      <c r="G69" s="192">
        <v>2E-3</v>
      </c>
      <c r="H69" s="192">
        <v>7.4530000000000003</v>
      </c>
      <c r="I69" s="213">
        <v>0</v>
      </c>
      <c r="J69" s="203"/>
    </row>
    <row r="70" spans="1:10" x14ac:dyDescent="0.25">
      <c r="A70" s="212" t="s">
        <v>22</v>
      </c>
      <c r="B70" s="192">
        <v>0.17799999999999999</v>
      </c>
      <c r="C70" s="192"/>
      <c r="D70" s="192">
        <v>2E-3</v>
      </c>
      <c r="E70" s="192">
        <v>1.6919999999999999</v>
      </c>
      <c r="F70" s="192"/>
      <c r="G70" s="192"/>
      <c r="H70" s="192">
        <v>32.975999999999999</v>
      </c>
      <c r="I70" s="213"/>
      <c r="J70" s="203"/>
    </row>
    <row r="71" spans="1:10" x14ac:dyDescent="0.25">
      <c r="A71" s="212" t="s">
        <v>178</v>
      </c>
      <c r="B71" s="192">
        <v>5.399</v>
      </c>
      <c r="C71" s="192">
        <v>9.6000000000000002E-2</v>
      </c>
      <c r="D71" s="192">
        <v>1E-3</v>
      </c>
      <c r="E71" s="192">
        <v>49.859000000000002</v>
      </c>
      <c r="F71" s="192">
        <v>0.129</v>
      </c>
      <c r="G71" s="192">
        <v>0.251</v>
      </c>
      <c r="H71" s="192">
        <v>13.866</v>
      </c>
      <c r="I71" s="213"/>
      <c r="J71" s="203"/>
    </row>
    <row r="72" spans="1:10" x14ac:dyDescent="0.25">
      <c r="A72" s="212" t="s">
        <v>199</v>
      </c>
      <c r="B72" s="192">
        <v>2.7930000000000001</v>
      </c>
      <c r="C72" s="192">
        <v>1E-3</v>
      </c>
      <c r="D72" s="192">
        <v>1E-3</v>
      </c>
      <c r="E72" s="192">
        <v>2.2879999999999998</v>
      </c>
      <c r="F72" s="192">
        <v>2.3E-2</v>
      </c>
      <c r="G72" s="192">
        <v>1E-3</v>
      </c>
      <c r="H72" s="192">
        <v>3.1070000000000002</v>
      </c>
      <c r="I72" s="213"/>
      <c r="J72" s="203"/>
    </row>
    <row r="73" spans="1:10" x14ac:dyDescent="0.25">
      <c r="A73" s="212" t="s">
        <v>133</v>
      </c>
      <c r="B73" s="192">
        <v>1.6910000000000001</v>
      </c>
      <c r="C73" s="192">
        <v>2.1000000000000001E-2</v>
      </c>
      <c r="D73" s="192">
        <v>1E-3</v>
      </c>
      <c r="E73" s="192">
        <v>1.2999999999999999E-2</v>
      </c>
      <c r="F73" s="192"/>
      <c r="G73" s="192">
        <v>3.4000000000000002E-2</v>
      </c>
      <c r="H73" s="192">
        <v>12.904</v>
      </c>
      <c r="I73" s="213"/>
      <c r="J73" s="203"/>
    </row>
    <row r="74" spans="1:10" x14ac:dyDescent="0.25">
      <c r="A74" s="212" t="s">
        <v>140</v>
      </c>
      <c r="B74" s="192">
        <v>6.8000000000000005E-2</v>
      </c>
      <c r="C74" s="192">
        <v>3.0000000000000001E-3</v>
      </c>
      <c r="D74" s="192">
        <v>1E-3</v>
      </c>
      <c r="E74" s="192"/>
      <c r="F74" s="192"/>
      <c r="G74" s="192"/>
      <c r="H74" s="192">
        <v>2.6629999999999998</v>
      </c>
      <c r="I74" s="213">
        <v>3.0000000000000001E-3</v>
      </c>
      <c r="J74" s="203"/>
    </row>
    <row r="75" spans="1:10" x14ac:dyDescent="0.25">
      <c r="A75" s="212" t="s">
        <v>136</v>
      </c>
      <c r="B75" s="192">
        <v>7.2999999999999995E-2</v>
      </c>
      <c r="C75" s="192">
        <v>1E-3</v>
      </c>
      <c r="D75" s="192">
        <v>1E-3</v>
      </c>
      <c r="E75" s="192">
        <v>3.4000000000000002E-2</v>
      </c>
      <c r="F75" s="192"/>
      <c r="G75" s="192">
        <v>1E-3</v>
      </c>
      <c r="H75" s="192">
        <v>1.331</v>
      </c>
      <c r="I75" s="213"/>
      <c r="J75" s="203"/>
    </row>
    <row r="76" spans="1:10" x14ac:dyDescent="0.25">
      <c r="A76" s="212" t="s">
        <v>603</v>
      </c>
      <c r="B76" s="192">
        <v>0.10199999999999999</v>
      </c>
      <c r="C76" s="192"/>
      <c r="D76" s="192">
        <v>1E-3</v>
      </c>
      <c r="E76" s="192">
        <v>0.158</v>
      </c>
      <c r="F76" s="192"/>
      <c r="G76" s="192">
        <v>0.44900000000000001</v>
      </c>
      <c r="H76" s="192">
        <v>7.4139999999999997</v>
      </c>
      <c r="I76" s="213"/>
      <c r="J76" s="203"/>
    </row>
    <row r="77" spans="1:10" x14ac:dyDescent="0.25">
      <c r="A77" s="212" t="s">
        <v>120</v>
      </c>
      <c r="B77" s="192">
        <v>1.6830000000000001</v>
      </c>
      <c r="C77" s="192"/>
      <c r="D77" s="192">
        <v>0</v>
      </c>
      <c r="E77" s="192">
        <v>0.49</v>
      </c>
      <c r="F77" s="192">
        <v>4.0000000000000001E-3</v>
      </c>
      <c r="G77" s="192"/>
      <c r="H77" s="192">
        <v>11.85</v>
      </c>
      <c r="I77" s="213"/>
      <c r="J77" s="203"/>
    </row>
    <row r="78" spans="1:10" x14ac:dyDescent="0.25">
      <c r="A78" s="212" t="s">
        <v>235</v>
      </c>
      <c r="B78" s="192">
        <v>27.933</v>
      </c>
      <c r="C78" s="192">
        <v>1.5189999999999999</v>
      </c>
      <c r="D78" s="192">
        <v>0</v>
      </c>
      <c r="E78" s="192">
        <v>0.27200000000000002</v>
      </c>
      <c r="F78" s="192">
        <v>1E-3</v>
      </c>
      <c r="G78" s="192">
        <v>1.2589999999999999</v>
      </c>
      <c r="H78" s="192">
        <v>35.637</v>
      </c>
      <c r="I78" s="213">
        <v>4.5999999999999999E-2</v>
      </c>
      <c r="J78" s="203"/>
    </row>
    <row r="79" spans="1:10" x14ac:dyDescent="0.25">
      <c r="A79" s="212" t="s">
        <v>249</v>
      </c>
      <c r="B79" s="192">
        <v>0.42199999999999999</v>
      </c>
      <c r="C79" s="192">
        <v>1.6E-2</v>
      </c>
      <c r="D79" s="192">
        <v>0</v>
      </c>
      <c r="E79" s="192">
        <v>0.374</v>
      </c>
      <c r="F79" s="192"/>
      <c r="G79" s="192">
        <v>0.01</v>
      </c>
      <c r="H79" s="192">
        <v>21.260999999999999</v>
      </c>
      <c r="I79" s="213">
        <v>6.0000000000000001E-3</v>
      </c>
      <c r="J79" s="203"/>
    </row>
    <row r="80" spans="1:10" x14ac:dyDescent="0.25">
      <c r="A80" s="212" t="s">
        <v>252</v>
      </c>
      <c r="B80" s="192">
        <v>0.64100000000000001</v>
      </c>
      <c r="C80" s="192">
        <v>2E-3</v>
      </c>
      <c r="D80" s="192">
        <v>0</v>
      </c>
      <c r="E80" s="192">
        <v>0.25900000000000001</v>
      </c>
      <c r="F80" s="192"/>
      <c r="G80" s="192">
        <v>0</v>
      </c>
      <c r="H80" s="192">
        <v>9.4510000000000005</v>
      </c>
      <c r="I80" s="213">
        <v>2E-3</v>
      </c>
      <c r="J80" s="203"/>
    </row>
    <row r="81" spans="1:10" x14ac:dyDescent="0.25">
      <c r="A81" s="212" t="s">
        <v>135</v>
      </c>
      <c r="B81" s="192">
        <v>0.96499999999999997</v>
      </c>
      <c r="C81" s="192">
        <v>1E-3</v>
      </c>
      <c r="D81" s="192">
        <v>0</v>
      </c>
      <c r="E81" s="192">
        <v>5.7329999999999997</v>
      </c>
      <c r="F81" s="192"/>
      <c r="G81" s="192"/>
      <c r="H81" s="192">
        <v>64.218000000000004</v>
      </c>
      <c r="I81" s="213">
        <v>1E-3</v>
      </c>
      <c r="J81" s="203"/>
    </row>
    <row r="82" spans="1:10" x14ac:dyDescent="0.25">
      <c r="A82" s="212" t="s">
        <v>2</v>
      </c>
      <c r="B82" s="192">
        <v>30.9</v>
      </c>
      <c r="C82" s="192"/>
      <c r="D82" s="192"/>
      <c r="E82" s="192">
        <v>15.99</v>
      </c>
      <c r="F82" s="192">
        <v>32.119999999999997</v>
      </c>
      <c r="G82" s="192"/>
      <c r="H82" s="192">
        <v>5.7329999999999997</v>
      </c>
      <c r="I82" s="213"/>
      <c r="J82" s="203"/>
    </row>
    <row r="83" spans="1:10" x14ac:dyDescent="0.25">
      <c r="A83" s="212" t="s">
        <v>184</v>
      </c>
      <c r="B83" s="192">
        <v>92.602000000000004</v>
      </c>
      <c r="C83" s="192">
        <v>0.50600000000000001</v>
      </c>
      <c r="D83" s="192"/>
      <c r="E83" s="192">
        <v>147.77000000000001</v>
      </c>
      <c r="F83" s="192">
        <v>1.9910000000000001</v>
      </c>
      <c r="G83" s="192">
        <v>0.21</v>
      </c>
      <c r="H83" s="192">
        <v>30.780999999999999</v>
      </c>
      <c r="I83" s="213"/>
      <c r="J83" s="203"/>
    </row>
    <row r="84" spans="1:10" x14ac:dyDescent="0.25">
      <c r="A84" s="212" t="s">
        <v>229</v>
      </c>
      <c r="B84" s="192">
        <v>11.17</v>
      </c>
      <c r="C84" s="192">
        <v>1.4999999999999999E-2</v>
      </c>
      <c r="D84" s="192"/>
      <c r="E84" s="192">
        <v>0.151</v>
      </c>
      <c r="F84" s="192">
        <v>1.5680000000000001</v>
      </c>
      <c r="G84" s="192">
        <v>0.02</v>
      </c>
      <c r="H84" s="192">
        <v>53.567</v>
      </c>
      <c r="I84" s="213"/>
      <c r="J84" s="203"/>
    </row>
    <row r="85" spans="1:10" x14ac:dyDescent="0.25">
      <c r="A85" s="212" t="s">
        <v>134</v>
      </c>
      <c r="B85" s="192">
        <v>1.651</v>
      </c>
      <c r="C85" s="192">
        <v>0.20599999999999999</v>
      </c>
      <c r="D85" s="192"/>
      <c r="E85" s="192">
        <v>2.3839999999999999</v>
      </c>
      <c r="F85" s="192">
        <v>0.90700000000000003</v>
      </c>
      <c r="G85" s="192"/>
      <c r="H85" s="192">
        <v>72.861999999999995</v>
      </c>
      <c r="I85" s="213">
        <v>0.20599999999999999</v>
      </c>
      <c r="J85" s="203"/>
    </row>
    <row r="86" spans="1:10" x14ac:dyDescent="0.25">
      <c r="A86" s="212" t="s">
        <v>4</v>
      </c>
      <c r="B86" s="192">
        <v>1.758</v>
      </c>
      <c r="C86" s="192"/>
      <c r="D86" s="192"/>
      <c r="E86" s="192"/>
      <c r="F86" s="192">
        <v>0.35299999999999998</v>
      </c>
      <c r="G86" s="192"/>
      <c r="H86" s="192">
        <v>18.53</v>
      </c>
      <c r="I86" s="213"/>
      <c r="J86" s="203"/>
    </row>
    <row r="87" spans="1:10" x14ac:dyDescent="0.25">
      <c r="A87" s="212" t="s">
        <v>129</v>
      </c>
      <c r="B87" s="192">
        <v>23.11</v>
      </c>
      <c r="C87" s="192">
        <v>3.5000000000000003E-2</v>
      </c>
      <c r="D87" s="192"/>
      <c r="E87" s="192">
        <v>3.0390000000000001</v>
      </c>
      <c r="F87" s="192">
        <v>0.152</v>
      </c>
      <c r="G87" s="192">
        <v>3.5000000000000003E-2</v>
      </c>
      <c r="H87" s="192">
        <v>27.501000000000001</v>
      </c>
      <c r="I87" s="213"/>
      <c r="J87" s="203"/>
    </row>
    <row r="88" spans="1:10" x14ac:dyDescent="0.25">
      <c r="A88" s="212" t="s">
        <v>74</v>
      </c>
      <c r="B88" s="192">
        <v>0.39500000000000002</v>
      </c>
      <c r="C88" s="192"/>
      <c r="D88" s="192"/>
      <c r="E88" s="192">
        <v>0.57499999999999996</v>
      </c>
      <c r="F88" s="192">
        <v>5.7000000000000002E-2</v>
      </c>
      <c r="G88" s="192"/>
      <c r="H88" s="192">
        <v>7.9000000000000001E-2</v>
      </c>
      <c r="I88" s="213"/>
      <c r="J88" s="203"/>
    </row>
    <row r="89" spans="1:10" x14ac:dyDescent="0.25">
      <c r="A89" s="212" t="s">
        <v>75</v>
      </c>
      <c r="B89" s="192">
        <v>0.20699999999999999</v>
      </c>
      <c r="C89" s="192">
        <v>2.4020000000000001</v>
      </c>
      <c r="D89" s="192"/>
      <c r="E89" s="192">
        <v>3.3719999999999999</v>
      </c>
      <c r="F89" s="192">
        <v>3.4000000000000002E-2</v>
      </c>
      <c r="G89" s="192">
        <v>8.1000000000000003E-2</v>
      </c>
      <c r="H89" s="192">
        <v>9.5839999999999996</v>
      </c>
      <c r="I89" s="213">
        <v>2.4020000000000001</v>
      </c>
      <c r="J89" s="203"/>
    </row>
    <row r="90" spans="1:10" x14ac:dyDescent="0.25">
      <c r="A90" s="212" t="s">
        <v>248</v>
      </c>
      <c r="B90" s="192">
        <v>7.6999999999999999E-2</v>
      </c>
      <c r="C90" s="192"/>
      <c r="D90" s="192"/>
      <c r="E90" s="192">
        <v>7.2469999999999999</v>
      </c>
      <c r="F90" s="192">
        <v>3.4000000000000002E-2</v>
      </c>
      <c r="G90" s="192"/>
      <c r="H90" s="192">
        <v>0.53400000000000003</v>
      </c>
      <c r="I90" s="213"/>
      <c r="J90" s="203"/>
    </row>
    <row r="91" spans="1:10" x14ac:dyDescent="0.25">
      <c r="A91" s="212" t="s">
        <v>59</v>
      </c>
      <c r="B91" s="192">
        <v>3.1E-2</v>
      </c>
      <c r="C91" s="192">
        <v>2E-3</v>
      </c>
      <c r="D91" s="192"/>
      <c r="E91" s="192"/>
      <c r="F91" s="192">
        <v>2.5999999999999999E-2</v>
      </c>
      <c r="G91" s="192">
        <v>4.7E-2</v>
      </c>
      <c r="H91" s="192">
        <v>0.95399999999999996</v>
      </c>
      <c r="I91" s="213"/>
      <c r="J91" s="203"/>
    </row>
    <row r="92" spans="1:10" x14ac:dyDescent="0.25">
      <c r="A92" s="212" t="s">
        <v>119</v>
      </c>
      <c r="B92" s="192">
        <v>7.0000000000000007E-2</v>
      </c>
      <c r="C92" s="192"/>
      <c r="D92" s="192"/>
      <c r="E92" s="192">
        <v>0.253</v>
      </c>
      <c r="F92" s="192">
        <v>2.5999999999999999E-2</v>
      </c>
      <c r="G92" s="192"/>
      <c r="H92" s="192">
        <v>12.074</v>
      </c>
      <c r="I92" s="213"/>
      <c r="J92" s="203"/>
    </row>
    <row r="93" spans="1:10" x14ac:dyDescent="0.25">
      <c r="A93" s="212" t="s">
        <v>142</v>
      </c>
      <c r="B93" s="192">
        <v>3.3380000000000001</v>
      </c>
      <c r="C93" s="192">
        <v>16.89</v>
      </c>
      <c r="D93" s="192"/>
      <c r="E93" s="192">
        <v>17.998000000000001</v>
      </c>
      <c r="F93" s="192">
        <v>2.1999999999999999E-2</v>
      </c>
      <c r="G93" s="192">
        <v>3.0000000000000001E-3</v>
      </c>
      <c r="H93" s="192">
        <v>10.936</v>
      </c>
      <c r="I93" s="213">
        <v>1E-3</v>
      </c>
      <c r="J93" s="203"/>
    </row>
    <row r="94" spans="1:10" x14ac:dyDescent="0.25">
      <c r="A94" s="212" t="s">
        <v>128</v>
      </c>
      <c r="B94" s="192">
        <v>1.042</v>
      </c>
      <c r="C94" s="192">
        <v>1E-3</v>
      </c>
      <c r="D94" s="192"/>
      <c r="E94" s="192">
        <v>0.73799999999999999</v>
      </c>
      <c r="F94" s="192">
        <v>2.1999999999999999E-2</v>
      </c>
      <c r="G94" s="192"/>
      <c r="H94" s="192">
        <v>16.866</v>
      </c>
      <c r="I94" s="213">
        <v>1E-3</v>
      </c>
      <c r="J94" s="203"/>
    </row>
    <row r="95" spans="1:10" x14ac:dyDescent="0.25">
      <c r="A95" s="212" t="s">
        <v>190</v>
      </c>
      <c r="B95" s="192">
        <v>0.41699999999999998</v>
      </c>
      <c r="C95" s="192"/>
      <c r="D95" s="192"/>
      <c r="E95" s="192">
        <v>7.9009999999999998</v>
      </c>
      <c r="F95" s="192">
        <v>0.02</v>
      </c>
      <c r="G95" s="192"/>
      <c r="H95" s="192">
        <v>1.8120000000000001</v>
      </c>
      <c r="I95" s="213"/>
      <c r="J95" s="203"/>
    </row>
    <row r="96" spans="1:10" x14ac:dyDescent="0.25">
      <c r="A96" s="212" t="s">
        <v>28</v>
      </c>
      <c r="B96" s="192">
        <v>1.6E-2</v>
      </c>
      <c r="C96" s="192">
        <v>1.4E-2</v>
      </c>
      <c r="D96" s="192"/>
      <c r="E96" s="192">
        <v>3.22</v>
      </c>
      <c r="F96" s="192">
        <v>1.2E-2</v>
      </c>
      <c r="G96" s="192">
        <v>8.2000000000000003E-2</v>
      </c>
      <c r="H96" s="192">
        <v>26.564</v>
      </c>
      <c r="I96" s="213">
        <v>1.4E-2</v>
      </c>
      <c r="J96" s="203"/>
    </row>
    <row r="97" spans="1:10" x14ac:dyDescent="0.25">
      <c r="A97" s="212" t="s">
        <v>99</v>
      </c>
      <c r="B97" s="192">
        <v>2.5209999999999999</v>
      </c>
      <c r="C97" s="192"/>
      <c r="D97" s="192"/>
      <c r="E97" s="192">
        <v>2.2069999999999999</v>
      </c>
      <c r="F97" s="192">
        <v>1.0999999999999999E-2</v>
      </c>
      <c r="G97" s="192"/>
      <c r="H97" s="192">
        <v>33.840000000000003</v>
      </c>
      <c r="I97" s="213"/>
      <c r="J97" s="203"/>
    </row>
    <row r="98" spans="1:10" x14ac:dyDescent="0.25">
      <c r="A98" s="212" t="s">
        <v>194</v>
      </c>
      <c r="B98" s="192">
        <v>24.305</v>
      </c>
      <c r="C98" s="192">
        <v>0.71399999999999997</v>
      </c>
      <c r="D98" s="192"/>
      <c r="E98" s="192">
        <v>9.2129999999999992</v>
      </c>
      <c r="F98" s="192">
        <v>8.9999999999999993E-3</v>
      </c>
      <c r="G98" s="192"/>
      <c r="H98" s="192">
        <v>39.17</v>
      </c>
      <c r="I98" s="213"/>
      <c r="J98" s="203"/>
    </row>
    <row r="99" spans="1:10" x14ac:dyDescent="0.25">
      <c r="A99" s="212" t="s">
        <v>27</v>
      </c>
      <c r="B99" s="192">
        <v>3.9E-2</v>
      </c>
      <c r="C99" s="192">
        <v>0.67900000000000005</v>
      </c>
      <c r="D99" s="192"/>
      <c r="E99" s="192">
        <v>1.1639999999999999</v>
      </c>
      <c r="F99" s="192">
        <v>8.9999999999999993E-3</v>
      </c>
      <c r="G99" s="192">
        <v>0.67900000000000005</v>
      </c>
      <c r="H99" s="192">
        <v>29.87</v>
      </c>
      <c r="I99" s="213"/>
      <c r="J99" s="203"/>
    </row>
    <row r="100" spans="1:10" x14ac:dyDescent="0.25">
      <c r="A100" s="212" t="s">
        <v>148</v>
      </c>
      <c r="B100" s="192">
        <v>2.9689999999999999</v>
      </c>
      <c r="C100" s="192">
        <v>0.01</v>
      </c>
      <c r="D100" s="192"/>
      <c r="E100" s="192">
        <v>0.38800000000000001</v>
      </c>
      <c r="F100" s="192">
        <v>7.0000000000000001E-3</v>
      </c>
      <c r="G100" s="192">
        <v>3.0000000000000001E-3</v>
      </c>
      <c r="H100" s="192">
        <v>8.6829999999999998</v>
      </c>
      <c r="I100" s="213"/>
      <c r="J100" s="203"/>
    </row>
    <row r="101" spans="1:10" x14ac:dyDescent="0.25">
      <c r="A101" s="212" t="s">
        <v>101</v>
      </c>
      <c r="B101" s="192">
        <v>0.18</v>
      </c>
      <c r="C101" s="192"/>
      <c r="D101" s="192"/>
      <c r="E101" s="192">
        <v>0.79200000000000004</v>
      </c>
      <c r="F101" s="192">
        <v>6.0000000000000001E-3</v>
      </c>
      <c r="G101" s="192"/>
      <c r="H101" s="192">
        <v>1.8260000000000001</v>
      </c>
      <c r="I101" s="213"/>
      <c r="J101" s="203"/>
    </row>
    <row r="102" spans="1:10" x14ac:dyDescent="0.25">
      <c r="A102" s="212" t="s">
        <v>149</v>
      </c>
      <c r="B102" s="192">
        <v>1.5840000000000001</v>
      </c>
      <c r="C102" s="192">
        <v>8.9999999999999993E-3</v>
      </c>
      <c r="D102" s="192"/>
      <c r="E102" s="192">
        <v>0.496</v>
      </c>
      <c r="F102" s="192">
        <v>5.0000000000000001E-3</v>
      </c>
      <c r="G102" s="192">
        <v>1E-3</v>
      </c>
      <c r="H102" s="192">
        <v>10.728999999999999</v>
      </c>
      <c r="I102" s="213">
        <v>8.0000000000000002E-3</v>
      </c>
      <c r="J102" s="203"/>
    </row>
    <row r="103" spans="1:10" x14ac:dyDescent="0.25">
      <c r="A103" s="212" t="s">
        <v>214</v>
      </c>
      <c r="B103" s="192">
        <v>10.194000000000001</v>
      </c>
      <c r="C103" s="192"/>
      <c r="D103" s="192"/>
      <c r="E103" s="192">
        <v>1.0349999999999999</v>
      </c>
      <c r="F103" s="192">
        <v>4.0000000000000001E-3</v>
      </c>
      <c r="G103" s="192"/>
      <c r="H103" s="192">
        <v>48.170999999999999</v>
      </c>
      <c r="I103" s="213"/>
      <c r="J103" s="203"/>
    </row>
    <row r="104" spans="1:10" x14ac:dyDescent="0.25">
      <c r="A104" s="212" t="s">
        <v>146</v>
      </c>
      <c r="B104" s="192">
        <v>0.45700000000000002</v>
      </c>
      <c r="C104" s="192">
        <v>0.22</v>
      </c>
      <c r="D104" s="192"/>
      <c r="E104" s="192">
        <v>0.47899999999999998</v>
      </c>
      <c r="F104" s="192">
        <v>1E-3</v>
      </c>
      <c r="G104" s="192">
        <v>0.22</v>
      </c>
      <c r="H104" s="192">
        <v>24.318999999999999</v>
      </c>
      <c r="I104" s="213"/>
      <c r="J104" s="203"/>
    </row>
    <row r="105" spans="1:10" x14ac:dyDescent="0.25">
      <c r="A105" s="212" t="s">
        <v>117</v>
      </c>
      <c r="B105" s="192">
        <v>0.67800000000000005</v>
      </c>
      <c r="C105" s="192">
        <v>2E-3</v>
      </c>
      <c r="D105" s="192"/>
      <c r="E105" s="192">
        <v>8.9909999999999997</v>
      </c>
      <c r="F105" s="192">
        <v>1E-3</v>
      </c>
      <c r="G105" s="192">
        <v>2E-3</v>
      </c>
      <c r="H105" s="192">
        <v>15.882</v>
      </c>
      <c r="I105" s="213"/>
      <c r="J105" s="203"/>
    </row>
    <row r="106" spans="1:10" x14ac:dyDescent="0.25">
      <c r="A106" s="212" t="s">
        <v>103</v>
      </c>
      <c r="B106" s="192">
        <v>0.435</v>
      </c>
      <c r="C106" s="192"/>
      <c r="D106" s="192"/>
      <c r="E106" s="192">
        <v>4.069</v>
      </c>
      <c r="F106" s="192">
        <v>1E-3</v>
      </c>
      <c r="G106" s="192"/>
      <c r="H106" s="192">
        <v>20.335000000000001</v>
      </c>
      <c r="I106" s="213"/>
      <c r="J106" s="203"/>
    </row>
    <row r="107" spans="1:10" x14ac:dyDescent="0.25">
      <c r="A107" s="212" t="s">
        <v>141</v>
      </c>
      <c r="B107" s="192">
        <v>9.0999999999999998E-2</v>
      </c>
      <c r="C107" s="192"/>
      <c r="D107" s="192"/>
      <c r="E107" s="192">
        <v>1E-3</v>
      </c>
      <c r="F107" s="192">
        <v>1E-3</v>
      </c>
      <c r="G107" s="192"/>
      <c r="H107" s="192">
        <v>1.5620000000000001</v>
      </c>
      <c r="I107" s="213"/>
      <c r="J107" s="203"/>
    </row>
    <row r="108" spans="1:10" x14ac:dyDescent="0.25">
      <c r="A108" s="212" t="s">
        <v>233</v>
      </c>
      <c r="B108" s="192">
        <v>7.5449999999999999</v>
      </c>
      <c r="C108" s="192">
        <v>0.82499999999999996</v>
      </c>
      <c r="D108" s="192"/>
      <c r="E108" s="192">
        <v>8.1000000000000003E-2</v>
      </c>
      <c r="F108" s="192">
        <v>0</v>
      </c>
      <c r="G108" s="192">
        <v>0.79100000000000004</v>
      </c>
      <c r="H108" s="192">
        <v>17.302</v>
      </c>
      <c r="I108" s="213"/>
      <c r="J108" s="203"/>
    </row>
    <row r="109" spans="1:10" x14ac:dyDescent="0.25">
      <c r="A109" s="212" t="s">
        <v>68</v>
      </c>
      <c r="B109" s="192"/>
      <c r="C109" s="192">
        <v>25.242000000000001</v>
      </c>
      <c r="D109" s="192"/>
      <c r="E109" s="192"/>
      <c r="F109" s="192"/>
      <c r="G109" s="192">
        <v>25.242000000000001</v>
      </c>
      <c r="H109" s="192"/>
      <c r="I109" s="213"/>
      <c r="J109" s="203"/>
    </row>
    <row r="110" spans="1:10" x14ac:dyDescent="0.25">
      <c r="A110" s="212" t="s">
        <v>33</v>
      </c>
      <c r="B110" s="192">
        <v>8.9999999999999993E-3</v>
      </c>
      <c r="C110" s="192">
        <v>24.225999999999999</v>
      </c>
      <c r="D110" s="192"/>
      <c r="E110" s="192">
        <v>1.1140000000000001</v>
      </c>
      <c r="F110" s="192"/>
      <c r="G110" s="192">
        <v>24.547999999999998</v>
      </c>
      <c r="H110" s="192">
        <v>87.798000000000002</v>
      </c>
      <c r="I110" s="213"/>
      <c r="J110" s="203"/>
    </row>
    <row r="111" spans="1:10" x14ac:dyDescent="0.25">
      <c r="A111" s="212" t="s">
        <v>26</v>
      </c>
      <c r="B111" s="192">
        <v>0.34300000000000003</v>
      </c>
      <c r="C111" s="192">
        <v>5.0259999999999998</v>
      </c>
      <c r="D111" s="192"/>
      <c r="E111" s="192">
        <v>7.0000000000000007E-2</v>
      </c>
      <c r="F111" s="192"/>
      <c r="G111" s="192">
        <v>0.46700000000000003</v>
      </c>
      <c r="H111" s="192">
        <v>174.024</v>
      </c>
      <c r="I111" s="213"/>
      <c r="J111" s="203"/>
    </row>
    <row r="112" spans="1:10" x14ac:dyDescent="0.25">
      <c r="A112" s="212" t="s">
        <v>231</v>
      </c>
      <c r="B112" s="192">
        <v>10.795999999999999</v>
      </c>
      <c r="C112" s="192">
        <v>4.8789999999999996</v>
      </c>
      <c r="D112" s="192"/>
      <c r="E112" s="192">
        <v>2.7E-2</v>
      </c>
      <c r="F112" s="192"/>
      <c r="G112" s="192">
        <v>4.1100000000000003</v>
      </c>
      <c r="H112" s="192">
        <v>22.390999999999998</v>
      </c>
      <c r="I112" s="213">
        <v>2E-3</v>
      </c>
      <c r="J112" s="203"/>
    </row>
    <row r="113" spans="1:10" x14ac:dyDescent="0.25">
      <c r="A113" s="212" t="s">
        <v>152</v>
      </c>
      <c r="B113" s="192">
        <v>0</v>
      </c>
      <c r="C113" s="192">
        <v>3.7330000000000001</v>
      </c>
      <c r="D113" s="192"/>
      <c r="E113" s="192">
        <v>1.2E-2</v>
      </c>
      <c r="F113" s="192"/>
      <c r="G113" s="192">
        <v>3.7330000000000001</v>
      </c>
      <c r="H113" s="192">
        <v>4.8289999999999997</v>
      </c>
      <c r="I113" s="213"/>
      <c r="J113" s="203"/>
    </row>
    <row r="114" spans="1:10" x14ac:dyDescent="0.25">
      <c r="A114" s="212" t="s">
        <v>50</v>
      </c>
      <c r="B114" s="192"/>
      <c r="C114" s="192">
        <v>3.6429999999999998</v>
      </c>
      <c r="D114" s="192"/>
      <c r="E114" s="192">
        <v>5.0999999999999997E-2</v>
      </c>
      <c r="F114" s="192"/>
      <c r="G114" s="192">
        <v>0.14499999999999999</v>
      </c>
      <c r="H114" s="192">
        <v>19.120999999999999</v>
      </c>
      <c r="I114" s="213"/>
      <c r="J114" s="203"/>
    </row>
    <row r="115" spans="1:10" x14ac:dyDescent="0.25">
      <c r="A115" s="212" t="s">
        <v>181</v>
      </c>
      <c r="B115" s="192">
        <v>1.8109999999999999</v>
      </c>
      <c r="C115" s="192">
        <v>2.2709999999999999</v>
      </c>
      <c r="D115" s="192"/>
      <c r="E115" s="192">
        <v>3.206</v>
      </c>
      <c r="F115" s="192"/>
      <c r="G115" s="192">
        <v>0.23799999999999999</v>
      </c>
      <c r="H115" s="192">
        <v>5.5620000000000003</v>
      </c>
      <c r="I115" s="213"/>
      <c r="J115" s="203"/>
    </row>
    <row r="116" spans="1:10" x14ac:dyDescent="0.25">
      <c r="A116" s="212" t="s">
        <v>25</v>
      </c>
      <c r="B116" s="192">
        <v>1.6E-2</v>
      </c>
      <c r="C116" s="192">
        <v>1.9650000000000001</v>
      </c>
      <c r="D116" s="192"/>
      <c r="E116" s="192">
        <v>0.33700000000000002</v>
      </c>
      <c r="F116" s="192"/>
      <c r="G116" s="192">
        <v>1.9650000000000001</v>
      </c>
      <c r="H116" s="192">
        <v>30.478999999999999</v>
      </c>
      <c r="I116" s="213"/>
      <c r="J116" s="203"/>
    </row>
    <row r="117" spans="1:10" x14ac:dyDescent="0.25">
      <c r="A117" s="212" t="s">
        <v>168</v>
      </c>
      <c r="B117" s="192">
        <v>36.576000000000001</v>
      </c>
      <c r="C117" s="192">
        <v>1.5740000000000001</v>
      </c>
      <c r="D117" s="192"/>
      <c r="E117" s="192">
        <v>12.141</v>
      </c>
      <c r="F117" s="192"/>
      <c r="G117" s="192">
        <v>1.5740000000000001</v>
      </c>
      <c r="H117" s="192">
        <v>42.305</v>
      </c>
      <c r="I117" s="213"/>
      <c r="J117" s="203"/>
    </row>
    <row r="118" spans="1:10" x14ac:dyDescent="0.25">
      <c r="A118" s="212" t="s">
        <v>260</v>
      </c>
      <c r="B118" s="192">
        <v>2E-3</v>
      </c>
      <c r="C118" s="192">
        <v>1.51</v>
      </c>
      <c r="D118" s="192"/>
      <c r="E118" s="192"/>
      <c r="F118" s="192"/>
      <c r="G118" s="192">
        <v>1.51</v>
      </c>
      <c r="H118" s="192">
        <v>0</v>
      </c>
      <c r="I118" s="213"/>
      <c r="J118" s="203"/>
    </row>
    <row r="119" spans="1:10" x14ac:dyDescent="0.25">
      <c r="A119" s="212" t="s">
        <v>182</v>
      </c>
      <c r="B119" s="192">
        <v>8.1340000000000003</v>
      </c>
      <c r="C119" s="192">
        <v>1.06</v>
      </c>
      <c r="D119" s="192"/>
      <c r="E119" s="192">
        <v>2.2160000000000002</v>
      </c>
      <c r="F119" s="192"/>
      <c r="G119" s="192">
        <v>1.06</v>
      </c>
      <c r="H119" s="192">
        <v>8.7240000000000002</v>
      </c>
      <c r="I119" s="213"/>
      <c r="J119" s="203"/>
    </row>
    <row r="120" spans="1:10" x14ac:dyDescent="0.25">
      <c r="A120" s="212" t="s">
        <v>258</v>
      </c>
      <c r="B120" s="192">
        <v>1.165</v>
      </c>
      <c r="C120" s="192">
        <v>0.85199999999999998</v>
      </c>
      <c r="D120" s="192"/>
      <c r="E120" s="192">
        <v>0.33600000000000002</v>
      </c>
      <c r="F120" s="192"/>
      <c r="G120" s="192">
        <v>1.2999999999999999E-2</v>
      </c>
      <c r="H120" s="192">
        <v>4.7089999999999996</v>
      </c>
      <c r="I120" s="213">
        <v>0.111</v>
      </c>
      <c r="J120" s="203"/>
    </row>
    <row r="121" spans="1:10" x14ac:dyDescent="0.25">
      <c r="A121" s="212" t="s">
        <v>61</v>
      </c>
      <c r="B121" s="192">
        <v>0.24199999999999999</v>
      </c>
      <c r="C121" s="192">
        <v>0.69399999999999995</v>
      </c>
      <c r="D121" s="192"/>
      <c r="E121" s="192">
        <v>1E-3</v>
      </c>
      <c r="F121" s="192"/>
      <c r="G121" s="192">
        <v>0.69399999999999995</v>
      </c>
      <c r="H121" s="192">
        <v>3.895</v>
      </c>
      <c r="I121" s="213">
        <v>1E-3</v>
      </c>
      <c r="J121" s="203"/>
    </row>
    <row r="122" spans="1:10" x14ac:dyDescent="0.25">
      <c r="A122" s="212" t="s">
        <v>232</v>
      </c>
      <c r="B122" s="192">
        <v>7.8090000000000002</v>
      </c>
      <c r="C122" s="192">
        <v>0.64900000000000002</v>
      </c>
      <c r="D122" s="192"/>
      <c r="E122" s="192">
        <v>8.5000000000000006E-2</v>
      </c>
      <c r="F122" s="192"/>
      <c r="G122" s="192">
        <v>6.9000000000000006E-2</v>
      </c>
      <c r="H122" s="192">
        <v>24.332999999999998</v>
      </c>
      <c r="I122" s="213">
        <v>1E-3</v>
      </c>
      <c r="J122" s="203"/>
    </row>
    <row r="123" spans="1:10" x14ac:dyDescent="0.25">
      <c r="A123" s="212" t="s">
        <v>218</v>
      </c>
      <c r="B123" s="192">
        <v>26.574000000000002</v>
      </c>
      <c r="C123" s="192">
        <v>0.42399999999999999</v>
      </c>
      <c r="D123" s="192"/>
      <c r="E123" s="192">
        <v>23.556999999999999</v>
      </c>
      <c r="F123" s="192"/>
      <c r="G123" s="192">
        <v>0.42399999999999999</v>
      </c>
      <c r="H123" s="192">
        <v>331.14499999999998</v>
      </c>
      <c r="I123" s="213"/>
      <c r="J123" s="203"/>
    </row>
    <row r="124" spans="1:10" x14ac:dyDescent="0.25">
      <c r="A124" s="212" t="s">
        <v>30</v>
      </c>
      <c r="B124" s="192">
        <v>1E-3</v>
      </c>
      <c r="C124" s="192">
        <v>0.42399999999999999</v>
      </c>
      <c r="D124" s="192"/>
      <c r="E124" s="192">
        <v>2.125</v>
      </c>
      <c r="F124" s="192"/>
      <c r="G124" s="192"/>
      <c r="H124" s="192">
        <v>24.126000000000001</v>
      </c>
      <c r="I124" s="213">
        <v>0.42399999999999999</v>
      </c>
      <c r="J124" s="203"/>
    </row>
    <row r="125" spans="1:10" x14ac:dyDescent="0.25">
      <c r="A125" s="212" t="s">
        <v>222</v>
      </c>
      <c r="B125" s="192">
        <v>7.5359999999999996</v>
      </c>
      <c r="C125" s="192">
        <v>0.39500000000000002</v>
      </c>
      <c r="D125" s="192"/>
      <c r="E125" s="192">
        <v>1.123</v>
      </c>
      <c r="F125" s="192"/>
      <c r="G125" s="192">
        <v>0.40400000000000003</v>
      </c>
      <c r="H125" s="192">
        <v>24.640999999999998</v>
      </c>
      <c r="I125" s="213"/>
      <c r="J125" s="203"/>
    </row>
    <row r="126" spans="1:10" x14ac:dyDescent="0.25">
      <c r="A126" s="212" t="s">
        <v>234</v>
      </c>
      <c r="B126" s="192">
        <v>6.9809999999999999</v>
      </c>
      <c r="C126" s="192">
        <v>0.26900000000000002</v>
      </c>
      <c r="D126" s="192"/>
      <c r="E126" s="192">
        <v>5.7000000000000002E-2</v>
      </c>
      <c r="F126" s="192"/>
      <c r="G126" s="192">
        <v>0.159</v>
      </c>
      <c r="H126" s="192">
        <v>11.622999999999999</v>
      </c>
      <c r="I126" s="213">
        <v>0.04</v>
      </c>
      <c r="J126" s="203"/>
    </row>
    <row r="127" spans="1:10" x14ac:dyDescent="0.25">
      <c r="A127" s="212" t="s">
        <v>49</v>
      </c>
      <c r="B127" s="192"/>
      <c r="C127" s="192">
        <v>0.255</v>
      </c>
      <c r="D127" s="192"/>
      <c r="E127" s="192"/>
      <c r="F127" s="192"/>
      <c r="G127" s="192">
        <v>8.3000000000000004E-2</v>
      </c>
      <c r="H127" s="192">
        <v>9.4819999999999993</v>
      </c>
      <c r="I127" s="213"/>
      <c r="J127" s="203"/>
    </row>
    <row r="128" spans="1:10" x14ac:dyDescent="0.25">
      <c r="A128" s="212" t="s">
        <v>197</v>
      </c>
      <c r="B128" s="192">
        <v>4.6470000000000002</v>
      </c>
      <c r="C128" s="192">
        <v>0.17699999999999999</v>
      </c>
      <c r="D128" s="192"/>
      <c r="E128" s="192">
        <v>1.288</v>
      </c>
      <c r="F128" s="192"/>
      <c r="G128" s="192">
        <v>0.16400000000000001</v>
      </c>
      <c r="H128" s="192">
        <v>19.202000000000002</v>
      </c>
      <c r="I128" s="213">
        <v>1.2999999999999999E-2</v>
      </c>
      <c r="J128" s="203"/>
    </row>
    <row r="129" spans="1:10" x14ac:dyDescent="0.25">
      <c r="A129" s="212" t="s">
        <v>31</v>
      </c>
      <c r="B129" s="192">
        <v>1.0999999999999999E-2</v>
      </c>
      <c r="C129" s="192">
        <v>0.17399999999999999</v>
      </c>
      <c r="D129" s="192"/>
      <c r="E129" s="192">
        <v>0.504</v>
      </c>
      <c r="F129" s="192"/>
      <c r="G129" s="192">
        <v>0.17299999999999999</v>
      </c>
      <c r="H129" s="192">
        <v>7.8650000000000002</v>
      </c>
      <c r="I129" s="213">
        <v>1E-3</v>
      </c>
      <c r="J129" s="203"/>
    </row>
    <row r="130" spans="1:10" x14ac:dyDescent="0.25">
      <c r="A130" s="212" t="s">
        <v>24</v>
      </c>
      <c r="B130" s="192">
        <v>0.109</v>
      </c>
      <c r="C130" s="192">
        <v>0.10299999999999999</v>
      </c>
      <c r="D130" s="192"/>
      <c r="E130" s="192">
        <v>0.52800000000000002</v>
      </c>
      <c r="F130" s="192"/>
      <c r="G130" s="192">
        <v>1E-3</v>
      </c>
      <c r="H130" s="192">
        <v>16.43</v>
      </c>
      <c r="I130" s="213">
        <v>0.10100000000000001</v>
      </c>
      <c r="J130" s="203"/>
    </row>
    <row r="131" spans="1:10" x14ac:dyDescent="0.25">
      <c r="A131" s="212" t="s">
        <v>139</v>
      </c>
      <c r="B131" s="192">
        <v>7.3999999999999996E-2</v>
      </c>
      <c r="C131" s="192">
        <v>7.5999999999999998E-2</v>
      </c>
      <c r="D131" s="192"/>
      <c r="E131" s="192">
        <v>7.5999999999999998E-2</v>
      </c>
      <c r="F131" s="192"/>
      <c r="G131" s="192"/>
      <c r="H131" s="192">
        <v>3.6360000000000001</v>
      </c>
      <c r="I131" s="213"/>
      <c r="J131" s="203"/>
    </row>
    <row r="132" spans="1:10" x14ac:dyDescent="0.25">
      <c r="A132" s="212" t="s">
        <v>93</v>
      </c>
      <c r="B132" s="192">
        <v>0.30599999999999999</v>
      </c>
      <c r="C132" s="192">
        <v>7.1999999999999995E-2</v>
      </c>
      <c r="D132" s="192"/>
      <c r="E132" s="192">
        <v>1E-3</v>
      </c>
      <c r="F132" s="192"/>
      <c r="G132" s="192"/>
      <c r="H132" s="192">
        <v>1.2350000000000001</v>
      </c>
      <c r="I132" s="213"/>
      <c r="J132" s="203"/>
    </row>
    <row r="133" spans="1:10" x14ac:dyDescent="0.25">
      <c r="A133" s="212" t="s">
        <v>42</v>
      </c>
      <c r="B133" s="192"/>
      <c r="C133" s="192">
        <v>4.4999999999999998E-2</v>
      </c>
      <c r="D133" s="192"/>
      <c r="E133" s="192"/>
      <c r="F133" s="192"/>
      <c r="G133" s="192">
        <v>4.5999999999999999E-2</v>
      </c>
      <c r="H133" s="192">
        <v>0.20899999999999999</v>
      </c>
      <c r="I133" s="213"/>
      <c r="J133" s="203"/>
    </row>
    <row r="134" spans="1:10" x14ac:dyDescent="0.25">
      <c r="A134" s="212" t="s">
        <v>169</v>
      </c>
      <c r="B134" s="192">
        <v>5.6180000000000003</v>
      </c>
      <c r="C134" s="192">
        <v>4.2000000000000003E-2</v>
      </c>
      <c r="D134" s="192"/>
      <c r="E134" s="192">
        <v>3.2130000000000001</v>
      </c>
      <c r="F134" s="192"/>
      <c r="G134" s="192">
        <v>4.2000000000000003E-2</v>
      </c>
      <c r="H134" s="192">
        <v>12.391999999999999</v>
      </c>
      <c r="I134" s="213"/>
      <c r="J134" s="203"/>
    </row>
    <row r="135" spans="1:10" x14ac:dyDescent="0.25">
      <c r="A135" s="212" t="s">
        <v>32</v>
      </c>
      <c r="B135" s="192">
        <v>1.0999999999999999E-2</v>
      </c>
      <c r="C135" s="192">
        <v>3.5000000000000003E-2</v>
      </c>
      <c r="D135" s="192"/>
      <c r="E135" s="192">
        <v>0.71499999999999997</v>
      </c>
      <c r="F135" s="192"/>
      <c r="G135" s="192">
        <v>2.4E-2</v>
      </c>
      <c r="H135" s="192">
        <v>16.809000000000001</v>
      </c>
      <c r="I135" s="213">
        <v>1.0999999999999999E-2</v>
      </c>
      <c r="J135" s="203"/>
    </row>
    <row r="136" spans="1:10" x14ac:dyDescent="0.25">
      <c r="A136" s="212" t="s">
        <v>154</v>
      </c>
      <c r="B136" s="192">
        <v>4.0229999999999997</v>
      </c>
      <c r="C136" s="192">
        <v>2.4E-2</v>
      </c>
      <c r="D136" s="192"/>
      <c r="E136" s="192">
        <v>1.5409999999999999</v>
      </c>
      <c r="F136" s="192"/>
      <c r="G136" s="192">
        <v>2.4E-2</v>
      </c>
      <c r="H136" s="192">
        <v>12.012</v>
      </c>
      <c r="I136" s="213"/>
      <c r="J136" s="203"/>
    </row>
    <row r="137" spans="1:10" x14ac:dyDescent="0.25">
      <c r="A137" s="212" t="s">
        <v>144</v>
      </c>
      <c r="B137" s="192">
        <v>0.997</v>
      </c>
      <c r="C137" s="192">
        <v>1.4999999999999999E-2</v>
      </c>
      <c r="D137" s="192"/>
      <c r="E137" s="192">
        <v>7.0999999999999994E-2</v>
      </c>
      <c r="F137" s="192"/>
      <c r="G137" s="192"/>
      <c r="H137" s="192">
        <v>1.79</v>
      </c>
      <c r="I137" s="213">
        <v>1.4999999999999999E-2</v>
      </c>
      <c r="J137" s="203"/>
    </row>
    <row r="138" spans="1:10" x14ac:dyDescent="0.25">
      <c r="A138" s="212" t="s">
        <v>21</v>
      </c>
      <c r="B138" s="192">
        <v>5.8999999999999997E-2</v>
      </c>
      <c r="C138" s="192">
        <v>1.2E-2</v>
      </c>
      <c r="D138" s="192"/>
      <c r="E138" s="192">
        <v>0.98799999999999999</v>
      </c>
      <c r="F138" s="192"/>
      <c r="G138" s="192">
        <v>2.1000000000000001E-2</v>
      </c>
      <c r="H138" s="192">
        <v>28.806999999999999</v>
      </c>
      <c r="I138" s="213"/>
      <c r="J138" s="203"/>
    </row>
    <row r="139" spans="1:10" x14ac:dyDescent="0.25">
      <c r="A139" s="212" t="s">
        <v>174</v>
      </c>
      <c r="B139" s="192">
        <v>3.2309999999999999</v>
      </c>
      <c r="C139" s="192">
        <v>1.0999999999999999E-2</v>
      </c>
      <c r="D139" s="192"/>
      <c r="E139" s="192">
        <v>0.21</v>
      </c>
      <c r="F139" s="192"/>
      <c r="G139" s="192"/>
      <c r="H139" s="192">
        <v>13.912000000000001</v>
      </c>
      <c r="I139" s="213">
        <v>7.0000000000000001E-3</v>
      </c>
      <c r="J139" s="203"/>
    </row>
    <row r="140" spans="1:10" x14ac:dyDescent="0.25">
      <c r="A140" s="212" t="s">
        <v>206</v>
      </c>
      <c r="B140" s="192">
        <v>8.2319999999999993</v>
      </c>
      <c r="C140" s="192">
        <v>6.0000000000000001E-3</v>
      </c>
      <c r="D140" s="192"/>
      <c r="E140" s="192">
        <v>0.44700000000000001</v>
      </c>
      <c r="F140" s="192"/>
      <c r="G140" s="192"/>
      <c r="H140" s="192">
        <v>19.882999999999999</v>
      </c>
      <c r="I140" s="213"/>
      <c r="J140" s="203"/>
    </row>
    <row r="141" spans="1:10" x14ac:dyDescent="0.25">
      <c r="A141" s="212" t="s">
        <v>170</v>
      </c>
      <c r="B141" s="192">
        <v>0.68400000000000005</v>
      </c>
      <c r="C141" s="192">
        <v>3.0000000000000001E-3</v>
      </c>
      <c r="D141" s="192"/>
      <c r="E141" s="192">
        <v>0.94399999999999995</v>
      </c>
      <c r="F141" s="192"/>
      <c r="G141" s="192">
        <v>3.0000000000000001E-3</v>
      </c>
      <c r="H141" s="192">
        <v>24.43</v>
      </c>
      <c r="I141" s="213"/>
      <c r="J141" s="203"/>
    </row>
    <row r="142" spans="1:10" x14ac:dyDescent="0.25">
      <c r="A142" s="212" t="s">
        <v>241</v>
      </c>
      <c r="B142" s="192">
        <v>1.36</v>
      </c>
      <c r="C142" s="192">
        <v>2E-3</v>
      </c>
      <c r="D142" s="192"/>
      <c r="E142" s="192">
        <v>0.22500000000000001</v>
      </c>
      <c r="F142" s="192"/>
      <c r="G142" s="192"/>
      <c r="H142" s="192">
        <v>3.3620000000000001</v>
      </c>
      <c r="I142" s="213"/>
      <c r="J142" s="203"/>
    </row>
    <row r="143" spans="1:10" x14ac:dyDescent="0.25">
      <c r="A143" s="212" t="s">
        <v>243</v>
      </c>
      <c r="B143" s="192">
        <v>1.171</v>
      </c>
      <c r="C143" s="192">
        <v>2E-3</v>
      </c>
      <c r="D143" s="192"/>
      <c r="E143" s="192">
        <v>6.0999999999999999E-2</v>
      </c>
      <c r="F143" s="192"/>
      <c r="G143" s="192">
        <v>2E-3</v>
      </c>
      <c r="H143" s="192">
        <v>2.0920000000000001</v>
      </c>
      <c r="I143" s="213"/>
      <c r="J143" s="203"/>
    </row>
    <row r="144" spans="1:10" x14ac:dyDescent="0.25">
      <c r="A144" s="212" t="s">
        <v>225</v>
      </c>
      <c r="B144" s="192">
        <v>0.76300000000000001</v>
      </c>
      <c r="C144" s="192">
        <v>2E-3</v>
      </c>
      <c r="D144" s="192"/>
      <c r="E144" s="192">
        <v>4.3999999999999997E-2</v>
      </c>
      <c r="F144" s="192"/>
      <c r="G144" s="192"/>
      <c r="H144" s="192">
        <v>6.0449999999999999</v>
      </c>
      <c r="I144" s="213"/>
      <c r="J144" s="203"/>
    </row>
    <row r="145" spans="1:10" x14ac:dyDescent="0.25">
      <c r="A145" s="212" t="s">
        <v>253</v>
      </c>
      <c r="B145" s="192">
        <v>8.0000000000000002E-3</v>
      </c>
      <c r="C145" s="192">
        <v>2E-3</v>
      </c>
      <c r="D145" s="192"/>
      <c r="E145" s="192">
        <v>6.0000000000000001E-3</v>
      </c>
      <c r="F145" s="192"/>
      <c r="G145" s="192">
        <v>2E-3</v>
      </c>
      <c r="H145" s="192">
        <v>0.32200000000000001</v>
      </c>
      <c r="I145" s="213"/>
      <c r="J145" s="203"/>
    </row>
    <row r="146" spans="1:10" x14ac:dyDescent="0.25">
      <c r="A146" s="212" t="s">
        <v>137</v>
      </c>
      <c r="B146" s="192">
        <v>0.13600000000000001</v>
      </c>
      <c r="C146" s="192">
        <v>2E-3</v>
      </c>
      <c r="D146" s="192"/>
      <c r="E146" s="192">
        <v>1E-3</v>
      </c>
      <c r="F146" s="192"/>
      <c r="G146" s="192">
        <v>1E-3</v>
      </c>
      <c r="H146" s="192">
        <v>1.1140000000000001</v>
      </c>
      <c r="I146" s="213">
        <v>0</v>
      </c>
      <c r="J146" s="203"/>
    </row>
    <row r="147" spans="1:10" x14ac:dyDescent="0.25">
      <c r="A147" s="212" t="s">
        <v>23</v>
      </c>
      <c r="B147" s="192">
        <v>2.1999999999999999E-2</v>
      </c>
      <c r="C147" s="192">
        <v>2E-3</v>
      </c>
      <c r="D147" s="192"/>
      <c r="E147" s="192"/>
      <c r="F147" s="192"/>
      <c r="G147" s="192">
        <v>4.0000000000000001E-3</v>
      </c>
      <c r="H147" s="192">
        <v>31.254999999999999</v>
      </c>
      <c r="I147" s="213"/>
      <c r="J147" s="203"/>
    </row>
    <row r="148" spans="1:10" x14ac:dyDescent="0.25">
      <c r="A148" s="212" t="s">
        <v>254</v>
      </c>
      <c r="B148" s="192">
        <v>1.2070000000000001</v>
      </c>
      <c r="C148" s="192">
        <v>1E-3</v>
      </c>
      <c r="D148" s="192"/>
      <c r="E148" s="192">
        <v>0.114</v>
      </c>
      <c r="F148" s="192"/>
      <c r="G148" s="192">
        <v>3.6999999999999998E-2</v>
      </c>
      <c r="H148" s="192">
        <v>4.1500000000000004</v>
      </c>
      <c r="I148" s="213">
        <v>0</v>
      </c>
      <c r="J148" s="203"/>
    </row>
    <row r="149" spans="1:10" x14ac:dyDescent="0.25">
      <c r="A149" s="212" t="s">
        <v>17</v>
      </c>
      <c r="B149" s="192">
        <v>0</v>
      </c>
      <c r="C149" s="192">
        <v>1E-3</v>
      </c>
      <c r="D149" s="192"/>
      <c r="E149" s="192">
        <v>3.7999999999999999E-2</v>
      </c>
      <c r="F149" s="192"/>
      <c r="G149" s="192">
        <v>0.12</v>
      </c>
      <c r="H149" s="192">
        <v>2.4529999999999998</v>
      </c>
      <c r="I149" s="213"/>
      <c r="J149" s="203"/>
    </row>
    <row r="150" spans="1:10" x14ac:dyDescent="0.25">
      <c r="A150" s="212" t="s">
        <v>56</v>
      </c>
      <c r="B150" s="192"/>
      <c r="C150" s="192">
        <v>1E-3</v>
      </c>
      <c r="D150" s="192"/>
      <c r="E150" s="192"/>
      <c r="F150" s="192"/>
      <c r="G150" s="192">
        <v>1E-3</v>
      </c>
      <c r="H150" s="192">
        <v>0.14699999999999999</v>
      </c>
      <c r="I150" s="213"/>
      <c r="J150" s="203"/>
    </row>
    <row r="151" spans="1:10" x14ac:dyDescent="0.25">
      <c r="A151" s="212" t="s">
        <v>255</v>
      </c>
      <c r="B151" s="192">
        <v>0.90300000000000002</v>
      </c>
      <c r="C151" s="192">
        <v>0</v>
      </c>
      <c r="D151" s="192"/>
      <c r="E151" s="192">
        <v>0.14399999999999999</v>
      </c>
      <c r="F151" s="192"/>
      <c r="G151" s="192">
        <v>1E-3</v>
      </c>
      <c r="H151" s="192">
        <v>2.7450000000000001</v>
      </c>
      <c r="I151" s="213"/>
      <c r="J151" s="203"/>
    </row>
    <row r="152" spans="1:10" x14ac:dyDescent="0.25">
      <c r="A152" s="212" t="s">
        <v>138</v>
      </c>
      <c r="B152" s="192">
        <v>0.84299999999999997</v>
      </c>
      <c r="C152" s="192">
        <v>0</v>
      </c>
      <c r="D152" s="192"/>
      <c r="E152" s="192">
        <v>8.9999999999999993E-3</v>
      </c>
      <c r="F152" s="192"/>
      <c r="G152" s="192">
        <v>0</v>
      </c>
      <c r="H152" s="192">
        <v>3.2709999999999999</v>
      </c>
      <c r="I152" s="213"/>
      <c r="J152" s="203"/>
    </row>
    <row r="153" spans="1:10" x14ac:dyDescent="0.25">
      <c r="A153" s="212" t="s">
        <v>89</v>
      </c>
      <c r="B153" s="192">
        <v>1E-3</v>
      </c>
      <c r="C153" s="192">
        <v>0</v>
      </c>
      <c r="D153" s="192"/>
      <c r="E153" s="192">
        <v>1E-3</v>
      </c>
      <c r="F153" s="192"/>
      <c r="G153" s="192">
        <v>1E-3</v>
      </c>
      <c r="H153" s="192">
        <v>3.0750000000000002</v>
      </c>
      <c r="I153" s="213">
        <v>0</v>
      </c>
      <c r="J153" s="203"/>
    </row>
    <row r="154" spans="1:10" x14ac:dyDescent="0.25">
      <c r="A154" s="212" t="s">
        <v>71</v>
      </c>
      <c r="B154" s="192"/>
      <c r="C154" s="192"/>
      <c r="D154" s="192"/>
      <c r="E154" s="192">
        <v>148.18199999999999</v>
      </c>
      <c r="F154" s="192"/>
      <c r="G154" s="192"/>
      <c r="H154" s="192">
        <v>3.4000000000000002E-2</v>
      </c>
      <c r="I154" s="213"/>
      <c r="J154" s="203"/>
    </row>
    <row r="155" spans="1:10" x14ac:dyDescent="0.25">
      <c r="A155" s="212" t="s">
        <v>13</v>
      </c>
      <c r="B155" s="192"/>
      <c r="C155" s="192"/>
      <c r="D155" s="192"/>
      <c r="E155" s="192">
        <v>131.09399999999999</v>
      </c>
      <c r="F155" s="192"/>
      <c r="G155" s="192"/>
      <c r="H155" s="192">
        <v>0.20699999999999999</v>
      </c>
      <c r="I155" s="213"/>
      <c r="J155" s="203"/>
    </row>
    <row r="156" spans="1:10" x14ac:dyDescent="0.25">
      <c r="A156" s="212" t="s">
        <v>217</v>
      </c>
      <c r="B156" s="192">
        <v>43.365000000000002</v>
      </c>
      <c r="C156" s="192"/>
      <c r="D156" s="192"/>
      <c r="E156" s="192">
        <v>37.593000000000004</v>
      </c>
      <c r="F156" s="192"/>
      <c r="G156" s="192"/>
      <c r="H156" s="192">
        <v>148.17500000000001</v>
      </c>
      <c r="I156" s="213"/>
      <c r="J156" s="203"/>
    </row>
    <row r="157" spans="1:10" x14ac:dyDescent="0.25">
      <c r="A157" s="212" t="s">
        <v>37</v>
      </c>
      <c r="B157" s="192">
        <v>0</v>
      </c>
      <c r="C157" s="192"/>
      <c r="D157" s="192"/>
      <c r="E157" s="192">
        <v>26.181999999999999</v>
      </c>
      <c r="F157" s="192"/>
      <c r="G157" s="192"/>
      <c r="H157" s="192">
        <v>141.52199999999999</v>
      </c>
      <c r="I157" s="213"/>
      <c r="J157" s="203"/>
    </row>
    <row r="158" spans="1:10" x14ac:dyDescent="0.25">
      <c r="A158" s="212" t="s">
        <v>151</v>
      </c>
      <c r="B158" s="192">
        <v>0.85499999999999998</v>
      </c>
      <c r="C158" s="192"/>
      <c r="D158" s="192"/>
      <c r="E158" s="192">
        <v>14.308999999999999</v>
      </c>
      <c r="F158" s="192"/>
      <c r="G158" s="192"/>
      <c r="H158" s="192">
        <v>0.33900000000000002</v>
      </c>
      <c r="I158" s="213"/>
      <c r="J158" s="203"/>
    </row>
    <row r="159" spans="1:10" x14ac:dyDescent="0.25">
      <c r="A159" s="212" t="s">
        <v>213</v>
      </c>
      <c r="B159" s="192">
        <v>6.0000000000000001E-3</v>
      </c>
      <c r="C159" s="192"/>
      <c r="D159" s="192"/>
      <c r="E159" s="192">
        <v>11.257999999999999</v>
      </c>
      <c r="F159" s="192"/>
      <c r="G159" s="192"/>
      <c r="H159" s="192">
        <v>1.6839999999999999</v>
      </c>
      <c r="I159" s="213"/>
      <c r="J159" s="203"/>
    </row>
    <row r="160" spans="1:10" x14ac:dyDescent="0.25">
      <c r="A160" s="212" t="s">
        <v>11</v>
      </c>
      <c r="B160" s="192"/>
      <c r="C160" s="192"/>
      <c r="D160" s="192"/>
      <c r="E160" s="192">
        <v>6.1289999999999996</v>
      </c>
      <c r="F160" s="192"/>
      <c r="G160" s="192"/>
      <c r="H160" s="192">
        <v>0.78400000000000003</v>
      </c>
      <c r="I160" s="213"/>
      <c r="J160" s="203"/>
    </row>
    <row r="161" spans="1:10" x14ac:dyDescent="0.25">
      <c r="A161" s="212" t="s">
        <v>224</v>
      </c>
      <c r="B161" s="192">
        <v>6.7000000000000004E-2</v>
      </c>
      <c r="C161" s="192"/>
      <c r="D161" s="192"/>
      <c r="E161" s="192">
        <v>5.6619999999999999</v>
      </c>
      <c r="F161" s="192"/>
      <c r="G161" s="192"/>
      <c r="H161" s="192">
        <v>1.913</v>
      </c>
      <c r="I161" s="213"/>
      <c r="J161" s="203"/>
    </row>
    <row r="162" spans="1:10" x14ac:dyDescent="0.25">
      <c r="A162" s="212" t="s">
        <v>179</v>
      </c>
      <c r="B162" s="192">
        <v>0</v>
      </c>
      <c r="C162" s="192"/>
      <c r="D162" s="192"/>
      <c r="E162" s="192">
        <v>4.0140000000000002</v>
      </c>
      <c r="F162" s="192"/>
      <c r="G162" s="192"/>
      <c r="H162" s="192">
        <v>0.20300000000000001</v>
      </c>
      <c r="I162" s="213"/>
      <c r="J162" s="203"/>
    </row>
    <row r="163" spans="1:10" x14ac:dyDescent="0.25">
      <c r="A163" s="212" t="s">
        <v>112</v>
      </c>
      <c r="B163" s="192">
        <v>9.1999999999999998E-2</v>
      </c>
      <c r="C163" s="192"/>
      <c r="D163" s="192"/>
      <c r="E163" s="192">
        <v>1.7809999999999999</v>
      </c>
      <c r="F163" s="192"/>
      <c r="G163" s="192"/>
      <c r="H163" s="192">
        <v>1.6</v>
      </c>
      <c r="I163" s="213"/>
      <c r="J163" s="203"/>
    </row>
    <row r="164" spans="1:10" x14ac:dyDescent="0.25">
      <c r="A164" s="212" t="s">
        <v>6</v>
      </c>
      <c r="B164" s="192"/>
      <c r="C164" s="192"/>
      <c r="D164" s="192"/>
      <c r="E164" s="192">
        <v>1.371</v>
      </c>
      <c r="F164" s="192"/>
      <c r="G164" s="192"/>
      <c r="H164" s="192">
        <v>3.472</v>
      </c>
      <c r="I164" s="213"/>
      <c r="J164" s="203"/>
    </row>
    <row r="165" spans="1:10" x14ac:dyDescent="0.25">
      <c r="A165" s="212" t="s">
        <v>165</v>
      </c>
      <c r="B165" s="192">
        <v>1E-3</v>
      </c>
      <c r="C165" s="192"/>
      <c r="D165" s="192"/>
      <c r="E165" s="192">
        <v>1.2350000000000001</v>
      </c>
      <c r="F165" s="192"/>
      <c r="G165" s="192"/>
      <c r="H165" s="192">
        <v>0.18099999999999999</v>
      </c>
      <c r="I165" s="213"/>
      <c r="J165" s="203"/>
    </row>
    <row r="166" spans="1:10" x14ac:dyDescent="0.25">
      <c r="A166" s="212" t="s">
        <v>18</v>
      </c>
      <c r="B166" s="192">
        <v>1E-3</v>
      </c>
      <c r="C166" s="192"/>
      <c r="D166" s="192"/>
      <c r="E166" s="192">
        <v>0.96199999999999997</v>
      </c>
      <c r="F166" s="192"/>
      <c r="G166" s="192"/>
      <c r="H166" s="192">
        <v>0.23400000000000001</v>
      </c>
      <c r="I166" s="213"/>
      <c r="J166" s="203"/>
    </row>
    <row r="167" spans="1:10" x14ac:dyDescent="0.25">
      <c r="A167" s="212" t="s">
        <v>57</v>
      </c>
      <c r="B167" s="192"/>
      <c r="C167" s="192"/>
      <c r="D167" s="192"/>
      <c r="E167" s="192">
        <v>0.94</v>
      </c>
      <c r="F167" s="192"/>
      <c r="G167" s="192"/>
      <c r="H167" s="192"/>
      <c r="I167" s="213"/>
      <c r="J167" s="203"/>
    </row>
    <row r="168" spans="1:10" x14ac:dyDescent="0.25">
      <c r="A168" s="212" t="s">
        <v>88</v>
      </c>
      <c r="B168" s="192">
        <v>5.2999999999999999E-2</v>
      </c>
      <c r="C168" s="192"/>
      <c r="D168" s="192"/>
      <c r="E168" s="192">
        <v>0.93600000000000005</v>
      </c>
      <c r="F168" s="192"/>
      <c r="G168" s="192"/>
      <c r="H168" s="192">
        <v>73.483999999999995</v>
      </c>
      <c r="I168" s="213"/>
      <c r="J168" s="203"/>
    </row>
    <row r="169" spans="1:10" x14ac:dyDescent="0.25">
      <c r="A169" s="212" t="s">
        <v>221</v>
      </c>
      <c r="B169" s="192">
        <v>0.65500000000000003</v>
      </c>
      <c r="C169" s="192"/>
      <c r="D169" s="192"/>
      <c r="E169" s="192">
        <v>0.72</v>
      </c>
      <c r="F169" s="192"/>
      <c r="G169" s="192"/>
      <c r="H169" s="192">
        <v>5.5170000000000003</v>
      </c>
      <c r="I169" s="213"/>
      <c r="J169" s="203"/>
    </row>
    <row r="170" spans="1:10" x14ac:dyDescent="0.25">
      <c r="A170" s="212" t="s">
        <v>187</v>
      </c>
      <c r="B170" s="192">
        <v>0.51700000000000002</v>
      </c>
      <c r="C170" s="192"/>
      <c r="D170" s="192"/>
      <c r="E170" s="192">
        <v>0.69199999999999995</v>
      </c>
      <c r="F170" s="192"/>
      <c r="G170" s="192"/>
      <c r="H170" s="192">
        <v>2</v>
      </c>
      <c r="I170" s="213"/>
      <c r="J170" s="203"/>
    </row>
    <row r="171" spans="1:10" x14ac:dyDescent="0.25">
      <c r="A171" s="212" t="s">
        <v>185</v>
      </c>
      <c r="B171" s="192">
        <v>0.96199999999999997</v>
      </c>
      <c r="C171" s="192"/>
      <c r="D171" s="192"/>
      <c r="E171" s="192">
        <v>0.53800000000000003</v>
      </c>
      <c r="F171" s="192"/>
      <c r="G171" s="192"/>
      <c r="H171" s="192">
        <v>4.4809999999999999</v>
      </c>
      <c r="I171" s="213"/>
      <c r="J171" s="203"/>
    </row>
    <row r="172" spans="1:10" x14ac:dyDescent="0.25">
      <c r="A172" s="212" t="s">
        <v>156</v>
      </c>
      <c r="B172" s="192">
        <v>14.81</v>
      </c>
      <c r="C172" s="192"/>
      <c r="D172" s="192"/>
      <c r="E172" s="192">
        <v>0.47799999999999998</v>
      </c>
      <c r="F172" s="192"/>
      <c r="G172" s="192"/>
      <c r="H172" s="192">
        <v>5.048</v>
      </c>
      <c r="I172" s="213"/>
      <c r="J172" s="203"/>
    </row>
    <row r="173" spans="1:10" x14ac:dyDescent="0.25">
      <c r="A173" s="212" t="s">
        <v>215</v>
      </c>
      <c r="B173" s="192">
        <v>166.05</v>
      </c>
      <c r="C173" s="192"/>
      <c r="D173" s="192"/>
      <c r="E173" s="192">
        <v>0.46</v>
      </c>
      <c r="F173" s="192"/>
      <c r="G173" s="192"/>
      <c r="H173" s="192">
        <v>8.0500000000000007</v>
      </c>
      <c r="I173" s="213"/>
      <c r="J173" s="203"/>
    </row>
    <row r="174" spans="1:10" x14ac:dyDescent="0.25">
      <c r="A174" s="212" t="s">
        <v>244</v>
      </c>
      <c r="B174" s="192">
        <v>1.2999999999999999E-2</v>
      </c>
      <c r="C174" s="192"/>
      <c r="D174" s="192"/>
      <c r="E174" s="192">
        <v>0.46</v>
      </c>
      <c r="F174" s="192"/>
      <c r="G174" s="192"/>
      <c r="H174" s="192">
        <v>0.67200000000000004</v>
      </c>
      <c r="I174" s="213"/>
      <c r="J174" s="203"/>
    </row>
    <row r="175" spans="1:10" x14ac:dyDescent="0.25">
      <c r="A175" s="212" t="s">
        <v>102</v>
      </c>
      <c r="B175" s="192"/>
      <c r="C175" s="192"/>
      <c r="D175" s="192"/>
      <c r="E175" s="192">
        <v>0.30299999999999999</v>
      </c>
      <c r="F175" s="192"/>
      <c r="G175" s="192"/>
      <c r="H175" s="192">
        <v>0.20399999999999999</v>
      </c>
      <c r="I175" s="213"/>
      <c r="J175" s="203"/>
    </row>
    <row r="176" spans="1:10" x14ac:dyDescent="0.25">
      <c r="A176" s="212" t="s">
        <v>205</v>
      </c>
      <c r="B176" s="192">
        <v>1.9370000000000001</v>
      </c>
      <c r="C176" s="192"/>
      <c r="D176" s="192"/>
      <c r="E176" s="192">
        <v>0.30099999999999999</v>
      </c>
      <c r="F176" s="192"/>
      <c r="G176" s="192"/>
      <c r="H176" s="192">
        <v>3.9809999999999999</v>
      </c>
      <c r="I176" s="213"/>
      <c r="J176" s="203"/>
    </row>
    <row r="177" spans="1:10" x14ac:dyDescent="0.25">
      <c r="A177" s="212" t="s">
        <v>97</v>
      </c>
      <c r="B177" s="192">
        <v>7.7030000000000003</v>
      </c>
      <c r="C177" s="192"/>
      <c r="D177" s="192"/>
      <c r="E177" s="192">
        <v>0.27400000000000002</v>
      </c>
      <c r="F177" s="192"/>
      <c r="G177" s="192"/>
      <c r="H177" s="192">
        <v>21.629000000000001</v>
      </c>
      <c r="I177" s="213"/>
      <c r="J177" s="203"/>
    </row>
    <row r="178" spans="1:10" x14ac:dyDescent="0.25">
      <c r="A178" s="212" t="s">
        <v>96</v>
      </c>
      <c r="B178" s="192">
        <v>4.0000000000000001E-3</v>
      </c>
      <c r="C178" s="192"/>
      <c r="D178" s="192"/>
      <c r="E178" s="192">
        <v>0.23100000000000001</v>
      </c>
      <c r="F178" s="192"/>
      <c r="G178" s="192"/>
      <c r="H178" s="192">
        <v>0.83799999999999997</v>
      </c>
      <c r="I178" s="213"/>
      <c r="J178" s="203"/>
    </row>
    <row r="179" spans="1:10" x14ac:dyDescent="0.25">
      <c r="A179" s="212" t="s">
        <v>12</v>
      </c>
      <c r="B179" s="192">
        <v>1.9E-2</v>
      </c>
      <c r="C179" s="192"/>
      <c r="D179" s="192"/>
      <c r="E179" s="192">
        <v>0.22700000000000001</v>
      </c>
      <c r="F179" s="192"/>
      <c r="G179" s="192"/>
      <c r="H179" s="192">
        <v>11.657</v>
      </c>
      <c r="I179" s="213"/>
      <c r="J179" s="203"/>
    </row>
    <row r="180" spans="1:10" x14ac:dyDescent="0.25">
      <c r="A180" s="212" t="s">
        <v>118</v>
      </c>
      <c r="B180" s="192"/>
      <c r="C180" s="192"/>
      <c r="D180" s="192"/>
      <c r="E180" s="192">
        <v>0.224</v>
      </c>
      <c r="F180" s="192"/>
      <c r="G180" s="192"/>
      <c r="H180" s="192">
        <v>1.198</v>
      </c>
      <c r="I180" s="213"/>
      <c r="J180" s="203"/>
    </row>
    <row r="181" spans="1:10" x14ac:dyDescent="0.25">
      <c r="A181" s="212" t="s">
        <v>207</v>
      </c>
      <c r="B181" s="192">
        <v>0.67600000000000005</v>
      </c>
      <c r="C181" s="192"/>
      <c r="D181" s="192"/>
      <c r="E181" s="192">
        <v>0.14299999999999999</v>
      </c>
      <c r="F181" s="192"/>
      <c r="G181" s="192"/>
      <c r="H181" s="192">
        <v>0.64900000000000002</v>
      </c>
      <c r="I181" s="213"/>
      <c r="J181" s="203"/>
    </row>
    <row r="182" spans="1:10" x14ac:dyDescent="0.25">
      <c r="A182" s="212" t="s">
        <v>121</v>
      </c>
      <c r="B182" s="192"/>
      <c r="C182" s="192"/>
      <c r="D182" s="192"/>
      <c r="E182" s="192">
        <v>0.11</v>
      </c>
      <c r="F182" s="192"/>
      <c r="G182" s="192"/>
      <c r="H182" s="192">
        <v>16.565000000000001</v>
      </c>
      <c r="I182" s="213"/>
      <c r="J182" s="203"/>
    </row>
    <row r="183" spans="1:10" x14ac:dyDescent="0.25">
      <c r="A183" s="212" t="s">
        <v>157</v>
      </c>
      <c r="B183" s="192">
        <v>153.28899999999999</v>
      </c>
      <c r="C183" s="192"/>
      <c r="D183" s="192"/>
      <c r="E183" s="192">
        <v>5.2999999999999999E-2</v>
      </c>
      <c r="F183" s="192"/>
      <c r="G183" s="192"/>
      <c r="H183" s="192">
        <v>55.741999999999997</v>
      </c>
      <c r="I183" s="213"/>
      <c r="J183" s="203"/>
    </row>
    <row r="184" spans="1:10" x14ac:dyDescent="0.25">
      <c r="A184" s="212" t="s">
        <v>163</v>
      </c>
      <c r="B184" s="192">
        <v>2.54</v>
      </c>
      <c r="C184" s="192"/>
      <c r="D184" s="192"/>
      <c r="E184" s="192">
        <v>4.5999999999999999E-2</v>
      </c>
      <c r="F184" s="192"/>
      <c r="G184" s="192"/>
      <c r="H184" s="192">
        <v>5.8959999999999999</v>
      </c>
      <c r="I184" s="213"/>
      <c r="J184" s="203"/>
    </row>
    <row r="185" spans="1:10" x14ac:dyDescent="0.25">
      <c r="A185" s="212" t="s">
        <v>34</v>
      </c>
      <c r="B185" s="192"/>
      <c r="C185" s="192"/>
      <c r="D185" s="192"/>
      <c r="E185" s="192">
        <v>4.1000000000000002E-2</v>
      </c>
      <c r="F185" s="192"/>
      <c r="G185" s="192"/>
      <c r="H185" s="192">
        <v>14.563000000000001</v>
      </c>
      <c r="I185" s="213"/>
      <c r="J185" s="203"/>
    </row>
    <row r="186" spans="1:10" x14ac:dyDescent="0.25">
      <c r="A186" s="212" t="s">
        <v>87</v>
      </c>
      <c r="B186" s="192"/>
      <c r="C186" s="192"/>
      <c r="D186" s="192"/>
      <c r="E186" s="192">
        <v>0.03</v>
      </c>
      <c r="F186" s="192"/>
      <c r="G186" s="192"/>
      <c r="H186" s="192">
        <v>2E-3</v>
      </c>
      <c r="I186" s="213"/>
      <c r="J186" s="203"/>
    </row>
    <row r="187" spans="1:10" x14ac:dyDescent="0.25">
      <c r="A187" s="212" t="s">
        <v>73</v>
      </c>
      <c r="B187" s="192"/>
      <c r="C187" s="192"/>
      <c r="D187" s="192"/>
      <c r="E187" s="192">
        <v>2.9000000000000001E-2</v>
      </c>
      <c r="F187" s="192"/>
      <c r="G187" s="192"/>
      <c r="H187" s="192">
        <v>0.10199999999999999</v>
      </c>
      <c r="I187" s="213"/>
      <c r="J187" s="203"/>
    </row>
    <row r="188" spans="1:10" x14ac:dyDescent="0.25">
      <c r="A188" s="212" t="s">
        <v>55</v>
      </c>
      <c r="B188" s="192"/>
      <c r="C188" s="192"/>
      <c r="D188" s="192"/>
      <c r="E188" s="192">
        <v>2.7E-2</v>
      </c>
      <c r="F188" s="192"/>
      <c r="G188" s="192"/>
      <c r="H188" s="192">
        <v>14.209</v>
      </c>
      <c r="I188" s="213"/>
      <c r="J188" s="203"/>
    </row>
    <row r="189" spans="1:10" x14ac:dyDescent="0.25">
      <c r="A189" s="212" t="s">
        <v>111</v>
      </c>
      <c r="B189" s="192">
        <v>3.0000000000000001E-3</v>
      </c>
      <c r="C189" s="192"/>
      <c r="D189" s="192"/>
      <c r="E189" s="192">
        <v>2.3E-2</v>
      </c>
      <c r="F189" s="192"/>
      <c r="G189" s="192"/>
      <c r="H189" s="192">
        <v>1.9219999999999999</v>
      </c>
      <c r="I189" s="213"/>
      <c r="J189" s="203"/>
    </row>
    <row r="190" spans="1:10" x14ac:dyDescent="0.25">
      <c r="A190" s="212" t="s">
        <v>159</v>
      </c>
      <c r="B190" s="192">
        <v>1.53</v>
      </c>
      <c r="C190" s="192"/>
      <c r="D190" s="192"/>
      <c r="E190" s="192">
        <v>1.4999999999999999E-2</v>
      </c>
      <c r="F190" s="192"/>
      <c r="G190" s="192">
        <v>2.4E-2</v>
      </c>
      <c r="H190" s="192">
        <v>10.145</v>
      </c>
      <c r="I190" s="213"/>
      <c r="J190" s="203"/>
    </row>
    <row r="191" spans="1:10" x14ac:dyDescent="0.25">
      <c r="A191" s="212" t="s">
        <v>5</v>
      </c>
      <c r="B191" s="192">
        <v>1.6E-2</v>
      </c>
      <c r="C191" s="192"/>
      <c r="D191" s="192"/>
      <c r="E191" s="192">
        <v>1.4E-2</v>
      </c>
      <c r="F191" s="192"/>
      <c r="G191" s="192">
        <v>2E-3</v>
      </c>
      <c r="H191" s="192">
        <v>41.07</v>
      </c>
      <c r="I191" s="213"/>
      <c r="J191" s="203"/>
    </row>
    <row r="192" spans="1:10" x14ac:dyDescent="0.25">
      <c r="A192" s="212" t="s">
        <v>44</v>
      </c>
      <c r="B192" s="192"/>
      <c r="C192" s="192"/>
      <c r="D192" s="192"/>
      <c r="E192" s="192">
        <v>1.2E-2</v>
      </c>
      <c r="F192" s="192"/>
      <c r="G192" s="192"/>
      <c r="H192" s="192">
        <v>0.189</v>
      </c>
      <c r="I192" s="213"/>
      <c r="J192" s="203"/>
    </row>
    <row r="193" spans="1:10" x14ac:dyDescent="0.25">
      <c r="A193" s="212" t="s">
        <v>125</v>
      </c>
      <c r="B193" s="192">
        <v>1E-3</v>
      </c>
      <c r="C193" s="192"/>
      <c r="D193" s="192"/>
      <c r="E193" s="192">
        <v>0.01</v>
      </c>
      <c r="F193" s="192"/>
      <c r="G193" s="192"/>
      <c r="H193" s="192">
        <v>0.44600000000000001</v>
      </c>
      <c r="I193" s="213"/>
      <c r="J193" s="203"/>
    </row>
    <row r="194" spans="1:10" x14ac:dyDescent="0.25">
      <c r="A194" s="212" t="s">
        <v>19</v>
      </c>
      <c r="B194" s="192"/>
      <c r="C194" s="192"/>
      <c r="D194" s="192"/>
      <c r="E194" s="192">
        <v>5.0000000000000001E-3</v>
      </c>
      <c r="F194" s="192"/>
      <c r="G194" s="192">
        <v>2E-3</v>
      </c>
      <c r="H194" s="192">
        <v>2.258</v>
      </c>
      <c r="I194" s="213"/>
      <c r="J194" s="203"/>
    </row>
    <row r="195" spans="1:10" x14ac:dyDescent="0.25">
      <c r="A195" s="212" t="s">
        <v>14</v>
      </c>
      <c r="B195" s="192">
        <v>2.3330000000000002</v>
      </c>
      <c r="C195" s="192"/>
      <c r="D195" s="192"/>
      <c r="E195" s="192">
        <v>3.0000000000000001E-3</v>
      </c>
      <c r="F195" s="192"/>
      <c r="G195" s="192"/>
      <c r="H195" s="192">
        <v>17.087</v>
      </c>
      <c r="I195" s="213"/>
      <c r="J195" s="203"/>
    </row>
    <row r="196" spans="1:10" x14ac:dyDescent="0.25">
      <c r="A196" s="212" t="s">
        <v>64</v>
      </c>
      <c r="B196" s="192">
        <v>0.52500000000000002</v>
      </c>
      <c r="C196" s="192"/>
      <c r="D196" s="192"/>
      <c r="E196" s="192">
        <v>3.0000000000000001E-3</v>
      </c>
      <c r="F196" s="192"/>
      <c r="G196" s="192"/>
      <c r="H196" s="192">
        <v>10.944000000000001</v>
      </c>
      <c r="I196" s="213"/>
      <c r="J196" s="203"/>
    </row>
    <row r="197" spans="1:10" x14ac:dyDescent="0.25">
      <c r="A197" s="212" t="s">
        <v>145</v>
      </c>
      <c r="B197" s="192">
        <v>0.05</v>
      </c>
      <c r="C197" s="192"/>
      <c r="D197" s="192"/>
      <c r="E197" s="192">
        <v>1E-3</v>
      </c>
      <c r="F197" s="192"/>
      <c r="G197" s="192"/>
      <c r="H197" s="192">
        <v>12.78</v>
      </c>
      <c r="I197" s="213"/>
      <c r="J197" s="203"/>
    </row>
    <row r="198" spans="1:10" x14ac:dyDescent="0.25">
      <c r="A198" s="212" t="s">
        <v>76</v>
      </c>
      <c r="B198" s="192"/>
      <c r="C198" s="192"/>
      <c r="D198" s="192"/>
      <c r="E198" s="192">
        <v>1E-3</v>
      </c>
      <c r="F198" s="192"/>
      <c r="G198" s="192"/>
      <c r="H198" s="192">
        <v>3.8740000000000001</v>
      </c>
      <c r="I198" s="213"/>
      <c r="J198" s="203"/>
    </row>
    <row r="199" spans="1:10" x14ac:dyDescent="0.25">
      <c r="A199" s="212" t="s">
        <v>29</v>
      </c>
      <c r="B199" s="192"/>
      <c r="C199" s="192"/>
      <c r="D199" s="192"/>
      <c r="E199" s="192">
        <v>1E-3</v>
      </c>
      <c r="F199" s="192"/>
      <c r="G199" s="192"/>
      <c r="H199" s="192">
        <v>0.443</v>
      </c>
      <c r="I199" s="213"/>
      <c r="J199" s="203"/>
    </row>
    <row r="200" spans="1:10" x14ac:dyDescent="0.25">
      <c r="A200" s="212" t="s">
        <v>155</v>
      </c>
      <c r="B200" s="192">
        <v>8.9250000000000007</v>
      </c>
      <c r="C200" s="192"/>
      <c r="D200" s="192"/>
      <c r="E200" s="192">
        <v>0</v>
      </c>
      <c r="F200" s="192"/>
      <c r="G200" s="192"/>
      <c r="H200" s="192">
        <v>19.045999999999999</v>
      </c>
      <c r="I200" s="213"/>
      <c r="J200" s="203"/>
    </row>
    <row r="201" spans="1:10" x14ac:dyDescent="0.25">
      <c r="A201" s="212" t="s">
        <v>126</v>
      </c>
      <c r="B201" s="192">
        <v>3.2000000000000001E-2</v>
      </c>
      <c r="C201" s="192"/>
      <c r="D201" s="192"/>
      <c r="E201" s="192">
        <v>0</v>
      </c>
      <c r="F201" s="192"/>
      <c r="G201" s="192"/>
      <c r="H201" s="192">
        <v>0.83099999999999996</v>
      </c>
      <c r="I201" s="213"/>
      <c r="J201" s="203"/>
    </row>
    <row r="202" spans="1:10" x14ac:dyDescent="0.25">
      <c r="A202" s="212" t="s">
        <v>223</v>
      </c>
      <c r="B202" s="192"/>
      <c r="C202" s="192"/>
      <c r="D202" s="192"/>
      <c r="E202" s="192">
        <v>0</v>
      </c>
      <c r="F202" s="192"/>
      <c r="G202" s="192"/>
      <c r="H202" s="192">
        <v>4.843</v>
      </c>
      <c r="I202" s="213"/>
      <c r="J202" s="203"/>
    </row>
    <row r="203" spans="1:10" x14ac:dyDescent="0.25">
      <c r="A203" s="212" t="s">
        <v>183</v>
      </c>
      <c r="B203" s="192">
        <v>9.0679999999999996</v>
      </c>
      <c r="C203" s="192"/>
      <c r="D203" s="192"/>
      <c r="E203" s="192"/>
      <c r="F203" s="192"/>
      <c r="G203" s="192"/>
      <c r="H203" s="192">
        <v>87.652000000000001</v>
      </c>
      <c r="I203" s="213"/>
      <c r="J203" s="203"/>
    </row>
    <row r="204" spans="1:10" x14ac:dyDescent="0.25">
      <c r="A204" s="212" t="s">
        <v>176</v>
      </c>
      <c r="B204" s="192">
        <v>0.84299999999999997</v>
      </c>
      <c r="C204" s="192"/>
      <c r="D204" s="192"/>
      <c r="E204" s="192"/>
      <c r="F204" s="192"/>
      <c r="G204" s="192"/>
      <c r="H204" s="192">
        <v>0.09</v>
      </c>
      <c r="I204" s="213"/>
      <c r="J204" s="203"/>
    </row>
    <row r="205" spans="1:10" x14ac:dyDescent="0.25">
      <c r="A205" s="212" t="s">
        <v>226</v>
      </c>
      <c r="B205" s="192">
        <v>0.83599999999999997</v>
      </c>
      <c r="C205" s="192"/>
      <c r="D205" s="192"/>
      <c r="E205" s="192"/>
      <c r="F205" s="192"/>
      <c r="G205" s="192">
        <v>5.5E-2</v>
      </c>
      <c r="H205" s="192">
        <v>3.2570000000000001</v>
      </c>
      <c r="I205" s="213"/>
      <c r="J205" s="203"/>
    </row>
    <row r="206" spans="1:10" x14ac:dyDescent="0.25">
      <c r="A206" s="212" t="s">
        <v>208</v>
      </c>
      <c r="B206" s="192">
        <v>0.72499999999999998</v>
      </c>
      <c r="C206" s="192"/>
      <c r="D206" s="192"/>
      <c r="E206" s="192"/>
      <c r="F206" s="192"/>
      <c r="G206" s="192"/>
      <c r="H206" s="192">
        <v>0.42199999999999999</v>
      </c>
      <c r="I206" s="213"/>
      <c r="J206" s="203"/>
    </row>
    <row r="207" spans="1:10" x14ac:dyDescent="0.25">
      <c r="A207" s="212" t="s">
        <v>69</v>
      </c>
      <c r="B207" s="192">
        <v>0.32200000000000001</v>
      </c>
      <c r="C207" s="192"/>
      <c r="D207" s="192"/>
      <c r="E207" s="192"/>
      <c r="F207" s="192"/>
      <c r="G207" s="192"/>
      <c r="H207" s="192"/>
      <c r="I207" s="213"/>
      <c r="J207" s="203"/>
    </row>
    <row r="208" spans="1:10" x14ac:dyDescent="0.25">
      <c r="A208" s="212" t="s">
        <v>113</v>
      </c>
      <c r="B208" s="192">
        <v>0.17299999999999999</v>
      </c>
      <c r="C208" s="192"/>
      <c r="D208" s="192"/>
      <c r="E208" s="192"/>
      <c r="F208" s="192"/>
      <c r="G208" s="192"/>
      <c r="H208" s="192">
        <v>3.7349999999999999</v>
      </c>
      <c r="I208" s="213"/>
      <c r="J208" s="203"/>
    </row>
    <row r="209" spans="1:10" x14ac:dyDescent="0.25">
      <c r="A209" s="212" t="s">
        <v>191</v>
      </c>
      <c r="B209" s="192">
        <v>0.154</v>
      </c>
      <c r="C209" s="192"/>
      <c r="D209" s="192"/>
      <c r="E209" s="192"/>
      <c r="F209" s="192"/>
      <c r="G209" s="192"/>
      <c r="H209" s="192">
        <v>0.17699999999999999</v>
      </c>
      <c r="I209" s="213"/>
      <c r="J209" s="203"/>
    </row>
    <row r="210" spans="1:10" x14ac:dyDescent="0.25">
      <c r="A210" s="212" t="s">
        <v>162</v>
      </c>
      <c r="B210" s="192">
        <v>0.14399999999999999</v>
      </c>
      <c r="C210" s="192"/>
      <c r="D210" s="192"/>
      <c r="E210" s="192"/>
      <c r="F210" s="192"/>
      <c r="G210" s="192"/>
      <c r="H210" s="192">
        <v>0.66500000000000004</v>
      </c>
      <c r="I210" s="213"/>
      <c r="J210" s="203"/>
    </row>
    <row r="211" spans="1:10" x14ac:dyDescent="0.25">
      <c r="A211" s="212" t="s">
        <v>158</v>
      </c>
      <c r="B211" s="192">
        <v>9.2999999999999999E-2</v>
      </c>
      <c r="C211" s="192"/>
      <c r="D211" s="192"/>
      <c r="E211" s="192"/>
      <c r="F211" s="192"/>
      <c r="G211" s="192"/>
      <c r="H211" s="192">
        <v>3.399</v>
      </c>
      <c r="I211" s="213"/>
      <c r="J211" s="203"/>
    </row>
    <row r="212" spans="1:10" x14ac:dyDescent="0.25">
      <c r="A212" s="212" t="s">
        <v>132</v>
      </c>
      <c r="B212" s="192">
        <v>3.7999999999999999E-2</v>
      </c>
      <c r="C212" s="192"/>
      <c r="D212" s="192"/>
      <c r="E212" s="192"/>
      <c r="F212" s="192"/>
      <c r="G212" s="192"/>
      <c r="H212" s="192">
        <v>17.227</v>
      </c>
      <c r="I212" s="213"/>
      <c r="J212" s="203"/>
    </row>
    <row r="213" spans="1:10" x14ac:dyDescent="0.25">
      <c r="A213" s="212" t="s">
        <v>110</v>
      </c>
      <c r="B213" s="192">
        <v>3.3000000000000002E-2</v>
      </c>
      <c r="C213" s="192"/>
      <c r="D213" s="192"/>
      <c r="E213" s="192"/>
      <c r="F213" s="192"/>
      <c r="G213" s="192"/>
      <c r="H213" s="192">
        <v>31.73</v>
      </c>
      <c r="I213" s="213"/>
      <c r="J213" s="203"/>
    </row>
    <row r="214" spans="1:10" x14ac:dyDescent="0.25">
      <c r="A214" s="212" t="s">
        <v>45</v>
      </c>
      <c r="B214" s="192">
        <v>2.1999999999999999E-2</v>
      </c>
      <c r="C214" s="192"/>
      <c r="D214" s="192"/>
      <c r="E214" s="192"/>
      <c r="F214" s="192"/>
      <c r="G214" s="192"/>
      <c r="H214" s="192">
        <v>1.502</v>
      </c>
      <c r="I214" s="213"/>
      <c r="J214" s="203"/>
    </row>
    <row r="215" spans="1:10" x14ac:dyDescent="0.25">
      <c r="A215" s="212" t="s">
        <v>58</v>
      </c>
      <c r="B215" s="192">
        <v>1.0999999999999999E-2</v>
      </c>
      <c r="C215" s="192"/>
      <c r="D215" s="192"/>
      <c r="E215" s="192"/>
      <c r="F215" s="192"/>
      <c r="G215" s="192"/>
      <c r="H215" s="192">
        <v>9.9000000000000005E-2</v>
      </c>
      <c r="I215" s="213"/>
      <c r="J215" s="203"/>
    </row>
    <row r="216" spans="1:10" x14ac:dyDescent="0.25">
      <c r="A216" s="212" t="s">
        <v>1</v>
      </c>
      <c r="B216" s="192">
        <v>1.0999999999999999E-2</v>
      </c>
      <c r="C216" s="192"/>
      <c r="D216" s="192"/>
      <c r="E216" s="192"/>
      <c r="F216" s="192"/>
      <c r="G216" s="192"/>
      <c r="H216" s="192">
        <v>5.5E-2</v>
      </c>
      <c r="I216" s="213"/>
      <c r="J216" s="203"/>
    </row>
    <row r="217" spans="1:10" x14ac:dyDescent="0.25">
      <c r="A217" s="212" t="s">
        <v>8</v>
      </c>
      <c r="B217" s="192">
        <v>8.9999999999999993E-3</v>
      </c>
      <c r="C217" s="192"/>
      <c r="D217" s="192"/>
      <c r="E217" s="192"/>
      <c r="F217" s="192"/>
      <c r="G217" s="192"/>
      <c r="H217" s="192">
        <v>9.2999999999999999E-2</v>
      </c>
      <c r="I217" s="213"/>
      <c r="J217" s="203"/>
    </row>
    <row r="218" spans="1:10" x14ac:dyDescent="0.25">
      <c r="A218" s="212" t="s">
        <v>53</v>
      </c>
      <c r="B218" s="192">
        <v>6.0000000000000001E-3</v>
      </c>
      <c r="C218" s="192"/>
      <c r="D218" s="192"/>
      <c r="E218" s="192"/>
      <c r="F218" s="192"/>
      <c r="G218" s="192"/>
      <c r="H218" s="192">
        <v>9.9000000000000005E-2</v>
      </c>
      <c r="I218" s="213"/>
      <c r="J218" s="203"/>
    </row>
    <row r="219" spans="1:10" x14ac:dyDescent="0.25">
      <c r="A219" s="212" t="s">
        <v>82</v>
      </c>
      <c r="B219" s="192">
        <v>4.0000000000000001E-3</v>
      </c>
      <c r="C219" s="192"/>
      <c r="D219" s="192"/>
      <c r="E219" s="192"/>
      <c r="F219" s="192"/>
      <c r="G219" s="192"/>
      <c r="H219" s="192">
        <v>19.468</v>
      </c>
      <c r="I219" s="213"/>
      <c r="J219" s="203"/>
    </row>
    <row r="220" spans="1:10" x14ac:dyDescent="0.25">
      <c r="A220" s="212" t="s">
        <v>46</v>
      </c>
      <c r="B220" s="192">
        <v>3.0000000000000001E-3</v>
      </c>
      <c r="C220" s="192"/>
      <c r="D220" s="192"/>
      <c r="E220" s="192"/>
      <c r="F220" s="192"/>
      <c r="G220" s="192"/>
      <c r="H220" s="192">
        <v>1.9E-2</v>
      </c>
      <c r="I220" s="213"/>
      <c r="J220" s="203"/>
    </row>
    <row r="221" spans="1:10" x14ac:dyDescent="0.25">
      <c r="A221" s="212" t="s">
        <v>83</v>
      </c>
      <c r="B221" s="192">
        <v>2E-3</v>
      </c>
      <c r="C221" s="192"/>
      <c r="D221" s="192"/>
      <c r="E221" s="192"/>
      <c r="F221" s="192"/>
      <c r="G221" s="192"/>
      <c r="H221" s="192">
        <v>3.613</v>
      </c>
      <c r="I221" s="213"/>
      <c r="J221" s="203"/>
    </row>
    <row r="222" spans="1:10" x14ac:dyDescent="0.25">
      <c r="A222" s="212" t="s">
        <v>3</v>
      </c>
      <c r="B222" s="192">
        <v>2E-3</v>
      </c>
      <c r="C222" s="192"/>
      <c r="D222" s="192"/>
      <c r="E222" s="192"/>
      <c r="F222" s="192"/>
      <c r="G222" s="192"/>
      <c r="H222" s="192">
        <v>1.3859999999999999</v>
      </c>
      <c r="I222" s="213"/>
      <c r="J222" s="203"/>
    </row>
    <row r="223" spans="1:10" x14ac:dyDescent="0.25">
      <c r="A223" s="212" t="s">
        <v>48</v>
      </c>
      <c r="B223" s="192">
        <v>1E-3</v>
      </c>
      <c r="C223" s="192"/>
      <c r="D223" s="192"/>
      <c r="E223" s="192"/>
      <c r="F223" s="192"/>
      <c r="G223" s="192"/>
      <c r="H223" s="192">
        <v>0.36</v>
      </c>
      <c r="I223" s="213"/>
      <c r="J223" s="203"/>
    </row>
    <row r="224" spans="1:10" x14ac:dyDescent="0.25">
      <c r="A224" s="212" t="s">
        <v>90</v>
      </c>
      <c r="B224" s="192">
        <v>1E-3</v>
      </c>
      <c r="C224" s="192"/>
      <c r="D224" s="192"/>
      <c r="E224" s="192"/>
      <c r="F224" s="192"/>
      <c r="G224" s="192"/>
      <c r="H224" s="192">
        <v>4.7E-2</v>
      </c>
      <c r="I224" s="213"/>
      <c r="J224" s="203"/>
    </row>
    <row r="225" spans="1:10" x14ac:dyDescent="0.25">
      <c r="A225" s="212" t="s">
        <v>131</v>
      </c>
      <c r="B225" s="192">
        <v>0</v>
      </c>
      <c r="C225" s="192"/>
      <c r="D225" s="192"/>
      <c r="E225" s="192"/>
      <c r="F225" s="192"/>
      <c r="G225" s="192"/>
      <c r="H225" s="192">
        <v>2.1000000000000001E-2</v>
      </c>
      <c r="I225" s="213"/>
      <c r="J225" s="203"/>
    </row>
    <row r="226" spans="1:10" x14ac:dyDescent="0.25">
      <c r="A226" s="212" t="s">
        <v>63</v>
      </c>
      <c r="B226" s="192">
        <v>0</v>
      </c>
      <c r="C226" s="192"/>
      <c r="D226" s="192"/>
      <c r="E226" s="192"/>
      <c r="F226" s="192"/>
      <c r="G226" s="192"/>
      <c r="H226" s="192">
        <v>4.0000000000000001E-3</v>
      </c>
      <c r="I226" s="213"/>
      <c r="J226" s="203"/>
    </row>
    <row r="227" spans="1:10" x14ac:dyDescent="0.25">
      <c r="A227" s="212" t="s">
        <v>41</v>
      </c>
      <c r="B227" s="192">
        <v>0</v>
      </c>
      <c r="C227" s="192"/>
      <c r="D227" s="192"/>
      <c r="E227" s="192"/>
      <c r="F227" s="192"/>
      <c r="G227" s="192"/>
      <c r="H227" s="192"/>
      <c r="I227" s="213"/>
      <c r="J227" s="203"/>
    </row>
    <row r="228" spans="1:10" x14ac:dyDescent="0.25">
      <c r="A228" s="212" t="s">
        <v>16</v>
      </c>
      <c r="B228" s="192"/>
      <c r="C228" s="192"/>
      <c r="D228" s="192"/>
      <c r="E228" s="192"/>
      <c r="F228" s="192"/>
      <c r="G228" s="192"/>
      <c r="H228" s="192">
        <v>26.033000000000001</v>
      </c>
      <c r="I228" s="213"/>
      <c r="J228" s="203"/>
    </row>
    <row r="229" spans="1:10" x14ac:dyDescent="0.25">
      <c r="A229" s="212" t="s">
        <v>81</v>
      </c>
      <c r="B229" s="192"/>
      <c r="C229" s="192"/>
      <c r="D229" s="192"/>
      <c r="E229" s="192"/>
      <c r="F229" s="192"/>
      <c r="G229" s="192"/>
      <c r="H229" s="192">
        <v>22.19</v>
      </c>
      <c r="I229" s="213"/>
      <c r="J229" s="203"/>
    </row>
    <row r="230" spans="1:10" x14ac:dyDescent="0.25">
      <c r="A230" s="212" t="s">
        <v>219</v>
      </c>
      <c r="B230" s="192"/>
      <c r="C230" s="192"/>
      <c r="D230" s="192"/>
      <c r="E230" s="192"/>
      <c r="F230" s="192"/>
      <c r="G230" s="192"/>
      <c r="H230" s="192">
        <v>8.4239999999999995</v>
      </c>
      <c r="I230" s="213"/>
      <c r="J230" s="203"/>
    </row>
    <row r="231" spans="1:10" x14ac:dyDescent="0.25">
      <c r="A231" s="212" t="s">
        <v>84</v>
      </c>
      <c r="B231" s="192"/>
      <c r="C231" s="192"/>
      <c r="D231" s="192"/>
      <c r="E231" s="192"/>
      <c r="F231" s="192"/>
      <c r="G231" s="192"/>
      <c r="H231" s="192">
        <v>2.8690000000000002</v>
      </c>
      <c r="I231" s="213"/>
      <c r="J231" s="203"/>
    </row>
    <row r="232" spans="1:10" x14ac:dyDescent="0.25">
      <c r="A232" s="212" t="s">
        <v>0</v>
      </c>
      <c r="B232" s="192"/>
      <c r="C232" s="192"/>
      <c r="D232" s="192"/>
      <c r="E232" s="192"/>
      <c r="F232" s="192"/>
      <c r="G232" s="192"/>
      <c r="H232" s="192">
        <v>2.7669999999999999</v>
      </c>
      <c r="I232" s="213"/>
      <c r="J232" s="203"/>
    </row>
    <row r="233" spans="1:10" x14ac:dyDescent="0.25">
      <c r="A233" s="212" t="s">
        <v>43</v>
      </c>
      <c r="B233" s="192"/>
      <c r="C233" s="192"/>
      <c r="D233" s="192"/>
      <c r="E233" s="192"/>
      <c r="F233" s="192"/>
      <c r="G233" s="192"/>
      <c r="H233" s="192">
        <v>2.5369999999999999</v>
      </c>
      <c r="I233" s="213"/>
      <c r="J233" s="203"/>
    </row>
    <row r="234" spans="1:10" x14ac:dyDescent="0.25">
      <c r="A234" s="212" t="s">
        <v>40</v>
      </c>
      <c r="B234" s="192"/>
      <c r="C234" s="192"/>
      <c r="D234" s="192"/>
      <c r="E234" s="192"/>
      <c r="F234" s="192"/>
      <c r="G234" s="192"/>
      <c r="H234" s="192">
        <v>0.81499999999999995</v>
      </c>
      <c r="I234" s="213"/>
      <c r="J234" s="203"/>
    </row>
    <row r="235" spans="1:10" x14ac:dyDescent="0.25">
      <c r="A235" s="212" t="s">
        <v>153</v>
      </c>
      <c r="B235" s="192"/>
      <c r="C235" s="192"/>
      <c r="D235" s="192"/>
      <c r="E235" s="192"/>
      <c r="F235" s="192"/>
      <c r="G235" s="192"/>
      <c r="H235" s="192">
        <v>0.748</v>
      </c>
      <c r="I235" s="213"/>
      <c r="J235" s="203"/>
    </row>
    <row r="236" spans="1:10" x14ac:dyDescent="0.25">
      <c r="A236" s="212" t="s">
        <v>47</v>
      </c>
      <c r="B236" s="192"/>
      <c r="C236" s="192"/>
      <c r="D236" s="192"/>
      <c r="E236" s="192"/>
      <c r="F236" s="192"/>
      <c r="G236" s="192"/>
      <c r="H236" s="192">
        <v>0.501</v>
      </c>
      <c r="I236" s="213"/>
      <c r="J236" s="203"/>
    </row>
    <row r="237" spans="1:10" x14ac:dyDescent="0.25">
      <c r="A237" s="212" t="s">
        <v>10</v>
      </c>
      <c r="B237" s="192"/>
      <c r="C237" s="192"/>
      <c r="D237" s="192"/>
      <c r="E237" s="192"/>
      <c r="F237" s="192"/>
      <c r="G237" s="192">
        <v>1E-3</v>
      </c>
      <c r="H237" s="192">
        <v>0.44700000000000001</v>
      </c>
      <c r="I237" s="213"/>
      <c r="J237" s="203"/>
    </row>
    <row r="238" spans="1:10" x14ac:dyDescent="0.25">
      <c r="A238" s="212" t="s">
        <v>77</v>
      </c>
      <c r="B238" s="192"/>
      <c r="C238" s="192"/>
      <c r="D238" s="192"/>
      <c r="E238" s="192"/>
      <c r="F238" s="192"/>
      <c r="G238" s="192"/>
      <c r="H238" s="192">
        <v>0.38400000000000001</v>
      </c>
      <c r="I238" s="213"/>
      <c r="J238" s="203"/>
    </row>
    <row r="239" spans="1:10" x14ac:dyDescent="0.25">
      <c r="A239" s="212" t="s">
        <v>100</v>
      </c>
      <c r="B239" s="192"/>
      <c r="C239" s="192"/>
      <c r="D239" s="192"/>
      <c r="E239" s="192"/>
      <c r="F239" s="192"/>
      <c r="G239" s="192"/>
      <c r="H239" s="192">
        <v>0.23499999999999999</v>
      </c>
      <c r="I239" s="213"/>
      <c r="J239" s="203"/>
    </row>
    <row r="240" spans="1:10" x14ac:dyDescent="0.25">
      <c r="A240" s="212" t="s">
        <v>60</v>
      </c>
      <c r="B240" s="192"/>
      <c r="C240" s="192"/>
      <c r="D240" s="192"/>
      <c r="E240" s="192"/>
      <c r="F240" s="192"/>
      <c r="G240" s="192"/>
      <c r="H240" s="192">
        <v>0.2</v>
      </c>
      <c r="I240" s="213"/>
      <c r="J240" s="203"/>
    </row>
    <row r="241" spans="1:10" x14ac:dyDescent="0.25">
      <c r="A241" s="212" t="s">
        <v>65</v>
      </c>
      <c r="B241" s="192"/>
      <c r="C241" s="192"/>
      <c r="D241" s="192"/>
      <c r="E241" s="192"/>
      <c r="F241" s="192"/>
      <c r="G241" s="192"/>
      <c r="H241" s="192">
        <v>0.161</v>
      </c>
      <c r="I241" s="213"/>
      <c r="J241" s="203"/>
    </row>
    <row r="242" spans="1:10" x14ac:dyDescent="0.25">
      <c r="A242" s="212" t="s">
        <v>124</v>
      </c>
      <c r="B242" s="192"/>
      <c r="C242" s="192"/>
      <c r="D242" s="192"/>
      <c r="E242" s="192"/>
      <c r="F242" s="192"/>
      <c r="G242" s="192"/>
      <c r="H242" s="192">
        <v>9.1999999999999998E-2</v>
      </c>
      <c r="I242" s="213"/>
      <c r="J242" s="203"/>
    </row>
    <row r="243" spans="1:10" x14ac:dyDescent="0.25">
      <c r="A243" s="212" t="s">
        <v>62</v>
      </c>
      <c r="B243" s="192"/>
      <c r="C243" s="192"/>
      <c r="D243" s="192"/>
      <c r="E243" s="192"/>
      <c r="F243" s="192"/>
      <c r="G243" s="192"/>
      <c r="H243" s="192">
        <v>7.0000000000000007E-2</v>
      </c>
      <c r="I243" s="213"/>
      <c r="J243" s="203"/>
    </row>
    <row r="244" spans="1:10" x14ac:dyDescent="0.25">
      <c r="A244" s="212" t="s">
        <v>38</v>
      </c>
      <c r="B244" s="192"/>
      <c r="C244" s="192"/>
      <c r="D244" s="192"/>
      <c r="E244" s="192"/>
      <c r="F244" s="192"/>
      <c r="G244" s="192"/>
      <c r="H244" s="192">
        <v>4.2000000000000003E-2</v>
      </c>
      <c r="I244" s="213"/>
      <c r="J244" s="203"/>
    </row>
    <row r="245" spans="1:10" x14ac:dyDescent="0.25">
      <c r="A245" s="212" t="s">
        <v>164</v>
      </c>
      <c r="B245" s="192"/>
      <c r="C245" s="192"/>
      <c r="D245" s="192"/>
      <c r="E245" s="192"/>
      <c r="F245" s="192"/>
      <c r="G245" s="192"/>
      <c r="H245" s="192">
        <v>2.5000000000000001E-2</v>
      </c>
      <c r="I245" s="213"/>
      <c r="J245" s="203"/>
    </row>
    <row r="246" spans="1:10" x14ac:dyDescent="0.25">
      <c r="A246" s="212" t="s">
        <v>161</v>
      </c>
      <c r="B246" s="192"/>
      <c r="C246" s="192"/>
      <c r="D246" s="192"/>
      <c r="E246" s="192"/>
      <c r="F246" s="192"/>
      <c r="G246" s="192"/>
      <c r="H246" s="192">
        <v>1.2E-2</v>
      </c>
      <c r="I246" s="213"/>
      <c r="J246" s="203"/>
    </row>
    <row r="247" spans="1:10" x14ac:dyDescent="0.25">
      <c r="A247" s="212" t="s">
        <v>67</v>
      </c>
      <c r="B247" s="192"/>
      <c r="C247" s="192"/>
      <c r="D247" s="192"/>
      <c r="E247" s="192"/>
      <c r="F247" s="192"/>
      <c r="G247" s="192"/>
      <c r="H247" s="192">
        <v>8.9999999999999993E-3</v>
      </c>
      <c r="I247" s="213"/>
      <c r="J247" s="203"/>
    </row>
    <row r="248" spans="1:10" x14ac:dyDescent="0.25">
      <c r="A248" s="212" t="s">
        <v>79</v>
      </c>
      <c r="B248" s="192"/>
      <c r="C248" s="192"/>
      <c r="D248" s="192"/>
      <c r="E248" s="192"/>
      <c r="F248" s="192"/>
      <c r="G248" s="192"/>
      <c r="H248" s="192">
        <v>3.0000000000000001E-3</v>
      </c>
      <c r="I248" s="213"/>
    </row>
    <row r="249" spans="1:10" x14ac:dyDescent="0.25">
      <c r="A249" s="212" t="s">
        <v>259</v>
      </c>
      <c r="B249" s="192"/>
      <c r="C249" s="192"/>
      <c r="D249" s="192"/>
      <c r="E249" s="192"/>
      <c r="F249" s="192"/>
      <c r="G249" s="192"/>
      <c r="H249" s="192">
        <v>3.0000000000000001E-3</v>
      </c>
      <c r="I249" s="213"/>
    </row>
  </sheetData>
  <sortState xmlns:xlrd2="http://schemas.microsoft.com/office/spreadsheetml/2017/richdata2" ref="A3:I247">
    <sortCondition descending="1" ref="E3:E247"/>
  </sortState>
  <mergeCells count="1">
    <mergeCell ref="K1:L1"/>
  </mergeCells>
  <hyperlinks>
    <hyperlink ref="K1" location="'Table of Content'!A1" display="Table of Content" xr:uid="{00000000-0004-0000-1500-000000000000}"/>
  </hyperlinks>
  <pageMargins left="0.7" right="0.7" top="0.75" bottom="0.75" header="0.3" footer="0.3"/>
  <tableParts count="1">
    <tablePart r:id="rId1"/>
  </tablePart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50"/>
  <sheetViews>
    <sheetView zoomScaleNormal="100" workbookViewId="0">
      <selection activeCell="G6" sqref="G6"/>
    </sheetView>
  </sheetViews>
  <sheetFormatPr defaultColWidth="9.1796875" defaultRowHeight="11.5" x14ac:dyDescent="0.25"/>
  <cols>
    <col min="1" max="1" width="30.36328125" style="210" customWidth="1"/>
    <col min="2" max="2" width="12.36328125" style="210" bestFit="1" customWidth="1"/>
    <col min="3" max="3" width="10.08984375" style="210" bestFit="1" customWidth="1"/>
    <col min="4" max="4" width="12.36328125" style="210" bestFit="1" customWidth="1"/>
    <col min="5" max="5" width="10.08984375" style="210" bestFit="1" customWidth="1"/>
    <col min="6" max="6" width="12.36328125" style="210" bestFit="1" customWidth="1"/>
    <col min="7" max="7" width="10.08984375" style="210" bestFit="1" customWidth="1"/>
    <col min="8" max="8" width="8.81640625" style="210" bestFit="1" customWidth="1"/>
    <col min="9" max="9" width="8.453125" style="210" bestFit="1" customWidth="1"/>
    <col min="10" max="10" width="9.1796875" style="210"/>
    <col min="11" max="11" width="9.1796875" style="7"/>
    <col min="12" max="12" width="12.81640625" style="7" customWidth="1"/>
    <col min="13" max="13" width="9.1796875" style="7"/>
    <col min="14" max="16384" width="9.1796875" style="210"/>
  </cols>
  <sheetData>
    <row r="1" spans="1:15" x14ac:dyDescent="0.25">
      <c r="A1" s="214" t="s">
        <v>630</v>
      </c>
      <c r="C1" s="215"/>
      <c r="D1" s="215"/>
      <c r="E1" s="215"/>
      <c r="F1" s="215"/>
      <c r="G1" s="215"/>
      <c r="K1" s="329" t="s">
        <v>313</v>
      </c>
      <c r="L1" s="329"/>
      <c r="M1" s="210"/>
    </row>
    <row r="2" spans="1:15" s="201" customFormat="1" ht="14.5" customHeight="1" x14ac:dyDescent="0.25">
      <c r="A2" s="327" t="s">
        <v>322</v>
      </c>
      <c r="B2" s="349">
        <v>44743</v>
      </c>
      <c r="C2" s="349"/>
      <c r="D2" s="349">
        <v>45078</v>
      </c>
      <c r="E2" s="349"/>
      <c r="F2" s="349">
        <v>45108</v>
      </c>
      <c r="G2" s="349"/>
      <c r="H2" s="347" t="s">
        <v>324</v>
      </c>
      <c r="I2" s="347" t="s">
        <v>323</v>
      </c>
      <c r="N2" s="28"/>
      <c r="O2" s="216"/>
    </row>
    <row r="3" spans="1:15" s="201" customFormat="1" x14ac:dyDescent="0.25">
      <c r="A3" s="328"/>
      <c r="B3" s="88" t="s">
        <v>570</v>
      </c>
      <c r="C3" s="88" t="s">
        <v>295</v>
      </c>
      <c r="D3" s="88" t="s">
        <v>570</v>
      </c>
      <c r="E3" s="88" t="s">
        <v>295</v>
      </c>
      <c r="F3" s="88" t="s">
        <v>570</v>
      </c>
      <c r="G3" s="88" t="s">
        <v>295</v>
      </c>
      <c r="H3" s="351"/>
      <c r="I3" s="351"/>
      <c r="N3" s="28"/>
      <c r="O3" s="216"/>
    </row>
    <row r="4" spans="1:15" x14ac:dyDescent="0.25">
      <c r="A4" s="79" t="s">
        <v>585</v>
      </c>
      <c r="B4" s="192">
        <v>2678.9189999999999</v>
      </c>
      <c r="C4" s="91">
        <f>(B4/$B$9)*100</f>
        <v>32.309352773080178</v>
      </c>
      <c r="D4" s="192">
        <v>3452.6729999999998</v>
      </c>
      <c r="E4" s="91">
        <f>(D4/$D$9)*100</f>
        <v>40.194158617469377</v>
      </c>
      <c r="F4" s="192">
        <v>3493.77</v>
      </c>
      <c r="G4" s="91">
        <f>(F4/$F$9)*100</f>
        <v>42.259822850255873</v>
      </c>
      <c r="H4" s="123">
        <f>((F4/D4)-1)*100</f>
        <v>1.1902951713064214</v>
      </c>
      <c r="I4" s="125">
        <f>((F4/B4)-1)*100</f>
        <v>30.417157069698654</v>
      </c>
      <c r="K4" s="217"/>
      <c r="L4" s="210"/>
      <c r="M4" s="210"/>
      <c r="N4" s="7"/>
      <c r="O4" s="199"/>
    </row>
    <row r="5" spans="1:15" x14ac:dyDescent="0.25">
      <c r="A5" s="79" t="s">
        <v>582</v>
      </c>
      <c r="B5" s="192">
        <v>3119.1170000000002</v>
      </c>
      <c r="C5" s="91">
        <f t="shared" ref="C5:C8" si="0">(B5/$B$9)*100</f>
        <v>37.618401860418906</v>
      </c>
      <c r="D5" s="192">
        <v>2964.9319999999998</v>
      </c>
      <c r="E5" s="91">
        <f t="shared" ref="E5:E8" si="1">(D5/$D$9)*100</f>
        <v>34.516140711272314</v>
      </c>
      <c r="F5" s="192">
        <v>2616.6750000000002</v>
      </c>
      <c r="G5" s="91">
        <f>(F5/$F$9)*100</f>
        <v>31.650687353973872</v>
      </c>
      <c r="H5" s="123">
        <f>((F5/D5)-1)*100</f>
        <v>-11.745868033398388</v>
      </c>
      <c r="I5" s="125">
        <f>((F5/B5)-1)*100</f>
        <v>-16.10846915970129</v>
      </c>
      <c r="K5" s="210"/>
      <c r="L5" s="210"/>
      <c r="M5" s="210"/>
      <c r="N5" s="7"/>
      <c r="O5" s="199"/>
    </row>
    <row r="6" spans="1:15" x14ac:dyDescent="0.25">
      <c r="A6" s="79" t="s">
        <v>587</v>
      </c>
      <c r="B6" s="192">
        <v>2492.942</v>
      </c>
      <c r="C6" s="91">
        <f t="shared" si="0"/>
        <v>30.066359796928559</v>
      </c>
      <c r="D6" s="192">
        <v>2172.154</v>
      </c>
      <c r="E6" s="91">
        <f t="shared" si="1"/>
        <v>25.287046418114485</v>
      </c>
      <c r="F6" s="192">
        <v>2156.7950000000001</v>
      </c>
      <c r="G6" s="91">
        <f t="shared" ref="G6:G7" si="2">(F6/$F$9)*100</f>
        <v>26.088086686964974</v>
      </c>
      <c r="H6" s="123">
        <f t="shared" ref="H6" si="3">((F6/D6)-1)*100</f>
        <v>-0.70708614582575269</v>
      </c>
      <c r="I6" s="125">
        <f>((F6/B6)-1)*100</f>
        <v>-13.483947881659496</v>
      </c>
      <c r="K6" s="210"/>
      <c r="L6" s="210"/>
      <c r="M6" s="210"/>
      <c r="N6" s="7"/>
      <c r="O6" s="199"/>
    </row>
    <row r="7" spans="1:15" x14ac:dyDescent="0.25">
      <c r="A7" s="79" t="s">
        <v>588</v>
      </c>
      <c r="B7" s="192">
        <v>0.42</v>
      </c>
      <c r="C7" s="91">
        <f t="shared" si="0"/>
        <v>5.0654492221279086E-3</v>
      </c>
      <c r="D7" s="192">
        <v>0.20599999999999999</v>
      </c>
      <c r="E7" s="91">
        <f t="shared" si="1"/>
        <v>2.3981409983507536E-3</v>
      </c>
      <c r="F7" s="192">
        <v>0.11600000000000001</v>
      </c>
      <c r="G7" s="91">
        <f t="shared" si="2"/>
        <v>1.4031088052818821E-3</v>
      </c>
      <c r="H7" s="123" t="s">
        <v>314</v>
      </c>
      <c r="I7" s="125" t="s">
        <v>314</v>
      </c>
      <c r="K7" s="210"/>
      <c r="L7" s="210"/>
      <c r="M7" s="210"/>
    </row>
    <row r="8" spans="1:15" s="201" customFormat="1" x14ac:dyDescent="0.25">
      <c r="A8" s="79" t="s">
        <v>618</v>
      </c>
      <c r="B8" s="192">
        <v>6.8000000000000005E-2</v>
      </c>
      <c r="C8" s="91">
        <f t="shared" si="0"/>
        <v>8.2012035024928056E-4</v>
      </c>
      <c r="D8" s="192">
        <v>2.1999999999999999E-2</v>
      </c>
      <c r="E8" s="91">
        <f t="shared" si="1"/>
        <v>2.561121454549349E-4</v>
      </c>
      <c r="F8" s="204" t="s">
        <v>314</v>
      </c>
      <c r="G8" s="123" t="s">
        <v>314</v>
      </c>
      <c r="H8" s="123" t="s">
        <v>314</v>
      </c>
      <c r="I8" s="125" t="s">
        <v>314</v>
      </c>
    </row>
    <row r="9" spans="1:15" s="201" customFormat="1" x14ac:dyDescent="0.25">
      <c r="A9" s="218" t="s">
        <v>262</v>
      </c>
      <c r="B9" s="83">
        <f t="shared" ref="B9:D9" si="4">SUM(B4:B8)</f>
        <v>8291.4659999999985</v>
      </c>
      <c r="C9" s="83">
        <v>100</v>
      </c>
      <c r="D9" s="83">
        <f t="shared" si="4"/>
        <v>8589.987000000001</v>
      </c>
      <c r="E9" s="83">
        <v>100</v>
      </c>
      <c r="F9" s="83">
        <f>SUM(F4:F8)</f>
        <v>8267.3559999999998</v>
      </c>
      <c r="G9" s="83">
        <v>100</v>
      </c>
      <c r="H9" s="135">
        <f>((F9/D9)-1)*100</f>
        <v>-3.755896254557789</v>
      </c>
      <c r="I9" s="136">
        <f>((F9/B9)-1)*100</f>
        <v>-0.29078090653690269</v>
      </c>
      <c r="K9" s="28"/>
      <c r="L9" s="28"/>
      <c r="M9" s="28"/>
    </row>
    <row r="10" spans="1:15" x14ac:dyDescent="0.25">
      <c r="G10" s="22"/>
      <c r="H10" s="22"/>
      <c r="I10" s="22"/>
    </row>
    <row r="11" spans="1:15" x14ac:dyDescent="0.25">
      <c r="F11" s="219"/>
      <c r="G11" s="22"/>
      <c r="H11" s="22"/>
      <c r="I11" s="22"/>
    </row>
    <row r="12" spans="1:15" x14ac:dyDescent="0.25">
      <c r="G12" s="97"/>
      <c r="H12" s="22"/>
      <c r="I12" s="22"/>
    </row>
    <row r="13" spans="1:15" x14ac:dyDescent="0.25">
      <c r="G13" s="22"/>
      <c r="H13" s="22"/>
      <c r="I13" s="22"/>
    </row>
    <row r="14" spans="1:15" x14ac:dyDescent="0.25">
      <c r="G14" s="22"/>
      <c r="H14" s="22"/>
      <c r="I14" s="22"/>
    </row>
    <row r="15" spans="1:15" x14ac:dyDescent="0.25">
      <c r="G15" s="22"/>
      <c r="H15" s="22"/>
      <c r="I15" s="22"/>
    </row>
    <row r="16" spans="1:15" x14ac:dyDescent="0.25">
      <c r="G16" s="22"/>
      <c r="H16" s="22"/>
      <c r="I16" s="22"/>
    </row>
    <row r="17" spans="3:13" x14ac:dyDescent="0.25">
      <c r="D17" s="219"/>
    </row>
    <row r="18" spans="3:13" x14ac:dyDescent="0.25">
      <c r="F18" s="219"/>
    </row>
    <row r="30" spans="3:13" x14ac:dyDescent="0.25">
      <c r="K30" s="210"/>
      <c r="L30" s="210"/>
      <c r="M30" s="210"/>
    </row>
    <row r="32" spans="3:13" x14ac:dyDescent="0.25">
      <c r="C32" s="220"/>
      <c r="K32" s="210"/>
      <c r="L32" s="210"/>
      <c r="M32" s="210"/>
    </row>
    <row r="33" spans="1:13" x14ac:dyDescent="0.25">
      <c r="K33" s="210"/>
      <c r="L33" s="210"/>
      <c r="M33" s="210"/>
    </row>
    <row r="34" spans="1:13" x14ac:dyDescent="0.25">
      <c r="E34" s="221"/>
      <c r="F34" s="7"/>
      <c r="G34" s="7"/>
      <c r="H34" s="350"/>
      <c r="I34" s="350"/>
      <c r="K34" s="210"/>
      <c r="L34" s="210"/>
      <c r="M34" s="210"/>
    </row>
    <row r="35" spans="1:13" x14ac:dyDescent="0.25">
      <c r="F35" s="7"/>
      <c r="G35" s="7"/>
      <c r="H35" s="7"/>
      <c r="I35" s="7"/>
      <c r="K35" s="210"/>
      <c r="L35" s="210"/>
      <c r="M35" s="210"/>
    </row>
    <row r="36" spans="1:13" x14ac:dyDescent="0.25">
      <c r="E36" s="22"/>
      <c r="F36" s="7"/>
      <c r="G36" s="199"/>
      <c r="H36" s="199"/>
      <c r="I36" s="199"/>
      <c r="K36" s="210"/>
      <c r="L36" s="210"/>
      <c r="M36" s="210"/>
    </row>
    <row r="37" spans="1:13" x14ac:dyDescent="0.25">
      <c r="E37" s="22"/>
      <c r="F37" s="7"/>
      <c r="G37" s="199"/>
      <c r="H37" s="199"/>
      <c r="I37" s="199"/>
      <c r="K37" s="210"/>
      <c r="L37" s="210"/>
      <c r="M37" s="210"/>
    </row>
    <row r="38" spans="1:13" x14ac:dyDescent="0.25">
      <c r="F38" s="7"/>
      <c r="G38" s="199"/>
      <c r="H38" s="199"/>
      <c r="I38" s="199"/>
      <c r="K38" s="210"/>
      <c r="L38" s="210"/>
      <c r="M38" s="210"/>
    </row>
    <row r="39" spans="1:13" x14ac:dyDescent="0.25">
      <c r="F39" s="7"/>
      <c r="G39" s="199"/>
      <c r="H39" s="199"/>
      <c r="I39" s="199"/>
      <c r="K39" s="210"/>
      <c r="L39" s="210"/>
      <c r="M39" s="210"/>
    </row>
    <row r="40" spans="1:13" x14ac:dyDescent="0.25">
      <c r="F40" s="7"/>
      <c r="G40" s="199"/>
      <c r="H40" s="199"/>
      <c r="I40" s="199"/>
      <c r="K40" s="210"/>
      <c r="L40" s="210"/>
      <c r="M40" s="210"/>
    </row>
    <row r="41" spans="1:13" x14ac:dyDescent="0.25">
      <c r="F41" s="7"/>
      <c r="G41" s="199"/>
      <c r="H41" s="199"/>
      <c r="I41" s="199"/>
      <c r="K41" s="210"/>
      <c r="L41" s="210"/>
      <c r="M41" s="210"/>
    </row>
    <row r="42" spans="1:13" x14ac:dyDescent="0.25">
      <c r="E42" s="199"/>
      <c r="F42" s="199"/>
      <c r="G42" s="199"/>
      <c r="K42" s="210"/>
      <c r="L42" s="210"/>
      <c r="M42" s="210"/>
    </row>
    <row r="43" spans="1:13" x14ac:dyDescent="0.25">
      <c r="E43" s="199"/>
      <c r="F43" s="199"/>
      <c r="G43" s="199"/>
      <c r="K43" s="210"/>
      <c r="L43" s="210"/>
      <c r="M43" s="210"/>
    </row>
    <row r="44" spans="1:13" x14ac:dyDescent="0.25">
      <c r="A44" s="7"/>
      <c r="B44" s="7"/>
      <c r="C44" s="7"/>
      <c r="D44" s="7"/>
      <c r="E44" s="199"/>
      <c r="F44" s="199"/>
      <c r="G44" s="199"/>
      <c r="K44" s="210"/>
      <c r="L44" s="210"/>
      <c r="M44" s="210"/>
    </row>
    <row r="45" spans="1:13" x14ac:dyDescent="0.25">
      <c r="A45" s="7"/>
      <c r="B45" s="199"/>
      <c r="C45" s="199"/>
      <c r="D45" s="199"/>
      <c r="E45" s="199"/>
      <c r="F45" s="199"/>
      <c r="G45" s="199"/>
      <c r="K45" s="210"/>
      <c r="L45" s="210"/>
      <c r="M45" s="210"/>
    </row>
    <row r="46" spans="1:13" x14ac:dyDescent="0.25">
      <c r="A46" s="7"/>
      <c r="B46" s="199"/>
      <c r="C46" s="199"/>
      <c r="D46" s="199"/>
      <c r="E46" s="199"/>
      <c r="F46" s="199"/>
      <c r="G46" s="199"/>
      <c r="K46" s="210"/>
      <c r="L46" s="210"/>
      <c r="M46" s="210"/>
    </row>
    <row r="47" spans="1:13" x14ac:dyDescent="0.25">
      <c r="A47" s="7"/>
      <c r="B47" s="199"/>
      <c r="C47" s="199"/>
      <c r="D47" s="199"/>
      <c r="E47" s="199"/>
      <c r="F47" s="199"/>
      <c r="G47" s="199"/>
      <c r="K47" s="210"/>
      <c r="L47" s="210"/>
      <c r="M47" s="210"/>
    </row>
    <row r="48" spans="1:13" x14ac:dyDescent="0.25">
      <c r="A48" s="7"/>
      <c r="B48" s="199"/>
      <c r="C48" s="199"/>
      <c r="D48" s="199"/>
      <c r="K48" s="210"/>
      <c r="L48" s="210"/>
      <c r="M48" s="210"/>
    </row>
    <row r="49" spans="1:13" x14ac:dyDescent="0.25">
      <c r="A49" s="7"/>
      <c r="B49" s="199"/>
      <c r="C49" s="199"/>
      <c r="D49" s="199"/>
      <c r="K49" s="210"/>
      <c r="L49" s="210"/>
      <c r="M49" s="210"/>
    </row>
    <row r="50" spans="1:13" x14ac:dyDescent="0.25">
      <c r="A50" s="7"/>
      <c r="B50" s="199"/>
      <c r="C50" s="199"/>
      <c r="D50" s="199"/>
      <c r="K50" s="210"/>
      <c r="L50" s="210"/>
      <c r="M50" s="210"/>
    </row>
  </sheetData>
  <mergeCells count="8">
    <mergeCell ref="A2:A3"/>
    <mergeCell ref="H2:H3"/>
    <mergeCell ref="I2:I3"/>
    <mergeCell ref="K1:L1"/>
    <mergeCell ref="B2:C2"/>
    <mergeCell ref="H34:I34"/>
    <mergeCell ref="D2:E2"/>
    <mergeCell ref="F2:G2"/>
  </mergeCells>
  <hyperlinks>
    <hyperlink ref="K1" location="'Table of Content'!A1" display="Table of Content" xr:uid="{00000000-0004-0000-1600-000000000000}"/>
  </hyperlinks>
  <pageMargins left="0.7" right="0.7" top="0.75" bottom="0.75" header="0.3" footer="0.3"/>
  <pageSetup paperSize="9" orientation="landscape" r:id="rId1"/>
  <tableParts count="1">
    <tablePart r:id="rId2"/>
  </tablePart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T248"/>
  <sheetViews>
    <sheetView zoomScaleNormal="100" workbookViewId="0">
      <selection activeCell="Q131" sqref="Q131"/>
    </sheetView>
  </sheetViews>
  <sheetFormatPr defaultColWidth="8.81640625" defaultRowHeight="11.5" x14ac:dyDescent="0.25"/>
  <cols>
    <col min="1" max="1" width="14.453125" style="7" customWidth="1"/>
    <col min="2" max="4" width="6.26953125" style="7" bestFit="1" customWidth="1"/>
    <col min="5" max="5" width="5" style="7" bestFit="1" customWidth="1"/>
    <col min="6" max="6" width="12.90625" style="7" customWidth="1"/>
    <col min="7" max="9" width="6.26953125" style="7" bestFit="1" customWidth="1"/>
    <col min="10" max="10" width="5" style="7" bestFit="1" customWidth="1"/>
    <col min="11" max="11" width="13.08984375" style="7" customWidth="1"/>
    <col min="12" max="14" width="6.26953125" style="7" bestFit="1" customWidth="1"/>
    <col min="15" max="16384" width="8.81640625" style="7"/>
  </cols>
  <sheetData>
    <row r="1" spans="1:20" x14ac:dyDescent="0.25">
      <c r="A1" s="331" t="s">
        <v>571</v>
      </c>
      <c r="B1" s="331"/>
      <c r="C1" s="331"/>
      <c r="D1" s="331"/>
      <c r="E1" s="331"/>
      <c r="F1" s="331"/>
      <c r="G1" s="331"/>
      <c r="P1" s="30" t="s">
        <v>313</v>
      </c>
    </row>
    <row r="2" spans="1:20" x14ac:dyDescent="0.25">
      <c r="A2" s="352" t="s">
        <v>341</v>
      </c>
      <c r="B2" s="352"/>
      <c r="C2" s="352"/>
      <c r="D2" s="352"/>
      <c r="E2" s="223"/>
      <c r="F2" s="352" t="s">
        <v>339</v>
      </c>
      <c r="G2" s="352"/>
      <c r="H2" s="352"/>
      <c r="I2" s="352"/>
      <c r="J2" s="224"/>
      <c r="K2" s="353" t="s">
        <v>340</v>
      </c>
      <c r="L2" s="353"/>
      <c r="M2" s="353"/>
      <c r="N2" s="353"/>
    </row>
    <row r="3" spans="1:20" x14ac:dyDescent="0.25">
      <c r="A3" s="75" t="s">
        <v>342</v>
      </c>
      <c r="B3" s="75">
        <v>2022</v>
      </c>
      <c r="C3" s="324">
        <v>2023</v>
      </c>
      <c r="D3" s="326"/>
      <c r="E3" s="223"/>
      <c r="F3" s="75" t="s">
        <v>342</v>
      </c>
      <c r="G3" s="75">
        <v>2022</v>
      </c>
      <c r="H3" s="324">
        <v>2023</v>
      </c>
      <c r="I3" s="326"/>
      <c r="J3" s="224"/>
      <c r="K3" s="75" t="s">
        <v>342</v>
      </c>
      <c r="L3" s="75">
        <v>2022</v>
      </c>
      <c r="M3" s="324">
        <v>2023</v>
      </c>
      <c r="N3" s="326"/>
    </row>
    <row r="4" spans="1:20" s="28" customFormat="1" x14ac:dyDescent="0.25">
      <c r="A4" s="225" t="s">
        <v>268</v>
      </c>
      <c r="B4" s="226" t="s">
        <v>275</v>
      </c>
      <c r="C4" s="226" t="s">
        <v>274</v>
      </c>
      <c r="D4" s="226" t="s">
        <v>275</v>
      </c>
      <c r="E4" s="227"/>
      <c r="F4" s="225" t="s">
        <v>268</v>
      </c>
      <c r="G4" s="226" t="s">
        <v>275</v>
      </c>
      <c r="H4" s="226" t="s">
        <v>274</v>
      </c>
      <c r="I4" s="226" t="s">
        <v>275</v>
      </c>
      <c r="J4" s="228"/>
      <c r="K4" s="225" t="s">
        <v>268</v>
      </c>
      <c r="L4" s="226" t="s">
        <v>275</v>
      </c>
      <c r="M4" s="226" t="s">
        <v>274</v>
      </c>
      <c r="N4" s="226" t="s">
        <v>275</v>
      </c>
      <c r="O4" s="7"/>
      <c r="P4" s="7"/>
      <c r="Q4" s="7"/>
      <c r="R4" s="7"/>
      <c r="S4" s="7"/>
      <c r="T4" s="7"/>
    </row>
    <row r="5" spans="1:20" x14ac:dyDescent="0.25">
      <c r="A5" s="60" t="s">
        <v>151</v>
      </c>
      <c r="B5" s="202">
        <v>2054.0169471500003</v>
      </c>
      <c r="C5" s="202">
        <v>2251.9403541699999</v>
      </c>
      <c r="D5" s="202">
        <v>2493.7371760700003</v>
      </c>
      <c r="E5" s="203"/>
      <c r="F5" s="60" t="s">
        <v>70</v>
      </c>
      <c r="G5" s="202">
        <v>992.99141707000001</v>
      </c>
      <c r="H5" s="202">
        <v>630.51126816999999</v>
      </c>
      <c r="I5" s="202">
        <v>1260.54006147</v>
      </c>
      <c r="K5" s="79" t="s">
        <v>9</v>
      </c>
      <c r="L5" s="192">
        <v>265.87130529000001</v>
      </c>
      <c r="M5" s="192">
        <v>330.31638550000002</v>
      </c>
      <c r="N5" s="213">
        <v>389.51999725999997</v>
      </c>
    </row>
    <row r="6" spans="1:20" x14ac:dyDescent="0.25">
      <c r="A6" s="66" t="s">
        <v>260</v>
      </c>
      <c r="B6" s="192">
        <v>534.03643799999998</v>
      </c>
      <c r="C6" s="192">
        <v>803.28928599999995</v>
      </c>
      <c r="D6" s="192">
        <v>909.77618671000005</v>
      </c>
      <c r="E6" s="203"/>
      <c r="F6" s="66" t="s">
        <v>9</v>
      </c>
      <c r="G6" s="192">
        <v>575.24643101000004</v>
      </c>
      <c r="H6" s="192">
        <v>1147.84769267</v>
      </c>
      <c r="I6" s="192">
        <v>737.53280510000002</v>
      </c>
      <c r="K6" s="79" t="s">
        <v>80</v>
      </c>
      <c r="L6" s="192">
        <v>562.12443217999999</v>
      </c>
      <c r="M6" s="192">
        <v>350.05815536</v>
      </c>
      <c r="N6" s="213">
        <v>308.10815669999999</v>
      </c>
    </row>
    <row r="7" spans="1:20" x14ac:dyDescent="0.25">
      <c r="A7" s="66" t="s">
        <v>249</v>
      </c>
      <c r="B7" s="192">
        <v>36.66343432</v>
      </c>
      <c r="C7" s="192">
        <v>322.92780533999996</v>
      </c>
      <c r="D7" s="192">
        <v>54.24939972</v>
      </c>
      <c r="E7" s="203"/>
      <c r="F7" s="66" t="s">
        <v>71</v>
      </c>
      <c r="G7" s="192">
        <v>119.92438501000001</v>
      </c>
      <c r="H7" s="192">
        <v>62.515784259999997</v>
      </c>
      <c r="I7" s="192">
        <v>152.84798369999999</v>
      </c>
      <c r="K7" s="79" t="s">
        <v>0</v>
      </c>
      <c r="L7" s="192">
        <v>183.49580643000002</v>
      </c>
      <c r="M7" s="192">
        <v>195.32336319999999</v>
      </c>
      <c r="N7" s="213">
        <v>200.9622555</v>
      </c>
    </row>
    <row r="8" spans="1:20" x14ac:dyDescent="0.25">
      <c r="A8" s="66" t="s">
        <v>9</v>
      </c>
      <c r="B8" s="192">
        <v>9.9583198199999998</v>
      </c>
      <c r="C8" s="192">
        <v>7.6195273300000004</v>
      </c>
      <c r="D8" s="192">
        <v>9.4424019999999995</v>
      </c>
      <c r="E8" s="203"/>
      <c r="F8" s="66" t="s">
        <v>47</v>
      </c>
      <c r="G8" s="192">
        <v>105.62650073</v>
      </c>
      <c r="H8" s="192">
        <v>107.76419767</v>
      </c>
      <c r="I8" s="192">
        <v>65.742050680000006</v>
      </c>
      <c r="J8" s="28"/>
      <c r="K8" s="79" t="s">
        <v>184</v>
      </c>
      <c r="L8" s="192">
        <v>51.970079399999996</v>
      </c>
      <c r="M8" s="192">
        <v>25.10540773</v>
      </c>
      <c r="N8" s="213">
        <v>120.25001798000001</v>
      </c>
      <c r="O8" s="28"/>
      <c r="P8" s="28"/>
      <c r="Q8" s="28"/>
      <c r="R8" s="28"/>
      <c r="S8" s="28"/>
      <c r="T8" s="28"/>
    </row>
    <row r="9" spans="1:20" x14ac:dyDescent="0.25">
      <c r="A9" s="66" t="s">
        <v>253</v>
      </c>
      <c r="B9" s="192">
        <v>4.4297720099999998</v>
      </c>
      <c r="C9" s="192">
        <v>7.5376135599999996</v>
      </c>
      <c r="D9" s="192">
        <v>4.5725272300000004</v>
      </c>
      <c r="E9" s="203"/>
      <c r="F9" s="66" t="s">
        <v>80</v>
      </c>
      <c r="G9" s="192">
        <v>15.49801237</v>
      </c>
      <c r="H9" s="192">
        <v>66.035827400000002</v>
      </c>
      <c r="I9" s="192">
        <v>54.707192060000004</v>
      </c>
      <c r="J9" s="28"/>
      <c r="K9" s="79" t="s">
        <v>129</v>
      </c>
      <c r="L9" s="192">
        <v>84.730026469999999</v>
      </c>
      <c r="M9" s="192">
        <v>71.076601629999999</v>
      </c>
      <c r="N9" s="213">
        <v>90.314441250000002</v>
      </c>
      <c r="O9" s="28"/>
      <c r="P9" s="28"/>
      <c r="Q9" s="28"/>
      <c r="R9" s="28"/>
      <c r="S9" s="28"/>
      <c r="T9" s="28"/>
    </row>
    <row r="10" spans="1:20" x14ac:dyDescent="0.25">
      <c r="A10" s="66" t="s">
        <v>11</v>
      </c>
      <c r="B10" s="192">
        <v>1.4645079399999998</v>
      </c>
      <c r="C10" s="192">
        <v>3.0948038599999999</v>
      </c>
      <c r="D10" s="192">
        <v>3.9186580000000002</v>
      </c>
      <c r="E10" s="203"/>
      <c r="F10" s="66" t="s">
        <v>11</v>
      </c>
      <c r="G10" s="192">
        <v>83.985640979999999</v>
      </c>
      <c r="H10" s="192">
        <v>70.89571620000001</v>
      </c>
      <c r="I10" s="192">
        <v>50.625285959999999</v>
      </c>
      <c r="K10" s="79" t="s">
        <v>123</v>
      </c>
      <c r="L10" s="192">
        <v>86.553867949999997</v>
      </c>
      <c r="M10" s="192">
        <v>53.319065710000004</v>
      </c>
      <c r="N10" s="213">
        <v>86.230021879999995</v>
      </c>
    </row>
    <row r="11" spans="1:20" x14ac:dyDescent="0.25">
      <c r="A11" s="66" t="s">
        <v>242</v>
      </c>
      <c r="B11" s="192">
        <v>0.23414299999999999</v>
      </c>
      <c r="C11" s="192">
        <v>1.9431033500000001</v>
      </c>
      <c r="D11" s="192">
        <v>2.9515555499999997</v>
      </c>
      <c r="E11" s="203"/>
      <c r="F11" s="66" t="s">
        <v>1</v>
      </c>
      <c r="G11" s="192">
        <v>47.70098831</v>
      </c>
      <c r="H11" s="192">
        <v>67.73938351999999</v>
      </c>
      <c r="I11" s="192">
        <v>40.066018409999998</v>
      </c>
      <c r="K11" s="79" t="s">
        <v>218</v>
      </c>
      <c r="L11" s="192">
        <v>47.584334399999996</v>
      </c>
      <c r="M11" s="192">
        <v>93.422994829999993</v>
      </c>
      <c r="N11" s="213">
        <v>78.605375890000005</v>
      </c>
    </row>
    <row r="12" spans="1:20" x14ac:dyDescent="0.25">
      <c r="A12" s="66" t="s">
        <v>240</v>
      </c>
      <c r="B12" s="192">
        <v>1.5355264099999999</v>
      </c>
      <c r="C12" s="192">
        <v>2.3914011800000003</v>
      </c>
      <c r="D12" s="192">
        <v>1.51868168</v>
      </c>
      <c r="E12" s="203"/>
      <c r="F12" s="66" t="s">
        <v>145</v>
      </c>
      <c r="G12" s="192">
        <v>4.9402392699999993</v>
      </c>
      <c r="H12" s="192">
        <v>23.231475589999999</v>
      </c>
      <c r="I12" s="192">
        <v>31.809972269999999</v>
      </c>
      <c r="K12" s="79" t="s">
        <v>37</v>
      </c>
      <c r="L12" s="192">
        <v>208.49873715999999</v>
      </c>
      <c r="M12" s="192">
        <v>69.698916749999995</v>
      </c>
      <c r="N12" s="213">
        <v>75.521753769999989</v>
      </c>
    </row>
    <row r="13" spans="1:20" x14ac:dyDescent="0.25">
      <c r="A13" s="66" t="s">
        <v>64</v>
      </c>
      <c r="B13" s="192">
        <v>0.60459554000000004</v>
      </c>
      <c r="C13" s="192">
        <v>1.3213543600000002</v>
      </c>
      <c r="D13" s="192">
        <v>1.4239592700000001</v>
      </c>
      <c r="E13" s="203"/>
      <c r="F13" s="66" t="s">
        <v>61</v>
      </c>
      <c r="G13" s="192">
        <v>17.67737674</v>
      </c>
      <c r="H13" s="192">
        <v>34.923929719999997</v>
      </c>
      <c r="I13" s="192">
        <v>26.414870359999998</v>
      </c>
      <c r="K13" s="79" t="s">
        <v>21</v>
      </c>
      <c r="L13" s="192">
        <v>55.820611229999997</v>
      </c>
      <c r="M13" s="192">
        <v>68.138509650000003</v>
      </c>
      <c r="N13" s="213">
        <v>66.410045799999992</v>
      </c>
    </row>
    <row r="14" spans="1:20" x14ac:dyDescent="0.25">
      <c r="A14" s="66" t="s">
        <v>127</v>
      </c>
      <c r="B14" s="192">
        <v>0.18184929</v>
      </c>
      <c r="C14" s="192">
        <v>1.0280567300000001</v>
      </c>
      <c r="D14" s="192">
        <v>1.0194753400000001</v>
      </c>
      <c r="E14" s="203"/>
      <c r="F14" s="66" t="s">
        <v>66</v>
      </c>
      <c r="G14" s="192">
        <v>18.976540370000002</v>
      </c>
      <c r="H14" s="192">
        <v>38.088901619999994</v>
      </c>
      <c r="I14" s="192">
        <v>25.99997269</v>
      </c>
      <c r="K14" s="79" t="s">
        <v>1</v>
      </c>
      <c r="L14" s="192">
        <v>26.687204399999999</v>
      </c>
      <c r="M14" s="192">
        <v>58.336975710000004</v>
      </c>
      <c r="N14" s="213">
        <v>52.30468956</v>
      </c>
    </row>
    <row r="15" spans="1:20" x14ac:dyDescent="0.25">
      <c r="A15" s="66" t="s">
        <v>251</v>
      </c>
      <c r="B15" s="192">
        <v>2.5606E-2</v>
      </c>
      <c r="C15" s="192">
        <v>6.6675960000000006E-2</v>
      </c>
      <c r="D15" s="192">
        <v>0.96616453000000002</v>
      </c>
      <c r="E15" s="203"/>
      <c r="F15" s="66" t="s">
        <v>64</v>
      </c>
      <c r="G15" s="192">
        <v>33.60590921</v>
      </c>
      <c r="H15" s="192">
        <v>80.888446189999996</v>
      </c>
      <c r="I15" s="192">
        <v>25.531260870000001</v>
      </c>
      <c r="K15" s="79" t="s">
        <v>157</v>
      </c>
      <c r="L15" s="192">
        <v>66.850339130000009</v>
      </c>
      <c r="M15" s="192">
        <v>122.34492041</v>
      </c>
      <c r="N15" s="213">
        <v>49.466939200000006</v>
      </c>
    </row>
    <row r="16" spans="1:20" x14ac:dyDescent="0.25">
      <c r="A16" s="66" t="s">
        <v>74</v>
      </c>
      <c r="B16" s="192">
        <v>0.29346140999999998</v>
      </c>
      <c r="C16" s="192">
        <v>2.2111699300000001</v>
      </c>
      <c r="D16" s="192">
        <v>0.8363523100000001</v>
      </c>
      <c r="E16" s="203"/>
      <c r="F16" s="66" t="s">
        <v>151</v>
      </c>
      <c r="G16" s="192">
        <v>1.2381386799999998</v>
      </c>
      <c r="H16" s="192">
        <v>2.1744996200000002</v>
      </c>
      <c r="I16" s="192">
        <v>24.7795785</v>
      </c>
      <c r="K16" s="79" t="s">
        <v>130</v>
      </c>
      <c r="L16" s="192">
        <v>1.45312694</v>
      </c>
      <c r="M16" s="192">
        <v>0.84518706999999993</v>
      </c>
      <c r="N16" s="213">
        <v>43.832060290000001</v>
      </c>
    </row>
    <row r="17" spans="1:14" x14ac:dyDescent="0.25">
      <c r="A17" s="66" t="s">
        <v>209</v>
      </c>
      <c r="B17" s="192">
        <v>0.32939600000000002</v>
      </c>
      <c r="C17" s="192">
        <v>0.62517259999999997</v>
      </c>
      <c r="D17" s="192">
        <v>0.73930144999999992</v>
      </c>
      <c r="E17" s="203"/>
      <c r="F17" s="66" t="s">
        <v>184</v>
      </c>
      <c r="G17" s="192">
        <v>0</v>
      </c>
      <c r="H17" s="192">
        <v>9.6559398900000009</v>
      </c>
      <c r="I17" s="192">
        <v>21.331295190000002</v>
      </c>
      <c r="K17" s="79" t="s">
        <v>215</v>
      </c>
      <c r="L17" s="192">
        <v>22.58490634</v>
      </c>
      <c r="M17" s="192">
        <v>85.588230499999995</v>
      </c>
      <c r="N17" s="213">
        <v>42.42674512</v>
      </c>
    </row>
    <row r="18" spans="1:14" x14ac:dyDescent="0.25">
      <c r="A18" s="66" t="s">
        <v>40</v>
      </c>
      <c r="B18" s="192">
        <v>0.16323120000000002</v>
      </c>
      <c r="C18" s="192">
        <v>1.30047965</v>
      </c>
      <c r="D18" s="192">
        <v>0.71127401000000001</v>
      </c>
      <c r="E18" s="203"/>
      <c r="F18" s="66" t="s">
        <v>33</v>
      </c>
      <c r="G18" s="192">
        <v>15.10643453</v>
      </c>
      <c r="H18" s="192">
        <v>22.02872151</v>
      </c>
      <c r="I18" s="192">
        <v>18.419115440000002</v>
      </c>
      <c r="K18" s="79" t="s">
        <v>20</v>
      </c>
      <c r="L18" s="192">
        <v>33.987457829999997</v>
      </c>
      <c r="M18" s="192">
        <v>22.550406010000003</v>
      </c>
      <c r="N18" s="213">
        <v>39.365250780000004</v>
      </c>
    </row>
    <row r="19" spans="1:14" x14ac:dyDescent="0.25">
      <c r="A19" s="66" t="s">
        <v>224</v>
      </c>
      <c r="B19" s="192">
        <v>1.5269159999999999</v>
      </c>
      <c r="C19" s="192">
        <v>2.39361939</v>
      </c>
      <c r="D19" s="192">
        <v>0.69790114000000003</v>
      </c>
      <c r="E19" s="203"/>
      <c r="F19" s="66" t="s">
        <v>2</v>
      </c>
      <c r="G19" s="192">
        <v>6.14933642</v>
      </c>
      <c r="H19" s="192">
        <v>14.5453118</v>
      </c>
      <c r="I19" s="192">
        <v>10.821038529999999</v>
      </c>
      <c r="K19" s="79" t="s">
        <v>2</v>
      </c>
      <c r="L19" s="192">
        <v>83.341176099999998</v>
      </c>
      <c r="M19" s="192">
        <v>29.386999960000001</v>
      </c>
      <c r="N19" s="213">
        <v>29.093874239999998</v>
      </c>
    </row>
    <row r="20" spans="1:14" x14ac:dyDescent="0.25">
      <c r="A20" s="66" t="s">
        <v>195</v>
      </c>
      <c r="B20" s="192">
        <v>0.22833176999999999</v>
      </c>
      <c r="C20" s="192">
        <v>0.10090436999999999</v>
      </c>
      <c r="D20" s="192">
        <v>0.67541878</v>
      </c>
      <c r="E20" s="203"/>
      <c r="F20" s="66" t="s">
        <v>75</v>
      </c>
      <c r="G20" s="192">
        <v>2.9591181600000001</v>
      </c>
      <c r="H20" s="192">
        <v>2.19144402</v>
      </c>
      <c r="I20" s="192">
        <v>8.9367654299999995</v>
      </c>
      <c r="K20" s="79" t="s">
        <v>220</v>
      </c>
      <c r="L20" s="192">
        <v>3.7526208300000001</v>
      </c>
      <c r="M20" s="192">
        <v>6.3405716200000004</v>
      </c>
      <c r="N20" s="213">
        <v>24.804863129999998</v>
      </c>
    </row>
    <row r="21" spans="1:14" x14ac:dyDescent="0.25">
      <c r="A21" s="66" t="s">
        <v>125</v>
      </c>
      <c r="B21" s="192">
        <v>0.12684799999999999</v>
      </c>
      <c r="C21" s="192">
        <v>0.89596646999999996</v>
      </c>
      <c r="D21" s="192">
        <v>0.54211133</v>
      </c>
      <c r="E21" s="203"/>
      <c r="F21" s="66" t="s">
        <v>258</v>
      </c>
      <c r="G21" s="192">
        <v>5.1018230199999994</v>
      </c>
      <c r="H21" s="192">
        <v>8.672639160000001</v>
      </c>
      <c r="I21" s="192">
        <v>8.7715577299999996</v>
      </c>
      <c r="K21" s="79" t="s">
        <v>181</v>
      </c>
      <c r="L21" s="192">
        <v>0.97598819999999997</v>
      </c>
      <c r="M21" s="192">
        <v>9.9694699999999997E-2</v>
      </c>
      <c r="N21" s="213">
        <v>24.489019879999997</v>
      </c>
    </row>
    <row r="22" spans="1:14" x14ac:dyDescent="0.25">
      <c r="A22" s="66" t="s">
        <v>204</v>
      </c>
      <c r="B22" s="192">
        <v>0.57023999999999997</v>
      </c>
      <c r="C22" s="192">
        <v>0.17213114999999998</v>
      </c>
      <c r="D22" s="192">
        <v>0.48535299999999998</v>
      </c>
      <c r="E22" s="203"/>
      <c r="F22" s="66" t="s">
        <v>12</v>
      </c>
      <c r="G22" s="192">
        <v>3.5566990000000001</v>
      </c>
      <c r="H22" s="192">
        <v>7.0637264999999996</v>
      </c>
      <c r="I22" s="192">
        <v>8.5187709999999992</v>
      </c>
      <c r="K22" s="79" t="s">
        <v>35</v>
      </c>
      <c r="L22" s="192">
        <v>39.931979399999996</v>
      </c>
      <c r="M22" s="192">
        <v>30.459235280000001</v>
      </c>
      <c r="N22" s="213">
        <v>24.21818678</v>
      </c>
    </row>
    <row r="23" spans="1:14" x14ac:dyDescent="0.25">
      <c r="A23" s="66" t="s">
        <v>258</v>
      </c>
      <c r="B23" s="192">
        <v>0.68103459999999993</v>
      </c>
      <c r="C23" s="192">
        <v>0.12179474999999999</v>
      </c>
      <c r="D23" s="192">
        <v>0.43663072999999997</v>
      </c>
      <c r="E23" s="203"/>
      <c r="F23" s="66" t="s">
        <v>152</v>
      </c>
      <c r="G23" s="192">
        <v>6.3574237</v>
      </c>
      <c r="H23" s="192">
        <v>4.6345840199999992</v>
      </c>
      <c r="I23" s="192">
        <v>4.0486528100000001</v>
      </c>
      <c r="K23" s="79" t="s">
        <v>72</v>
      </c>
      <c r="L23" s="192">
        <v>15.32542728</v>
      </c>
      <c r="M23" s="192">
        <v>19.631852350000003</v>
      </c>
      <c r="N23" s="213">
        <v>23.776444559999998</v>
      </c>
    </row>
    <row r="24" spans="1:14" x14ac:dyDescent="0.25">
      <c r="A24" s="66" t="s">
        <v>212</v>
      </c>
      <c r="B24" s="192">
        <v>1.0600999999999999E-2</v>
      </c>
      <c r="C24" s="192">
        <v>5.2080510000000003E-2</v>
      </c>
      <c r="D24" s="192">
        <v>0.40699668</v>
      </c>
      <c r="E24" s="203"/>
      <c r="F24" s="66" t="s">
        <v>10</v>
      </c>
      <c r="G24" s="192">
        <v>2.15098879</v>
      </c>
      <c r="H24" s="192">
        <v>4.94072332</v>
      </c>
      <c r="I24" s="192">
        <v>2.4056472000000002</v>
      </c>
      <c r="K24" s="79" t="s">
        <v>47</v>
      </c>
      <c r="L24" s="192">
        <v>27.984288500000002</v>
      </c>
      <c r="M24" s="192">
        <v>25.752793109999999</v>
      </c>
      <c r="N24" s="213">
        <v>23.655732489999998</v>
      </c>
    </row>
    <row r="25" spans="1:14" x14ac:dyDescent="0.25">
      <c r="A25" s="66" t="s">
        <v>178</v>
      </c>
      <c r="B25" s="192">
        <v>6.3676999999999997E-2</v>
      </c>
      <c r="C25" s="192">
        <v>31.507464260000003</v>
      </c>
      <c r="D25" s="192">
        <v>0.37727343000000002</v>
      </c>
      <c r="E25" s="203"/>
      <c r="F25" s="66" t="s">
        <v>103</v>
      </c>
      <c r="G25" s="192">
        <v>0.14510620000000002</v>
      </c>
      <c r="H25" s="192">
        <v>0.32886297999999997</v>
      </c>
      <c r="I25" s="192">
        <v>2.3394837799999997</v>
      </c>
      <c r="K25" s="79" t="s">
        <v>62</v>
      </c>
      <c r="L25" s="192">
        <v>70.504670369999999</v>
      </c>
      <c r="M25" s="192">
        <v>33.084863540000001</v>
      </c>
      <c r="N25" s="213">
        <v>21.37976042</v>
      </c>
    </row>
    <row r="26" spans="1:14" x14ac:dyDescent="0.25">
      <c r="A26" s="66" t="s">
        <v>3</v>
      </c>
      <c r="B26" s="192">
        <v>0</v>
      </c>
      <c r="C26" s="192">
        <v>0.17105210000000001</v>
      </c>
      <c r="D26" s="192">
        <v>0.35601353000000002</v>
      </c>
      <c r="E26" s="203"/>
      <c r="F26" s="66" t="s">
        <v>215</v>
      </c>
      <c r="G26" s="192">
        <v>2.6915999999999999E-2</v>
      </c>
      <c r="H26" s="192">
        <v>0</v>
      </c>
      <c r="I26" s="192">
        <v>2.1545679999999998</v>
      </c>
      <c r="K26" s="79" t="s">
        <v>26</v>
      </c>
      <c r="L26" s="192">
        <v>23.945443520000001</v>
      </c>
      <c r="M26" s="192">
        <v>17.95349045</v>
      </c>
      <c r="N26" s="213">
        <v>20.58231821</v>
      </c>
    </row>
    <row r="27" spans="1:14" x14ac:dyDescent="0.25">
      <c r="A27" s="66" t="s">
        <v>130</v>
      </c>
      <c r="B27" s="192">
        <v>1.028577E-2</v>
      </c>
      <c r="C27" s="192">
        <v>3.723133E-2</v>
      </c>
      <c r="D27" s="192">
        <v>0.34009476</v>
      </c>
      <c r="E27" s="203"/>
      <c r="F27" s="66" t="s">
        <v>72</v>
      </c>
      <c r="G27" s="192">
        <v>10.690415</v>
      </c>
      <c r="H27" s="192">
        <v>1.64097073</v>
      </c>
      <c r="I27" s="192">
        <v>1.98242121</v>
      </c>
      <c r="K27" s="79" t="s">
        <v>145</v>
      </c>
      <c r="L27" s="192">
        <v>15.682013230000001</v>
      </c>
      <c r="M27" s="192">
        <v>18.81633806</v>
      </c>
      <c r="N27" s="213">
        <v>20.496240409999999</v>
      </c>
    </row>
    <row r="28" spans="1:14" x14ac:dyDescent="0.25">
      <c r="A28" s="66" t="s">
        <v>105</v>
      </c>
      <c r="B28" s="192">
        <v>0.289439</v>
      </c>
      <c r="C28" s="192">
        <v>0.55578000000000005</v>
      </c>
      <c r="D28" s="192">
        <v>0.32209900000000002</v>
      </c>
      <c r="E28" s="203"/>
      <c r="F28" s="66" t="s">
        <v>76</v>
      </c>
      <c r="G28" s="192">
        <v>75.913543110000006</v>
      </c>
      <c r="H28" s="192">
        <v>14.447587</v>
      </c>
      <c r="I28" s="192">
        <v>1.8716269999999999</v>
      </c>
      <c r="K28" s="79" t="s">
        <v>81</v>
      </c>
      <c r="L28" s="192">
        <v>20.448704199999998</v>
      </c>
      <c r="M28" s="192">
        <v>24.922514170000003</v>
      </c>
      <c r="N28" s="213">
        <v>17.96955462</v>
      </c>
    </row>
    <row r="29" spans="1:14" x14ac:dyDescent="0.25">
      <c r="A29" s="66" t="s">
        <v>220</v>
      </c>
      <c r="B29" s="192">
        <v>0.1453662</v>
      </c>
      <c r="C29" s="192">
        <v>0.36287399999999997</v>
      </c>
      <c r="D29" s="192">
        <v>0.31279800000000002</v>
      </c>
      <c r="E29" s="203"/>
      <c r="F29" s="66" t="s">
        <v>168</v>
      </c>
      <c r="G29" s="192">
        <v>0</v>
      </c>
      <c r="H29" s="192">
        <v>1.09134522</v>
      </c>
      <c r="I29" s="192">
        <v>1.8522302800000001</v>
      </c>
      <c r="K29" s="79" t="s">
        <v>183</v>
      </c>
      <c r="L29" s="192">
        <v>8.825691990000001</v>
      </c>
      <c r="M29" s="192">
        <v>13.84945456</v>
      </c>
      <c r="N29" s="213">
        <v>17.808733109999999</v>
      </c>
    </row>
    <row r="30" spans="1:14" x14ac:dyDescent="0.25">
      <c r="A30" s="66" t="s">
        <v>194</v>
      </c>
      <c r="B30" s="192">
        <v>0</v>
      </c>
      <c r="C30" s="192">
        <v>5.7093400000000002E-3</v>
      </c>
      <c r="D30" s="192">
        <v>0.29193998999999998</v>
      </c>
      <c r="E30" s="203"/>
      <c r="F30" s="66" t="s">
        <v>228</v>
      </c>
      <c r="G30" s="192">
        <v>7.1700000000000002E-3</v>
      </c>
      <c r="H30" s="192">
        <v>0</v>
      </c>
      <c r="I30" s="192">
        <v>1.69744805</v>
      </c>
      <c r="K30" s="79" t="s">
        <v>178</v>
      </c>
      <c r="L30" s="192">
        <v>2.1478324100000004</v>
      </c>
      <c r="M30" s="192">
        <v>2.7492807900000003</v>
      </c>
      <c r="N30" s="213">
        <v>17.71439148</v>
      </c>
    </row>
    <row r="31" spans="1:14" x14ac:dyDescent="0.25">
      <c r="A31" s="66" t="s">
        <v>189</v>
      </c>
      <c r="B31" s="192">
        <v>0.38889800000000002</v>
      </c>
      <c r="C31" s="192">
        <v>0.19958999999999999</v>
      </c>
      <c r="D31" s="192">
        <v>0.24789367000000001</v>
      </c>
      <c r="E31" s="203"/>
      <c r="F31" s="66" t="s">
        <v>67</v>
      </c>
      <c r="G31" s="192">
        <v>384.86214231999998</v>
      </c>
      <c r="H31" s="192">
        <v>0.56971806999999997</v>
      </c>
      <c r="I31" s="192">
        <v>1.6179645600000001</v>
      </c>
      <c r="K31" s="79" t="s">
        <v>250</v>
      </c>
      <c r="L31" s="192">
        <v>12.11319245</v>
      </c>
      <c r="M31" s="192">
        <v>14.217287220000001</v>
      </c>
      <c r="N31" s="213">
        <v>15.293691750000001</v>
      </c>
    </row>
    <row r="32" spans="1:14" x14ac:dyDescent="0.25">
      <c r="A32" s="66" t="s">
        <v>216</v>
      </c>
      <c r="B32" s="192">
        <v>1.0131485</v>
      </c>
      <c r="C32" s="192">
        <v>1.085181E-2</v>
      </c>
      <c r="D32" s="192">
        <v>0.22517997000000001</v>
      </c>
      <c r="E32" s="203"/>
      <c r="F32" s="66" t="s">
        <v>194</v>
      </c>
      <c r="G32" s="192">
        <v>1.3594999999999999E-2</v>
      </c>
      <c r="H32" s="192">
        <v>0</v>
      </c>
      <c r="I32" s="192">
        <v>1.5804560000000001</v>
      </c>
      <c r="K32" s="79" t="s">
        <v>64</v>
      </c>
      <c r="L32" s="192">
        <v>40.314584000000004</v>
      </c>
      <c r="M32" s="192">
        <v>45.854552840000004</v>
      </c>
      <c r="N32" s="213">
        <v>15.134282109999999</v>
      </c>
    </row>
    <row r="33" spans="1:14" x14ac:dyDescent="0.25">
      <c r="A33" s="66" t="s">
        <v>205</v>
      </c>
      <c r="B33" s="192">
        <v>0.90308484</v>
      </c>
      <c r="C33" s="192">
        <v>0.30215199999999998</v>
      </c>
      <c r="D33" s="192">
        <v>0.12879299999999999</v>
      </c>
      <c r="E33" s="203"/>
      <c r="F33" s="66" t="s">
        <v>122</v>
      </c>
      <c r="G33" s="192">
        <v>3.4531839999999994E-2</v>
      </c>
      <c r="H33" s="192">
        <v>1.6235573999999999</v>
      </c>
      <c r="I33" s="192">
        <v>1.5363729799999999</v>
      </c>
      <c r="K33" s="79" t="s">
        <v>33</v>
      </c>
      <c r="L33" s="192">
        <v>16.482394190000001</v>
      </c>
      <c r="M33" s="192">
        <v>4.8721697800000001</v>
      </c>
      <c r="N33" s="213">
        <v>13.728413779999999</v>
      </c>
    </row>
    <row r="34" spans="1:14" x14ac:dyDescent="0.25">
      <c r="A34" s="66" t="s">
        <v>206</v>
      </c>
      <c r="B34" s="192">
        <v>1E-4</v>
      </c>
      <c r="C34" s="192">
        <v>0.18489960999999999</v>
      </c>
      <c r="D34" s="192">
        <v>0.11932964</v>
      </c>
      <c r="E34" s="203"/>
      <c r="F34" s="66" t="s">
        <v>74</v>
      </c>
      <c r="G34" s="192">
        <v>0</v>
      </c>
      <c r="H34" s="192">
        <v>0</v>
      </c>
      <c r="I34" s="192">
        <v>1.5258201299999998</v>
      </c>
      <c r="K34" s="79" t="s">
        <v>11</v>
      </c>
      <c r="L34" s="192">
        <v>17.1977221</v>
      </c>
      <c r="M34" s="192">
        <v>12.78975763</v>
      </c>
      <c r="N34" s="213">
        <v>13.56648721</v>
      </c>
    </row>
    <row r="35" spans="1:14" x14ac:dyDescent="0.25">
      <c r="A35" s="66" t="s">
        <v>181</v>
      </c>
      <c r="B35" s="192">
        <v>0.18440000000000001</v>
      </c>
      <c r="C35" s="192">
        <v>1.32923E-3</v>
      </c>
      <c r="D35" s="192">
        <v>0.1179669</v>
      </c>
      <c r="E35" s="203"/>
      <c r="F35" s="66" t="s">
        <v>147</v>
      </c>
      <c r="G35" s="192">
        <v>1.8467549999999999E-2</v>
      </c>
      <c r="H35" s="192">
        <v>1.942282E-2</v>
      </c>
      <c r="I35" s="192">
        <v>1.36024531</v>
      </c>
      <c r="K35" s="79" t="s">
        <v>125</v>
      </c>
      <c r="L35" s="192">
        <v>11.797459890000001</v>
      </c>
      <c r="M35" s="192">
        <v>6.4991585199999999</v>
      </c>
      <c r="N35" s="213">
        <v>12.54425966</v>
      </c>
    </row>
    <row r="36" spans="1:14" x14ac:dyDescent="0.25">
      <c r="A36" s="66" t="s">
        <v>250</v>
      </c>
      <c r="B36" s="192">
        <v>3.1350000000000002E-3</v>
      </c>
      <c r="C36" s="192">
        <v>1.4701000000000001E-2</v>
      </c>
      <c r="D36" s="192">
        <v>0.10715698</v>
      </c>
      <c r="E36" s="203"/>
      <c r="F36" s="66" t="s">
        <v>129</v>
      </c>
      <c r="G36" s="192">
        <v>0</v>
      </c>
      <c r="H36" s="192">
        <v>0</v>
      </c>
      <c r="I36" s="192">
        <v>1.3136615</v>
      </c>
      <c r="K36" s="79" t="s">
        <v>23</v>
      </c>
      <c r="L36" s="192">
        <v>15.01500611</v>
      </c>
      <c r="M36" s="192">
        <v>17.28341142</v>
      </c>
      <c r="N36" s="213">
        <v>11.355235179999999</v>
      </c>
    </row>
    <row r="37" spans="1:14" x14ac:dyDescent="0.25">
      <c r="A37" s="66" t="s">
        <v>211</v>
      </c>
      <c r="B37" s="192">
        <v>8.5181399999999987E-3</v>
      </c>
      <c r="C37" s="192">
        <v>4.2974300000000005E-3</v>
      </c>
      <c r="D37" s="192">
        <v>9.6899250000000006E-2</v>
      </c>
      <c r="E37" s="203"/>
      <c r="F37" s="66" t="s">
        <v>171</v>
      </c>
      <c r="G37" s="192">
        <v>1.8478700000000001E-2</v>
      </c>
      <c r="H37" s="192">
        <v>4.7443849999999996E-2</v>
      </c>
      <c r="I37" s="192">
        <v>1.2416967299999999</v>
      </c>
      <c r="K37" s="79" t="s">
        <v>175</v>
      </c>
      <c r="L37" s="192">
        <v>21.135120690000001</v>
      </c>
      <c r="M37" s="192">
        <v>3.0855256099999999</v>
      </c>
      <c r="N37" s="213">
        <v>9.3835758599999988</v>
      </c>
    </row>
    <row r="38" spans="1:14" x14ac:dyDescent="0.25">
      <c r="A38" s="66" t="s">
        <v>200</v>
      </c>
      <c r="B38" s="192">
        <v>9.8516000000000006E-2</v>
      </c>
      <c r="C38" s="192">
        <v>0.30577606000000002</v>
      </c>
      <c r="D38" s="192">
        <v>9.5862809999999993E-2</v>
      </c>
      <c r="E38" s="203"/>
      <c r="F38" s="66" t="s">
        <v>196</v>
      </c>
      <c r="G38" s="192">
        <v>1.3210202499999999</v>
      </c>
      <c r="H38" s="192">
        <v>3.2543490000000001E-2</v>
      </c>
      <c r="I38" s="192">
        <v>1.1134574499999998</v>
      </c>
      <c r="K38" s="79" t="s">
        <v>217</v>
      </c>
      <c r="L38" s="192">
        <v>11.76804143</v>
      </c>
      <c r="M38" s="192">
        <v>6.7239135800000005</v>
      </c>
      <c r="N38" s="213">
        <v>9.09150627</v>
      </c>
    </row>
    <row r="39" spans="1:14" x14ac:dyDescent="0.25">
      <c r="A39" s="66" t="s">
        <v>196</v>
      </c>
      <c r="B39" s="192">
        <v>6.307393E-2</v>
      </c>
      <c r="C39" s="192">
        <v>0.27578165999999998</v>
      </c>
      <c r="D39" s="192">
        <v>9.3464939999999996E-2</v>
      </c>
      <c r="E39" s="203"/>
      <c r="F39" s="66" t="s">
        <v>125</v>
      </c>
      <c r="G39" s="192">
        <v>3.6524626699999998</v>
      </c>
      <c r="H39" s="192">
        <v>6.412401</v>
      </c>
      <c r="I39" s="192">
        <v>0.97382800000000003</v>
      </c>
      <c r="K39" s="79" t="s">
        <v>196</v>
      </c>
      <c r="L39" s="192">
        <v>9.4185763599999994</v>
      </c>
      <c r="M39" s="192">
        <v>2.0355479999999999</v>
      </c>
      <c r="N39" s="213">
        <v>8.7789788400000006</v>
      </c>
    </row>
    <row r="40" spans="1:14" x14ac:dyDescent="0.25">
      <c r="A40" s="66" t="s">
        <v>256</v>
      </c>
      <c r="B40" s="192">
        <v>1.317569</v>
      </c>
      <c r="C40" s="192">
        <v>9.6152799999999997E-2</v>
      </c>
      <c r="D40" s="192">
        <v>8.9319949999999995E-2</v>
      </c>
      <c r="E40" s="203"/>
      <c r="F40" s="66" t="s">
        <v>172</v>
      </c>
      <c r="G40" s="192">
        <v>4.5671419999999997E-2</v>
      </c>
      <c r="H40" s="192">
        <v>0.89628613000000001</v>
      </c>
      <c r="I40" s="192">
        <v>0.93874438000000004</v>
      </c>
      <c r="K40" s="79" t="s">
        <v>189</v>
      </c>
      <c r="L40" s="192">
        <v>12.171191759999999</v>
      </c>
      <c r="M40" s="192">
        <v>14.379884259999999</v>
      </c>
      <c r="N40" s="213">
        <v>7.18611749</v>
      </c>
    </row>
    <row r="41" spans="1:14" x14ac:dyDescent="0.25">
      <c r="A41" s="66" t="s">
        <v>230</v>
      </c>
      <c r="B41" s="192">
        <v>1.2054E-2</v>
      </c>
      <c r="C41" s="192">
        <v>6.3482869999999997E-2</v>
      </c>
      <c r="D41" s="192">
        <v>8.3430660000000004E-2</v>
      </c>
      <c r="E41" s="203"/>
      <c r="F41" s="66" t="s">
        <v>222</v>
      </c>
      <c r="G41" s="192">
        <v>5.9880000000000003E-3</v>
      </c>
      <c r="H41" s="192">
        <v>0</v>
      </c>
      <c r="I41" s="192">
        <v>0.89308573000000002</v>
      </c>
      <c r="K41" s="79" t="s">
        <v>229</v>
      </c>
      <c r="L41" s="192">
        <v>7.8980484200000003</v>
      </c>
      <c r="M41" s="192">
        <v>6.0385219499999998</v>
      </c>
      <c r="N41" s="213">
        <v>5.8166313299999999</v>
      </c>
    </row>
    <row r="42" spans="1:14" x14ac:dyDescent="0.25">
      <c r="A42" s="66" t="s">
        <v>202</v>
      </c>
      <c r="B42" s="192">
        <v>0.35365851000000004</v>
      </c>
      <c r="C42" s="192">
        <v>0.283607</v>
      </c>
      <c r="D42" s="192">
        <v>8.2310670000000002E-2</v>
      </c>
      <c r="E42" s="203"/>
      <c r="F42" s="66" t="s">
        <v>175</v>
      </c>
      <c r="G42" s="192">
        <v>8.152378259999999</v>
      </c>
      <c r="H42" s="192">
        <v>0.62371189000000005</v>
      </c>
      <c r="I42" s="192">
        <v>0.87476244999999997</v>
      </c>
      <c r="K42" s="79" t="s">
        <v>98</v>
      </c>
      <c r="L42" s="192">
        <v>16.56368148</v>
      </c>
      <c r="M42" s="192">
        <v>3.67843937</v>
      </c>
      <c r="N42" s="213">
        <v>4.7323428200000004</v>
      </c>
    </row>
    <row r="43" spans="1:14" x14ac:dyDescent="0.25">
      <c r="A43" s="66" t="s">
        <v>4</v>
      </c>
      <c r="B43" s="192">
        <v>0</v>
      </c>
      <c r="C43" s="192">
        <v>0.36885025999999999</v>
      </c>
      <c r="D43" s="192">
        <v>7.9214429999999988E-2</v>
      </c>
      <c r="E43" s="203"/>
      <c r="F43" s="66" t="s">
        <v>19</v>
      </c>
      <c r="G43" s="192">
        <v>0.69275953000000001</v>
      </c>
      <c r="H43" s="192">
        <v>1.31439277</v>
      </c>
      <c r="I43" s="192">
        <v>0.80029019999999995</v>
      </c>
      <c r="K43" s="79" t="s">
        <v>61</v>
      </c>
      <c r="L43" s="192">
        <v>6.3825206900000007</v>
      </c>
      <c r="M43" s="192">
        <v>3.77619718</v>
      </c>
      <c r="N43" s="213">
        <v>4.6089356800000001</v>
      </c>
    </row>
    <row r="44" spans="1:14" x14ac:dyDescent="0.25">
      <c r="A44" s="66" t="s">
        <v>1</v>
      </c>
      <c r="B44" s="192">
        <v>2.0000000000000002E-5</v>
      </c>
      <c r="C44" s="192">
        <v>0</v>
      </c>
      <c r="D44" s="192">
        <v>7.9116560000000002E-2</v>
      </c>
      <c r="E44" s="203"/>
      <c r="F44" s="66" t="s">
        <v>197</v>
      </c>
      <c r="G44" s="192">
        <v>0.46249800000000002</v>
      </c>
      <c r="H44" s="192">
        <v>0</v>
      </c>
      <c r="I44" s="192">
        <v>0.72871063000000003</v>
      </c>
      <c r="K44" s="79" t="s">
        <v>133</v>
      </c>
      <c r="L44" s="192">
        <v>6.8652726699999995</v>
      </c>
      <c r="M44" s="192">
        <v>4.2821526399999996</v>
      </c>
      <c r="N44" s="213">
        <v>4.3180548400000003</v>
      </c>
    </row>
    <row r="45" spans="1:14" x14ac:dyDescent="0.25">
      <c r="A45" s="66" t="s">
        <v>184</v>
      </c>
      <c r="B45" s="192">
        <v>0</v>
      </c>
      <c r="C45" s="192">
        <v>0.13468189000000003</v>
      </c>
      <c r="D45" s="192">
        <v>7.550024000000001E-2</v>
      </c>
      <c r="E45" s="203"/>
      <c r="F45" s="66" t="s">
        <v>183</v>
      </c>
      <c r="G45" s="192">
        <v>0.10891952000000001</v>
      </c>
      <c r="H45" s="192">
        <v>0</v>
      </c>
      <c r="I45" s="192">
        <v>0.65799300000000005</v>
      </c>
      <c r="K45" s="79" t="s">
        <v>155</v>
      </c>
      <c r="L45" s="192">
        <v>6.8025652800000005</v>
      </c>
      <c r="M45" s="192">
        <v>0.13767725</v>
      </c>
      <c r="N45" s="213">
        <v>4.1567170999999998</v>
      </c>
    </row>
    <row r="46" spans="1:14" x14ac:dyDescent="0.25">
      <c r="A46" s="66" t="s">
        <v>210</v>
      </c>
      <c r="B46" s="192">
        <v>0.206954</v>
      </c>
      <c r="C46" s="192">
        <v>4.9283960000000002E-2</v>
      </c>
      <c r="D46" s="192">
        <v>6.9517019999999999E-2</v>
      </c>
      <c r="E46" s="203"/>
      <c r="F46" s="66" t="s">
        <v>218</v>
      </c>
      <c r="G46" s="192">
        <v>0.45817291999999998</v>
      </c>
      <c r="H46" s="192">
        <v>0</v>
      </c>
      <c r="I46" s="192">
        <v>0.63490526000000003</v>
      </c>
      <c r="K46" s="79" t="s">
        <v>49</v>
      </c>
      <c r="L46" s="192">
        <v>3.8229361800000001</v>
      </c>
      <c r="M46" s="192">
        <v>3.8211700799999999</v>
      </c>
      <c r="N46" s="213">
        <v>4.1042290000000001</v>
      </c>
    </row>
    <row r="47" spans="1:14" x14ac:dyDescent="0.25">
      <c r="A47" s="66" t="s">
        <v>128</v>
      </c>
      <c r="B47" s="192">
        <v>0</v>
      </c>
      <c r="C47" s="192">
        <v>0</v>
      </c>
      <c r="D47" s="192">
        <v>6.5855999999999998E-2</v>
      </c>
      <c r="E47" s="203"/>
      <c r="F47" s="66" t="s">
        <v>220</v>
      </c>
      <c r="G47" s="192">
        <v>1.3363707199999999</v>
      </c>
      <c r="H47" s="192">
        <v>0</v>
      </c>
      <c r="I47" s="192">
        <v>0.59909946999999997</v>
      </c>
      <c r="K47" s="79" t="s">
        <v>5</v>
      </c>
      <c r="L47" s="192">
        <v>4.5703349999999997E-2</v>
      </c>
      <c r="M47" s="192">
        <v>5.1074099999999997E-2</v>
      </c>
      <c r="N47" s="213">
        <v>4.04147488</v>
      </c>
    </row>
    <row r="48" spans="1:14" x14ac:dyDescent="0.25">
      <c r="A48" s="66" t="s">
        <v>89</v>
      </c>
      <c r="B48" s="192">
        <v>4.4970000000000003E-2</v>
      </c>
      <c r="C48" s="192">
        <v>2.5846459999999998E-2</v>
      </c>
      <c r="D48" s="192">
        <v>5.892E-2</v>
      </c>
      <c r="E48" s="203"/>
      <c r="F48" s="66" t="s">
        <v>160</v>
      </c>
      <c r="G48" s="192">
        <v>0.54355399999999998</v>
      </c>
      <c r="H48" s="192">
        <v>0.17867427999999999</v>
      </c>
      <c r="I48" s="192">
        <v>0.47876828999999999</v>
      </c>
      <c r="K48" s="79" t="s">
        <v>88</v>
      </c>
      <c r="L48" s="192">
        <v>5.9328789999999999E-2</v>
      </c>
      <c r="M48" s="192">
        <v>2.9725189999999999E-2</v>
      </c>
      <c r="N48" s="213">
        <v>4.0228456000000001</v>
      </c>
    </row>
    <row r="49" spans="1:14" x14ac:dyDescent="0.25">
      <c r="A49" s="66" t="s">
        <v>88</v>
      </c>
      <c r="B49" s="192">
        <v>0</v>
      </c>
      <c r="C49" s="192">
        <v>0</v>
      </c>
      <c r="D49" s="192">
        <v>5.8222000000000003E-2</v>
      </c>
      <c r="E49" s="203"/>
      <c r="F49" s="66" t="s">
        <v>225</v>
      </c>
      <c r="G49" s="192">
        <v>0.45924999999999999</v>
      </c>
      <c r="H49" s="192">
        <v>0</v>
      </c>
      <c r="I49" s="192">
        <v>0.42443355999999999</v>
      </c>
      <c r="K49" s="79" t="s">
        <v>209</v>
      </c>
      <c r="L49" s="192">
        <v>0.96303974000000003</v>
      </c>
      <c r="M49" s="192">
        <v>0.92860772000000003</v>
      </c>
      <c r="N49" s="213">
        <v>4.0111125899999998</v>
      </c>
    </row>
    <row r="50" spans="1:14" x14ac:dyDescent="0.25">
      <c r="A50" s="66" t="s">
        <v>254</v>
      </c>
      <c r="B50" s="192">
        <v>1.5299999999999999E-3</v>
      </c>
      <c r="C50" s="192">
        <v>2.0492E-2</v>
      </c>
      <c r="D50" s="192">
        <v>5.6362000000000002E-2</v>
      </c>
      <c r="E50" s="203"/>
      <c r="F50" s="66" t="s">
        <v>157</v>
      </c>
      <c r="G50" s="192">
        <v>9.9912384900000006</v>
      </c>
      <c r="H50" s="192">
        <v>1.0629774599999999</v>
      </c>
      <c r="I50" s="192">
        <v>0.38024567999999997</v>
      </c>
      <c r="K50" s="79" t="s">
        <v>197</v>
      </c>
      <c r="L50" s="192">
        <v>3.0195992700000001</v>
      </c>
      <c r="M50" s="192">
        <v>11.65244191</v>
      </c>
      <c r="N50" s="213">
        <v>3.7622068900000003</v>
      </c>
    </row>
    <row r="51" spans="1:14" x14ac:dyDescent="0.25">
      <c r="A51" s="66" t="s">
        <v>225</v>
      </c>
      <c r="B51" s="192">
        <v>0</v>
      </c>
      <c r="C51" s="192">
        <v>0</v>
      </c>
      <c r="D51" s="192">
        <v>4.4999999999999998E-2</v>
      </c>
      <c r="E51" s="203"/>
      <c r="F51" s="66" t="s">
        <v>50</v>
      </c>
      <c r="G51" s="192">
        <v>2.2168500299999998</v>
      </c>
      <c r="H51" s="192">
        <v>2.9363518599999998</v>
      </c>
      <c r="I51" s="192">
        <v>0.3207759</v>
      </c>
      <c r="K51" s="79" t="s">
        <v>66</v>
      </c>
      <c r="L51" s="192">
        <v>4.4142707699999999</v>
      </c>
      <c r="M51" s="192">
        <v>3.6540696499999998</v>
      </c>
      <c r="N51" s="213">
        <v>3.2653124300000003</v>
      </c>
    </row>
    <row r="52" spans="1:14" x14ac:dyDescent="0.25">
      <c r="A52" s="66" t="s">
        <v>248</v>
      </c>
      <c r="B52" s="192">
        <v>0</v>
      </c>
      <c r="C52" s="192">
        <v>0</v>
      </c>
      <c r="D52" s="192">
        <v>4.4999999999999998E-2</v>
      </c>
      <c r="E52" s="203"/>
      <c r="F52" s="66" t="s">
        <v>39</v>
      </c>
      <c r="G52" s="192">
        <v>0.10423992999999999</v>
      </c>
      <c r="H52" s="192">
        <v>0.46935059999999995</v>
      </c>
      <c r="I52" s="192">
        <v>0.31616707999999999</v>
      </c>
      <c r="K52" s="79" t="s">
        <v>171</v>
      </c>
      <c r="L52" s="192">
        <v>1.3290124099999998</v>
      </c>
      <c r="M52" s="192">
        <v>0.98778844999999993</v>
      </c>
      <c r="N52" s="213">
        <v>2.88309865</v>
      </c>
    </row>
    <row r="53" spans="1:14" x14ac:dyDescent="0.25">
      <c r="A53" s="66" t="s">
        <v>171</v>
      </c>
      <c r="B53" s="192">
        <v>3.2360400000000004E-2</v>
      </c>
      <c r="C53" s="192">
        <v>6.0995000000000005E-4</v>
      </c>
      <c r="D53" s="192">
        <v>3.6337750000000002E-2</v>
      </c>
      <c r="E53" s="203"/>
      <c r="F53" s="66" t="s">
        <v>181</v>
      </c>
      <c r="G53" s="192">
        <v>0.90366000000000002</v>
      </c>
      <c r="H53" s="192">
        <v>0</v>
      </c>
      <c r="I53" s="192">
        <v>0.27553275999999999</v>
      </c>
      <c r="K53" s="79" t="s">
        <v>226</v>
      </c>
      <c r="L53" s="192">
        <v>0</v>
      </c>
      <c r="M53" s="192">
        <v>4.2240000000000003E-3</v>
      </c>
      <c r="N53" s="213">
        <v>2.7937840400000002</v>
      </c>
    </row>
    <row r="54" spans="1:14" x14ac:dyDescent="0.25">
      <c r="A54" s="66" t="s">
        <v>175</v>
      </c>
      <c r="B54" s="192">
        <v>2.967E-3</v>
      </c>
      <c r="C54" s="192">
        <v>3.6713800000000001E-3</v>
      </c>
      <c r="D54" s="192">
        <v>3.1121200000000002E-2</v>
      </c>
      <c r="E54" s="203"/>
      <c r="F54" s="66" t="s">
        <v>195</v>
      </c>
      <c r="G54" s="192">
        <v>6.0000000000000001E-3</v>
      </c>
      <c r="H54" s="192">
        <v>0.13612823000000002</v>
      </c>
      <c r="I54" s="192">
        <v>0.22901632999999999</v>
      </c>
      <c r="K54" s="79" t="s">
        <v>114</v>
      </c>
      <c r="L54" s="192">
        <v>3.0875708099999999</v>
      </c>
      <c r="M54" s="192">
        <v>0.41527589000000004</v>
      </c>
      <c r="N54" s="213">
        <v>2.7834711000000003</v>
      </c>
    </row>
    <row r="55" spans="1:14" x14ac:dyDescent="0.25">
      <c r="A55" s="66" t="s">
        <v>144</v>
      </c>
      <c r="B55" s="192">
        <v>2.0000000000000001E-4</v>
      </c>
      <c r="C55" s="192">
        <v>5.6106999999999997E-2</v>
      </c>
      <c r="D55" s="192">
        <v>3.0120000000000001E-2</v>
      </c>
      <c r="E55" s="203"/>
      <c r="F55" s="66" t="s">
        <v>97</v>
      </c>
      <c r="G55" s="192">
        <v>440.4703174</v>
      </c>
      <c r="H55" s="192">
        <v>0.16414699999999999</v>
      </c>
      <c r="I55" s="192">
        <v>0.18308631</v>
      </c>
      <c r="K55" s="79" t="s">
        <v>108</v>
      </c>
      <c r="L55" s="192">
        <v>16.844341159999999</v>
      </c>
      <c r="M55" s="192">
        <v>51.096965009999998</v>
      </c>
      <c r="N55" s="213">
        <v>2.7014594199999999</v>
      </c>
    </row>
    <row r="56" spans="1:14" x14ac:dyDescent="0.25">
      <c r="A56" s="66" t="s">
        <v>172</v>
      </c>
      <c r="B56" s="192">
        <v>1.8991229999999998E-2</v>
      </c>
      <c r="C56" s="192">
        <v>0.69135004</v>
      </c>
      <c r="D56" s="192">
        <v>2.9632849999999999E-2</v>
      </c>
      <c r="E56" s="203"/>
      <c r="F56" s="66" t="s">
        <v>217</v>
      </c>
      <c r="G56" s="192">
        <v>0.46541435999999997</v>
      </c>
      <c r="H56" s="192">
        <v>0</v>
      </c>
      <c r="I56" s="192">
        <v>0.17966772</v>
      </c>
      <c r="K56" s="79" t="s">
        <v>201</v>
      </c>
      <c r="L56" s="192">
        <v>9.043728119999999</v>
      </c>
      <c r="M56" s="192">
        <v>1.1970968</v>
      </c>
      <c r="N56" s="213">
        <v>2.6974179700000001</v>
      </c>
    </row>
    <row r="57" spans="1:14" x14ac:dyDescent="0.25">
      <c r="A57" s="66" t="s">
        <v>75</v>
      </c>
      <c r="B57" s="192">
        <v>6.7500000000000004E-4</v>
      </c>
      <c r="C57" s="192">
        <v>5.0894000000000004E-4</v>
      </c>
      <c r="D57" s="192">
        <v>2.9458000000000002E-2</v>
      </c>
      <c r="E57" s="203"/>
      <c r="F57" s="66" t="s">
        <v>37</v>
      </c>
      <c r="G57" s="192">
        <v>2.3394875900000001</v>
      </c>
      <c r="H57" s="192">
        <v>2.9180148999999997</v>
      </c>
      <c r="I57" s="192">
        <v>0.17411917999999998</v>
      </c>
      <c r="K57" s="79" t="s">
        <v>213</v>
      </c>
      <c r="L57" s="192">
        <v>4.9989549999999996</v>
      </c>
      <c r="M57" s="192">
        <v>0.58043738</v>
      </c>
      <c r="N57" s="213">
        <v>2.686658</v>
      </c>
    </row>
    <row r="58" spans="1:14" x14ac:dyDescent="0.25">
      <c r="A58" s="66" t="s">
        <v>2</v>
      </c>
      <c r="B58" s="192">
        <v>0</v>
      </c>
      <c r="C58" s="192">
        <v>0.19325585999999997</v>
      </c>
      <c r="D58" s="192">
        <v>2.3748020000000002E-2</v>
      </c>
      <c r="E58" s="203"/>
      <c r="F58" s="66" t="s">
        <v>7</v>
      </c>
      <c r="G58" s="192">
        <v>1.9943779999999998E-2</v>
      </c>
      <c r="H58" s="192">
        <v>0</v>
      </c>
      <c r="I58" s="192">
        <v>0.16269784000000001</v>
      </c>
      <c r="K58" s="79" t="s">
        <v>8</v>
      </c>
      <c r="L58" s="192">
        <v>0.37325999999999998</v>
      </c>
      <c r="M58" s="192">
        <v>0.55865015000000007</v>
      </c>
      <c r="N58" s="213">
        <v>2.5332474900000004</v>
      </c>
    </row>
    <row r="59" spans="1:14" x14ac:dyDescent="0.25">
      <c r="A59" s="66" t="s">
        <v>246</v>
      </c>
      <c r="B59" s="192">
        <v>2.078725E-2</v>
      </c>
      <c r="C59" s="192">
        <v>0.366898</v>
      </c>
      <c r="D59" s="192">
        <v>2.2577299999999998E-2</v>
      </c>
      <c r="E59" s="203"/>
      <c r="F59" s="66" t="s">
        <v>209</v>
      </c>
      <c r="G59" s="192">
        <v>1.2E-4</v>
      </c>
      <c r="H59" s="192">
        <v>0</v>
      </c>
      <c r="I59" s="192">
        <v>0.14983837</v>
      </c>
      <c r="K59" s="79" t="s">
        <v>104</v>
      </c>
      <c r="L59" s="192">
        <v>6.8889888499999996</v>
      </c>
      <c r="M59" s="192">
        <v>3.7246019800000001</v>
      </c>
      <c r="N59" s="213">
        <v>2.5154268499999999</v>
      </c>
    </row>
    <row r="60" spans="1:14" x14ac:dyDescent="0.25">
      <c r="A60" s="66" t="s">
        <v>243</v>
      </c>
      <c r="B60" s="192">
        <v>0</v>
      </c>
      <c r="C60" s="192">
        <v>3.63E-3</v>
      </c>
      <c r="D60" s="192">
        <v>2.2471999999999999E-2</v>
      </c>
      <c r="E60" s="203"/>
      <c r="F60" s="66" t="s">
        <v>242</v>
      </c>
      <c r="G60" s="192">
        <v>2.3E-3</v>
      </c>
      <c r="H60" s="192">
        <v>0.13999148</v>
      </c>
      <c r="I60" s="192">
        <v>0.14780729000000001</v>
      </c>
      <c r="K60" s="79" t="s">
        <v>258</v>
      </c>
      <c r="L60" s="192">
        <v>4.1423435199999998</v>
      </c>
      <c r="M60" s="192">
        <v>1.4489506399999998</v>
      </c>
      <c r="N60" s="213">
        <v>2.4492182900000001</v>
      </c>
    </row>
    <row r="61" spans="1:14" x14ac:dyDescent="0.25">
      <c r="A61" s="66" t="s">
        <v>80</v>
      </c>
      <c r="B61" s="192">
        <v>1.3129999999999999E-3</v>
      </c>
      <c r="C61" s="192">
        <v>7.6930000000000002E-3</v>
      </c>
      <c r="D61" s="192">
        <v>2.1947000000000001E-2</v>
      </c>
      <c r="E61" s="203"/>
      <c r="F61" s="66" t="s">
        <v>108</v>
      </c>
      <c r="G61" s="192">
        <v>0.28548411000000001</v>
      </c>
      <c r="H61" s="192">
        <v>0.19614045000000002</v>
      </c>
      <c r="I61" s="192">
        <v>0.14520486999999999</v>
      </c>
      <c r="K61" s="79" t="s">
        <v>10</v>
      </c>
      <c r="L61" s="192">
        <v>3.7090882299999999</v>
      </c>
      <c r="M61" s="192">
        <v>8.4941036600000004</v>
      </c>
      <c r="N61" s="213">
        <v>2.4465633700000002</v>
      </c>
    </row>
    <row r="62" spans="1:14" x14ac:dyDescent="0.25">
      <c r="A62" s="66" t="s">
        <v>142</v>
      </c>
      <c r="B62" s="192">
        <v>2.1565630000000002E-2</v>
      </c>
      <c r="C62" s="192">
        <v>0.14732000000000001</v>
      </c>
      <c r="D62" s="192">
        <v>1.8009669999999998E-2</v>
      </c>
      <c r="E62" s="203"/>
      <c r="F62" s="66" t="s">
        <v>216</v>
      </c>
      <c r="G62" s="192">
        <v>32.724514110000001</v>
      </c>
      <c r="H62" s="192">
        <v>4.4707899999999997E-3</v>
      </c>
      <c r="I62" s="192">
        <v>0.14148748999999999</v>
      </c>
      <c r="K62" s="79" t="s">
        <v>168</v>
      </c>
      <c r="L62" s="192">
        <v>11.6881916</v>
      </c>
      <c r="M62" s="192">
        <v>2.7499045400000002</v>
      </c>
      <c r="N62" s="213">
        <v>2.3033104500000001</v>
      </c>
    </row>
    <row r="63" spans="1:14" x14ac:dyDescent="0.25">
      <c r="A63" s="66" t="s">
        <v>143</v>
      </c>
      <c r="B63" s="192">
        <v>3.48453E-3</v>
      </c>
      <c r="C63" s="192">
        <v>4.8145E-2</v>
      </c>
      <c r="D63" s="192">
        <v>1.7969240000000001E-2</v>
      </c>
      <c r="E63" s="203"/>
      <c r="F63" s="66" t="s">
        <v>185</v>
      </c>
      <c r="G63" s="192">
        <v>0</v>
      </c>
      <c r="H63" s="192">
        <v>0</v>
      </c>
      <c r="I63" s="192">
        <v>0.12783388000000001</v>
      </c>
      <c r="K63" s="79" t="s">
        <v>149</v>
      </c>
      <c r="L63" s="192">
        <v>3.4564614200000001</v>
      </c>
      <c r="M63" s="192">
        <v>2.6162462099999999</v>
      </c>
      <c r="N63" s="213">
        <v>2.1719585000000001</v>
      </c>
    </row>
    <row r="64" spans="1:14" x14ac:dyDescent="0.25">
      <c r="A64" s="66" t="s">
        <v>215</v>
      </c>
      <c r="B64" s="192">
        <v>0</v>
      </c>
      <c r="C64" s="192">
        <v>3.77E-4</v>
      </c>
      <c r="D64" s="192">
        <v>1.6353510000000002E-2</v>
      </c>
      <c r="E64" s="203"/>
      <c r="F64" s="66" t="s">
        <v>200</v>
      </c>
      <c r="G64" s="192">
        <v>0.10585189</v>
      </c>
      <c r="H64" s="192">
        <v>0.10533993</v>
      </c>
      <c r="I64" s="192">
        <v>0.12508679</v>
      </c>
      <c r="K64" s="79" t="s">
        <v>143</v>
      </c>
      <c r="L64" s="192">
        <v>2.2196245699999997</v>
      </c>
      <c r="M64" s="192">
        <v>3.8050896299999999</v>
      </c>
      <c r="N64" s="213">
        <v>2.0166637700000001</v>
      </c>
    </row>
    <row r="65" spans="1:14" x14ac:dyDescent="0.25">
      <c r="A65" s="66" t="s">
        <v>228</v>
      </c>
      <c r="B65" s="192">
        <v>0</v>
      </c>
      <c r="C65" s="192">
        <v>5.0765000000000001E-4</v>
      </c>
      <c r="D65" s="192">
        <v>1.297515E-2</v>
      </c>
      <c r="E65" s="203"/>
      <c r="F65" s="66" t="s">
        <v>143</v>
      </c>
      <c r="G65" s="192">
        <v>0.50317186999999997</v>
      </c>
      <c r="H65" s="192">
        <v>0.13447165</v>
      </c>
      <c r="I65" s="192">
        <v>0.12270494</v>
      </c>
      <c r="K65" s="79" t="s">
        <v>51</v>
      </c>
      <c r="L65" s="192">
        <v>2.9480124000000001</v>
      </c>
      <c r="M65" s="192">
        <v>2.1396766199999999</v>
      </c>
      <c r="N65" s="213">
        <v>1.942275</v>
      </c>
    </row>
    <row r="66" spans="1:14" x14ac:dyDescent="0.25">
      <c r="A66" s="66" t="s">
        <v>106</v>
      </c>
      <c r="B66" s="192">
        <v>0.10899449999999999</v>
      </c>
      <c r="C66" s="192">
        <v>1.0674157799999999</v>
      </c>
      <c r="D66" s="192">
        <v>1.266925E-2</v>
      </c>
      <c r="E66" s="203"/>
      <c r="F66" s="66" t="s">
        <v>198</v>
      </c>
      <c r="G66" s="192">
        <v>1.7936000000000001E-2</v>
      </c>
      <c r="H66" s="192">
        <v>2.3778600000000003E-3</v>
      </c>
      <c r="I66" s="192">
        <v>0.12232665</v>
      </c>
      <c r="K66" s="79" t="s">
        <v>75</v>
      </c>
      <c r="L66" s="192">
        <v>1.71108108</v>
      </c>
      <c r="M66" s="192">
        <v>3.7806850699999996</v>
      </c>
      <c r="N66" s="213">
        <v>1.8286153999999999</v>
      </c>
    </row>
    <row r="67" spans="1:14" x14ac:dyDescent="0.25">
      <c r="A67" s="66" t="s">
        <v>149</v>
      </c>
      <c r="B67" s="192">
        <v>2.5999999999999998E-4</v>
      </c>
      <c r="C67" s="192">
        <v>9.7E-5</v>
      </c>
      <c r="D67" s="192">
        <v>1.2572E-2</v>
      </c>
      <c r="E67" s="203"/>
      <c r="F67" s="66" t="s">
        <v>35</v>
      </c>
      <c r="G67" s="192">
        <v>0.42791844000000001</v>
      </c>
      <c r="H67" s="192">
        <v>0</v>
      </c>
      <c r="I67" s="192">
        <v>0.12079867</v>
      </c>
      <c r="K67" s="79" t="s">
        <v>222</v>
      </c>
      <c r="L67" s="192">
        <v>2.4378730399999999</v>
      </c>
      <c r="M67" s="192">
        <v>3.0464139599999998</v>
      </c>
      <c r="N67" s="213">
        <v>1.7662606999999999</v>
      </c>
    </row>
    <row r="68" spans="1:14" x14ac:dyDescent="0.25">
      <c r="A68" s="66" t="s">
        <v>247</v>
      </c>
      <c r="B68" s="192">
        <v>1.8400000000000001E-3</v>
      </c>
      <c r="C68" s="192">
        <v>3.5999999999999999E-3</v>
      </c>
      <c r="D68" s="192">
        <v>1.1786E-2</v>
      </c>
      <c r="E68" s="203"/>
      <c r="F68" s="66" t="s">
        <v>130</v>
      </c>
      <c r="G68" s="192">
        <v>0.22072327</v>
      </c>
      <c r="H68" s="192">
        <v>0.45361627000000004</v>
      </c>
      <c r="I68" s="192">
        <v>0.12077552</v>
      </c>
      <c r="K68" s="79" t="s">
        <v>14</v>
      </c>
      <c r="L68" s="192">
        <v>1.5246000000000001E-4</v>
      </c>
      <c r="M68" s="192">
        <v>0.15773000000000001</v>
      </c>
      <c r="N68" s="213">
        <v>1.6904214</v>
      </c>
    </row>
    <row r="69" spans="1:14" x14ac:dyDescent="0.25">
      <c r="A69" s="66" t="s">
        <v>229</v>
      </c>
      <c r="B69" s="192">
        <v>0</v>
      </c>
      <c r="C69" s="192">
        <v>1.2253760000000001E-2</v>
      </c>
      <c r="D69" s="192">
        <v>1.055062E-2</v>
      </c>
      <c r="E69" s="203"/>
      <c r="F69" s="66" t="s">
        <v>204</v>
      </c>
      <c r="G69" s="192">
        <v>0</v>
      </c>
      <c r="H69" s="192">
        <v>0.12730827</v>
      </c>
      <c r="I69" s="192">
        <v>0.11477607000000001</v>
      </c>
      <c r="K69" s="79" t="s">
        <v>221</v>
      </c>
      <c r="L69" s="192">
        <v>45.374918630000003</v>
      </c>
      <c r="M69" s="192">
        <v>0.47459275000000001</v>
      </c>
      <c r="N69" s="213">
        <v>1.6535568700000001</v>
      </c>
    </row>
    <row r="70" spans="1:14" x14ac:dyDescent="0.25">
      <c r="A70" s="66" t="s">
        <v>234</v>
      </c>
      <c r="B70" s="192">
        <v>1.7065E-2</v>
      </c>
      <c r="C70" s="192">
        <v>4.7499999999999999E-3</v>
      </c>
      <c r="D70" s="192">
        <v>1.0363000000000001E-2</v>
      </c>
      <c r="E70" s="203"/>
      <c r="F70" s="66" t="s">
        <v>250</v>
      </c>
      <c r="G70" s="192">
        <v>9.4963649999999997E-2</v>
      </c>
      <c r="H70" s="192">
        <v>0.12312105000000001</v>
      </c>
      <c r="I70" s="192">
        <v>0.10486152</v>
      </c>
      <c r="K70" s="79" t="s">
        <v>195</v>
      </c>
      <c r="L70" s="192">
        <v>2.0219433700000002</v>
      </c>
      <c r="M70" s="192">
        <v>10.953070869999999</v>
      </c>
      <c r="N70" s="213">
        <v>1.62153221</v>
      </c>
    </row>
    <row r="71" spans="1:14" x14ac:dyDescent="0.25">
      <c r="A71" s="66" t="s">
        <v>232</v>
      </c>
      <c r="B71" s="192">
        <v>1.89E-2</v>
      </c>
      <c r="C71" s="192">
        <v>1.25E-4</v>
      </c>
      <c r="D71" s="192">
        <v>1.0354E-2</v>
      </c>
      <c r="E71" s="203"/>
      <c r="F71" s="66" t="s">
        <v>243</v>
      </c>
      <c r="G71" s="192">
        <v>0</v>
      </c>
      <c r="H71" s="192">
        <v>0</v>
      </c>
      <c r="I71" s="192">
        <v>0.10171467999999999</v>
      </c>
      <c r="K71" s="79" t="s">
        <v>251</v>
      </c>
      <c r="L71" s="192">
        <v>0.14532718</v>
      </c>
      <c r="M71" s="192">
        <v>1.06128635</v>
      </c>
      <c r="N71" s="213">
        <v>1.58011141</v>
      </c>
    </row>
    <row r="72" spans="1:14" x14ac:dyDescent="0.25">
      <c r="A72" s="66" t="s">
        <v>237</v>
      </c>
      <c r="B72" s="192">
        <v>2.2210000000000001E-2</v>
      </c>
      <c r="C72" s="192">
        <v>1.2372049999999999E-2</v>
      </c>
      <c r="D72" s="192">
        <v>1.0155780000000001E-2</v>
      </c>
      <c r="E72" s="203"/>
      <c r="F72" s="66" t="s">
        <v>249</v>
      </c>
      <c r="G72" s="192">
        <v>1.0938100000000001E-2</v>
      </c>
      <c r="H72" s="192">
        <v>5.1577110000000002E-2</v>
      </c>
      <c r="I72" s="192">
        <v>9.7462740000000006E-2</v>
      </c>
      <c r="K72" s="79" t="s">
        <v>242</v>
      </c>
      <c r="L72" s="192">
        <v>4.72048003</v>
      </c>
      <c r="M72" s="192">
        <v>41.379230490000005</v>
      </c>
      <c r="N72" s="213">
        <v>1.49284123</v>
      </c>
    </row>
    <row r="73" spans="1:14" x14ac:dyDescent="0.25">
      <c r="A73" s="66" t="s">
        <v>107</v>
      </c>
      <c r="B73" s="192">
        <v>2.8010000000000001E-3</v>
      </c>
      <c r="C73" s="192">
        <v>1.517081E-2</v>
      </c>
      <c r="D73" s="192">
        <v>9.835E-3</v>
      </c>
      <c r="E73" s="203"/>
      <c r="F73" s="66" t="s">
        <v>133</v>
      </c>
      <c r="G73" s="192">
        <v>0</v>
      </c>
      <c r="H73" s="192">
        <v>0.16409170000000001</v>
      </c>
      <c r="I73" s="192">
        <v>9.6800780000000003E-2</v>
      </c>
      <c r="K73" s="79" t="s">
        <v>240</v>
      </c>
      <c r="L73" s="192">
        <v>1.2023420600000001</v>
      </c>
      <c r="M73" s="192">
        <v>0.41863781</v>
      </c>
      <c r="N73" s="213">
        <v>1.4749368999999999</v>
      </c>
    </row>
    <row r="74" spans="1:14" x14ac:dyDescent="0.25">
      <c r="A74" s="66" t="s">
        <v>235</v>
      </c>
      <c r="B74" s="192">
        <v>3.7000000000000002E-3</v>
      </c>
      <c r="C74" s="192">
        <v>3.918E-2</v>
      </c>
      <c r="D74" s="192">
        <v>9.4945800000000007E-3</v>
      </c>
      <c r="E74" s="203"/>
      <c r="F74" s="66" t="s">
        <v>212</v>
      </c>
      <c r="G74" s="192">
        <v>0</v>
      </c>
      <c r="H74" s="192">
        <v>0</v>
      </c>
      <c r="I74" s="192">
        <v>9.5308240000000002E-2</v>
      </c>
      <c r="K74" s="79" t="s">
        <v>103</v>
      </c>
      <c r="L74" s="192">
        <v>0.2167511</v>
      </c>
      <c r="M74" s="192">
        <v>0.92767374999999996</v>
      </c>
      <c r="N74" s="213">
        <v>1.37589523</v>
      </c>
    </row>
    <row r="75" spans="1:14" x14ac:dyDescent="0.25">
      <c r="A75" s="66" t="s">
        <v>238</v>
      </c>
      <c r="B75" s="192">
        <v>1.7075090000000001E-2</v>
      </c>
      <c r="C75" s="192">
        <v>0.116493</v>
      </c>
      <c r="D75" s="192">
        <v>9.2844599999999996E-3</v>
      </c>
      <c r="E75" s="203"/>
      <c r="F75" s="66" t="s">
        <v>142</v>
      </c>
      <c r="G75" s="192">
        <v>0.11940210000000001</v>
      </c>
      <c r="H75" s="192">
        <v>0.31753064000000003</v>
      </c>
      <c r="I75" s="192">
        <v>9.0161329999999998E-2</v>
      </c>
      <c r="K75" s="79" t="s">
        <v>204</v>
      </c>
      <c r="L75" s="192">
        <v>0.84826148000000001</v>
      </c>
      <c r="M75" s="192">
        <v>0.19318682000000001</v>
      </c>
      <c r="N75" s="213">
        <v>1.35894</v>
      </c>
    </row>
    <row r="76" spans="1:14" x14ac:dyDescent="0.25">
      <c r="A76" s="66" t="s">
        <v>198</v>
      </c>
      <c r="B76" s="192">
        <v>0.14278470999999998</v>
      </c>
      <c r="C76" s="192">
        <v>5.6662199999999996E-2</v>
      </c>
      <c r="D76" s="192">
        <v>9.24438E-3</v>
      </c>
      <c r="E76" s="203"/>
      <c r="F76" s="66" t="s">
        <v>114</v>
      </c>
      <c r="G76" s="192">
        <v>2.8438660000000001E-2</v>
      </c>
      <c r="H76" s="192">
        <v>3.1890950000000001E-2</v>
      </c>
      <c r="I76" s="192">
        <v>7.1502839999999998E-2</v>
      </c>
      <c r="K76" s="79" t="s">
        <v>160</v>
      </c>
      <c r="L76" s="192">
        <v>5.44545324</v>
      </c>
      <c r="M76" s="192">
        <v>3.7695365699999996</v>
      </c>
      <c r="N76" s="213">
        <v>1.3392733400000001</v>
      </c>
    </row>
    <row r="77" spans="1:14" x14ac:dyDescent="0.25">
      <c r="A77" s="66" t="s">
        <v>179</v>
      </c>
      <c r="B77" s="192">
        <v>22.624038500000001</v>
      </c>
      <c r="C77" s="192">
        <v>0</v>
      </c>
      <c r="D77" s="192">
        <v>8.0000000000000002E-3</v>
      </c>
      <c r="E77" s="203"/>
      <c r="F77" s="66" t="s">
        <v>237</v>
      </c>
      <c r="G77" s="192">
        <v>1.1063479999999999E-2</v>
      </c>
      <c r="H77" s="192">
        <v>1.45308E-2</v>
      </c>
      <c r="I77" s="192">
        <v>6.9104589999999994E-2</v>
      </c>
      <c r="K77" s="79" t="s">
        <v>142</v>
      </c>
      <c r="L77" s="192">
        <v>0.35684890999999996</v>
      </c>
      <c r="M77" s="192">
        <v>0.30476827000000001</v>
      </c>
      <c r="N77" s="213">
        <v>1.2129589299999999</v>
      </c>
    </row>
    <row r="78" spans="1:14" x14ac:dyDescent="0.25">
      <c r="A78" s="66" t="s">
        <v>170</v>
      </c>
      <c r="B78" s="192">
        <v>1.7846529999999999E-2</v>
      </c>
      <c r="C78" s="192">
        <v>4.8600570000000003E-2</v>
      </c>
      <c r="D78" s="192">
        <v>7.8781000000000007E-3</v>
      </c>
      <c r="E78" s="203"/>
      <c r="F78" s="66" t="s">
        <v>123</v>
      </c>
      <c r="G78" s="192">
        <v>6.5711220000000001E-2</v>
      </c>
      <c r="H78" s="192">
        <v>0.46257325999999999</v>
      </c>
      <c r="I78" s="192">
        <v>6.7588999999999996E-2</v>
      </c>
      <c r="K78" s="79" t="s">
        <v>190</v>
      </c>
      <c r="L78" s="192">
        <v>1.4406889999999999E-2</v>
      </c>
      <c r="M78" s="192">
        <v>1.7682679800000001</v>
      </c>
      <c r="N78" s="213">
        <v>1.2101620200000001</v>
      </c>
    </row>
    <row r="79" spans="1:14" x14ac:dyDescent="0.25">
      <c r="A79" s="66" t="s">
        <v>174</v>
      </c>
      <c r="B79" s="192">
        <v>1.3899999999999999E-4</v>
      </c>
      <c r="C79" s="192">
        <v>1.1180000000000001E-2</v>
      </c>
      <c r="D79" s="192">
        <v>7.8164799999999989E-3</v>
      </c>
      <c r="E79" s="203"/>
      <c r="F79" s="66" t="s">
        <v>170</v>
      </c>
      <c r="G79" s="192">
        <v>3.4670289999999999E-2</v>
      </c>
      <c r="H79" s="192">
        <v>9.8196690000000003E-2</v>
      </c>
      <c r="I79" s="192">
        <v>6.3529440000000006E-2</v>
      </c>
      <c r="K79" s="79" t="s">
        <v>135</v>
      </c>
      <c r="L79" s="192">
        <v>0.93403204000000006</v>
      </c>
      <c r="M79" s="192">
        <v>0.62804218000000001</v>
      </c>
      <c r="N79" s="213">
        <v>1.1472318899999998</v>
      </c>
    </row>
    <row r="80" spans="1:14" x14ac:dyDescent="0.25">
      <c r="A80" s="66" t="s">
        <v>104</v>
      </c>
      <c r="B80" s="192">
        <v>1.8910000000000001E-3</v>
      </c>
      <c r="C80" s="192">
        <v>2.2360000000000001E-3</v>
      </c>
      <c r="D80" s="192">
        <v>7.6224700000000001E-3</v>
      </c>
      <c r="E80" s="203"/>
      <c r="F80" s="66" t="s">
        <v>178</v>
      </c>
      <c r="G80" s="192">
        <v>0.97255899999999995</v>
      </c>
      <c r="H80" s="192">
        <v>6.146604E-2</v>
      </c>
      <c r="I80" s="192">
        <v>5.9270400000000001E-2</v>
      </c>
      <c r="K80" s="79" t="s">
        <v>216</v>
      </c>
      <c r="L80" s="192">
        <v>4.2088293800000001</v>
      </c>
      <c r="M80" s="192">
        <v>1.26731646</v>
      </c>
      <c r="N80" s="213">
        <v>1.0964991799999999</v>
      </c>
    </row>
    <row r="81" spans="1:14" x14ac:dyDescent="0.25">
      <c r="A81" s="66" t="s">
        <v>231</v>
      </c>
      <c r="B81" s="192">
        <v>1.40953E-3</v>
      </c>
      <c r="C81" s="192">
        <v>9.7000000000000005E-4</v>
      </c>
      <c r="D81" s="192">
        <v>6.4760299999999998E-3</v>
      </c>
      <c r="E81" s="203"/>
      <c r="F81" s="66" t="s">
        <v>5</v>
      </c>
      <c r="G81" s="192">
        <v>4.3865559999999998E-2</v>
      </c>
      <c r="H81" s="192">
        <v>0</v>
      </c>
      <c r="I81" s="192">
        <v>5.8449000000000001E-2</v>
      </c>
      <c r="K81" s="79" t="s">
        <v>36</v>
      </c>
      <c r="L81" s="192">
        <v>0.74711576000000002</v>
      </c>
      <c r="M81" s="192">
        <v>0.93406855</v>
      </c>
      <c r="N81" s="213">
        <v>1.04649802</v>
      </c>
    </row>
    <row r="82" spans="1:14" x14ac:dyDescent="0.25">
      <c r="A82" s="66" t="s">
        <v>236</v>
      </c>
      <c r="B82" s="192">
        <v>5.2480000000000001E-3</v>
      </c>
      <c r="C82" s="192">
        <v>1.5979E-2</v>
      </c>
      <c r="D82" s="192">
        <v>6.0436700000000001E-3</v>
      </c>
      <c r="E82" s="203"/>
      <c r="F82" s="66" t="s">
        <v>235</v>
      </c>
      <c r="G82" s="192">
        <v>3.7635000000000001E-4</v>
      </c>
      <c r="H82" s="192">
        <v>4.4898999999999998E-3</v>
      </c>
      <c r="I82" s="192">
        <v>5.7756480000000006E-2</v>
      </c>
      <c r="K82" s="79" t="s">
        <v>228</v>
      </c>
      <c r="L82" s="192">
        <v>0.16750804999999999</v>
      </c>
      <c r="M82" s="192">
        <v>1.7433790200000001</v>
      </c>
      <c r="N82" s="213">
        <v>1.01605995</v>
      </c>
    </row>
    <row r="83" spans="1:14" x14ac:dyDescent="0.25">
      <c r="A83" s="66" t="s">
        <v>173</v>
      </c>
      <c r="B83" s="192">
        <v>3.0699999999999998E-4</v>
      </c>
      <c r="C83" s="192">
        <v>0</v>
      </c>
      <c r="D83" s="192">
        <v>5.8570000000000002E-3</v>
      </c>
      <c r="E83" s="203"/>
      <c r="F83" s="66" t="s">
        <v>229</v>
      </c>
      <c r="G83" s="192">
        <v>2.29257E-2</v>
      </c>
      <c r="H83" s="192">
        <v>5.4055289999999999E-2</v>
      </c>
      <c r="I83" s="192">
        <v>5.6732100000000001E-2</v>
      </c>
      <c r="K83" s="79" t="s">
        <v>4</v>
      </c>
      <c r="L83" s="192">
        <v>2.11205175</v>
      </c>
      <c r="M83" s="192">
        <v>2.2755262900000002</v>
      </c>
      <c r="N83" s="213">
        <v>1.0060456</v>
      </c>
    </row>
    <row r="84" spans="1:14" x14ac:dyDescent="0.25">
      <c r="A84" s="66" t="s">
        <v>61</v>
      </c>
      <c r="B84" s="192">
        <v>0</v>
      </c>
      <c r="C84" s="192">
        <v>5.0000000000000002E-5</v>
      </c>
      <c r="D84" s="192">
        <v>5.4999999999999997E-3</v>
      </c>
      <c r="E84" s="203"/>
      <c r="F84" s="66" t="s">
        <v>199</v>
      </c>
      <c r="G84" s="192">
        <v>0</v>
      </c>
      <c r="H84" s="192">
        <v>0</v>
      </c>
      <c r="I84" s="192">
        <v>5.600376E-2</v>
      </c>
      <c r="K84" s="79" t="s">
        <v>42</v>
      </c>
      <c r="L84" s="192">
        <v>1.4180600000000001</v>
      </c>
      <c r="M84" s="192">
        <v>3.25</v>
      </c>
      <c r="N84" s="213">
        <v>0.92502518</v>
      </c>
    </row>
    <row r="85" spans="1:14" x14ac:dyDescent="0.25">
      <c r="A85" s="66" t="s">
        <v>67</v>
      </c>
      <c r="B85" s="192">
        <v>5.0000000000000001E-4</v>
      </c>
      <c r="C85" s="192">
        <v>1.8484E-3</v>
      </c>
      <c r="D85" s="192">
        <v>4.248E-3</v>
      </c>
      <c r="E85" s="203"/>
      <c r="F85" s="66" t="s">
        <v>20</v>
      </c>
      <c r="G85" s="192">
        <v>0.66655041000000004</v>
      </c>
      <c r="H85" s="192">
        <v>5.3996848699999997</v>
      </c>
      <c r="I85" s="192">
        <v>5.3965329999999999E-2</v>
      </c>
      <c r="K85" s="79" t="s">
        <v>3</v>
      </c>
      <c r="L85" s="192">
        <v>0.797763</v>
      </c>
      <c r="M85" s="192">
        <v>1.1716490500000001</v>
      </c>
      <c r="N85" s="213">
        <v>0.92150699999999997</v>
      </c>
    </row>
    <row r="86" spans="1:14" x14ac:dyDescent="0.25">
      <c r="A86" s="66" t="s">
        <v>23</v>
      </c>
      <c r="B86" s="192">
        <v>1.2107000000000001</v>
      </c>
      <c r="C86" s="192">
        <v>7.4999999999999993E-5</v>
      </c>
      <c r="D86" s="192">
        <v>3.6903400000000003E-3</v>
      </c>
      <c r="E86" s="203"/>
      <c r="F86" s="66" t="s">
        <v>99</v>
      </c>
      <c r="G86" s="192">
        <v>0.22461428</v>
      </c>
      <c r="H86" s="192">
        <v>0.11732203999999999</v>
      </c>
      <c r="I86" s="192">
        <v>5.3247599999999999E-2</v>
      </c>
      <c r="K86" s="79" t="s">
        <v>107</v>
      </c>
      <c r="L86" s="192">
        <v>1.9632288200000001</v>
      </c>
      <c r="M86" s="192">
        <v>0.39040637</v>
      </c>
      <c r="N86" s="213">
        <v>0.88417586999999997</v>
      </c>
    </row>
    <row r="87" spans="1:14" x14ac:dyDescent="0.25">
      <c r="A87" s="66" t="s">
        <v>116</v>
      </c>
      <c r="B87" s="192">
        <v>4.3753E-2</v>
      </c>
      <c r="C87" s="192">
        <v>0</v>
      </c>
      <c r="D87" s="192">
        <v>3.6780900000000002E-3</v>
      </c>
      <c r="E87" s="203"/>
      <c r="F87" s="66" t="s">
        <v>169</v>
      </c>
      <c r="G87" s="192">
        <v>0</v>
      </c>
      <c r="H87" s="192">
        <v>0</v>
      </c>
      <c r="I87" s="192">
        <v>5.297864E-2</v>
      </c>
      <c r="K87" s="79" t="s">
        <v>57</v>
      </c>
      <c r="L87" s="192">
        <v>0</v>
      </c>
      <c r="M87" s="192">
        <v>0</v>
      </c>
      <c r="N87" s="213">
        <v>0.82046518000000002</v>
      </c>
    </row>
    <row r="88" spans="1:14" x14ac:dyDescent="0.25">
      <c r="A88" s="66" t="s">
        <v>233</v>
      </c>
      <c r="B88" s="192">
        <v>3.0400000000000002E-3</v>
      </c>
      <c r="C88" s="192">
        <v>5.3990000000000002E-3</v>
      </c>
      <c r="D88" s="192">
        <v>3.6437800000000001E-3</v>
      </c>
      <c r="E88" s="203"/>
      <c r="F88" s="66" t="s">
        <v>253</v>
      </c>
      <c r="G88" s="192">
        <v>1.5467499999999999E-3</v>
      </c>
      <c r="H88" s="192">
        <v>0.71923572000000002</v>
      </c>
      <c r="I88" s="192">
        <v>4.48847E-2</v>
      </c>
      <c r="K88" s="79" t="s">
        <v>214</v>
      </c>
      <c r="L88" s="192">
        <v>2.8792404999999999</v>
      </c>
      <c r="M88" s="192">
        <v>2.0580695499999999</v>
      </c>
      <c r="N88" s="213">
        <v>0.805728</v>
      </c>
    </row>
    <row r="89" spans="1:14" x14ac:dyDescent="0.25">
      <c r="A89" s="66" t="s">
        <v>201</v>
      </c>
      <c r="B89" s="192">
        <v>3.131925E-2</v>
      </c>
      <c r="C89" s="192">
        <v>0</v>
      </c>
      <c r="D89" s="192">
        <v>3.539E-3</v>
      </c>
      <c r="E89" s="203"/>
      <c r="F89" s="66" t="s">
        <v>211</v>
      </c>
      <c r="G89" s="192">
        <v>0</v>
      </c>
      <c r="H89" s="192">
        <v>0.18099456</v>
      </c>
      <c r="I89" s="192">
        <v>4.4023529999999998E-2</v>
      </c>
      <c r="K89" s="79" t="s">
        <v>110</v>
      </c>
      <c r="L89" s="192">
        <v>0</v>
      </c>
      <c r="M89" s="192">
        <v>1.56019318</v>
      </c>
      <c r="N89" s="213">
        <v>0.76927513999999997</v>
      </c>
    </row>
    <row r="90" spans="1:14" x14ac:dyDescent="0.25">
      <c r="A90" s="66" t="s">
        <v>63</v>
      </c>
      <c r="B90" s="192">
        <v>0.12784294000000002</v>
      </c>
      <c r="C90" s="192">
        <v>4.7690100000000006E-3</v>
      </c>
      <c r="D90" s="192">
        <v>3.4388699999999997E-3</v>
      </c>
      <c r="E90" s="203"/>
      <c r="F90" s="66" t="s">
        <v>118</v>
      </c>
      <c r="G90" s="192">
        <v>1.4355000000000002E-4</v>
      </c>
      <c r="H90" s="192">
        <v>8.6799999999999996E-5</v>
      </c>
      <c r="I90" s="192">
        <v>4.3966850000000002E-2</v>
      </c>
      <c r="K90" s="79" t="s">
        <v>24</v>
      </c>
      <c r="L90" s="192">
        <v>2.5867020000000001E-2</v>
      </c>
      <c r="M90" s="192">
        <v>0.87347600000000003</v>
      </c>
      <c r="N90" s="213">
        <v>0.72832724000000004</v>
      </c>
    </row>
    <row r="91" spans="1:14" x14ac:dyDescent="0.25">
      <c r="A91" s="66" t="s">
        <v>109</v>
      </c>
      <c r="B91" s="192">
        <v>0</v>
      </c>
      <c r="C91" s="192">
        <v>0</v>
      </c>
      <c r="D91" s="192">
        <v>2.5769999999999999E-3</v>
      </c>
      <c r="E91" s="203"/>
      <c r="F91" s="66" t="s">
        <v>28</v>
      </c>
      <c r="G91" s="192">
        <v>1.8782200000000001E-3</v>
      </c>
      <c r="H91" s="192">
        <v>0</v>
      </c>
      <c r="I91" s="192">
        <v>3.9843940000000001E-2</v>
      </c>
      <c r="K91" s="79" t="s">
        <v>172</v>
      </c>
      <c r="L91" s="192">
        <v>0.57472816000000004</v>
      </c>
      <c r="M91" s="192">
        <v>1.1057177</v>
      </c>
      <c r="N91" s="213">
        <v>0.66318341000000003</v>
      </c>
    </row>
    <row r="92" spans="1:14" x14ac:dyDescent="0.25">
      <c r="A92" s="66" t="s">
        <v>20</v>
      </c>
      <c r="B92" s="192">
        <v>7.1000000000000005E-5</v>
      </c>
      <c r="C92" s="192">
        <v>3.5E-4</v>
      </c>
      <c r="D92" s="192">
        <v>2.4297699999999999E-3</v>
      </c>
      <c r="E92" s="203"/>
      <c r="F92" s="66" t="s">
        <v>116</v>
      </c>
      <c r="G92" s="192">
        <v>1.2422010000000001E-2</v>
      </c>
      <c r="H92" s="192">
        <v>2.8565110000000001E-2</v>
      </c>
      <c r="I92" s="192">
        <v>3.8927639999999999E-2</v>
      </c>
      <c r="K92" s="79" t="s">
        <v>180</v>
      </c>
      <c r="L92" s="192">
        <v>0.13648439000000001</v>
      </c>
      <c r="M92" s="192">
        <v>1.13209804</v>
      </c>
      <c r="N92" s="213">
        <v>0.64865053000000006</v>
      </c>
    </row>
    <row r="93" spans="1:14" x14ac:dyDescent="0.25">
      <c r="A93" s="66" t="s">
        <v>255</v>
      </c>
      <c r="B93" s="192">
        <v>5.2379999999999996E-3</v>
      </c>
      <c r="C93" s="192">
        <v>0.10473399999999999</v>
      </c>
      <c r="D93" s="192">
        <v>2.264E-3</v>
      </c>
      <c r="E93" s="203"/>
      <c r="F93" s="66" t="s">
        <v>91</v>
      </c>
      <c r="G93" s="192">
        <v>5.0000000000000001E-4</v>
      </c>
      <c r="H93" s="192">
        <v>0</v>
      </c>
      <c r="I93" s="192">
        <v>3.27E-2</v>
      </c>
      <c r="K93" s="79" t="s">
        <v>151</v>
      </c>
      <c r="L93" s="192">
        <v>0.34131</v>
      </c>
      <c r="M93" s="192">
        <v>1.332865</v>
      </c>
      <c r="N93" s="213">
        <v>0.64049999999999996</v>
      </c>
    </row>
    <row r="94" spans="1:14" x14ac:dyDescent="0.25">
      <c r="A94" s="66" t="s">
        <v>147</v>
      </c>
      <c r="B94" s="192">
        <v>0.12015000000000001</v>
      </c>
      <c r="C94" s="192">
        <v>2.5000000000000001E-4</v>
      </c>
      <c r="D94" s="192">
        <v>2.1220000000000002E-3</v>
      </c>
      <c r="E94" s="203"/>
      <c r="F94" s="66" t="s">
        <v>128</v>
      </c>
      <c r="G94" s="192">
        <v>2.5045830000000002E-2</v>
      </c>
      <c r="H94" s="192">
        <v>5.0307999999999999E-2</v>
      </c>
      <c r="I94" s="192">
        <v>3.1042720000000003E-2</v>
      </c>
      <c r="K94" s="79" t="s">
        <v>19</v>
      </c>
      <c r="L94" s="192">
        <v>4.52433E-2</v>
      </c>
      <c r="M94" s="192">
        <v>2.8983060000000001E-2</v>
      </c>
      <c r="N94" s="213">
        <v>0.63535132999999999</v>
      </c>
    </row>
    <row r="95" spans="1:14" x14ac:dyDescent="0.25">
      <c r="A95" s="66" t="s">
        <v>207</v>
      </c>
      <c r="B95" s="192">
        <v>0</v>
      </c>
      <c r="C95" s="192">
        <v>3.4249000000000003E-3</v>
      </c>
      <c r="D95" s="192">
        <v>2.0556300000000001E-3</v>
      </c>
      <c r="E95" s="203"/>
      <c r="F95" s="66" t="s">
        <v>180</v>
      </c>
      <c r="G95" s="192">
        <v>0</v>
      </c>
      <c r="H95" s="192">
        <v>1.3970610000000001E-2</v>
      </c>
      <c r="I95" s="192">
        <v>3.0464290000000002E-2</v>
      </c>
      <c r="K95" s="79" t="s">
        <v>25</v>
      </c>
      <c r="L95" s="192">
        <v>2.9268060000000002E-2</v>
      </c>
      <c r="M95" s="192">
        <v>7.9035400000000006E-3</v>
      </c>
      <c r="N95" s="213">
        <v>0.62968269999999993</v>
      </c>
    </row>
    <row r="96" spans="1:14" x14ac:dyDescent="0.25">
      <c r="A96" s="66" t="s">
        <v>239</v>
      </c>
      <c r="B96" s="192">
        <v>2.891384E-2</v>
      </c>
      <c r="C96" s="192">
        <v>1.0500000000000001E-2</v>
      </c>
      <c r="D96" s="192">
        <v>1.7993800000000002E-3</v>
      </c>
      <c r="E96" s="203"/>
      <c r="F96" s="66" t="s">
        <v>149</v>
      </c>
      <c r="G96" s="192">
        <v>1.9655139999999998E-2</v>
      </c>
      <c r="H96" s="192">
        <v>2.0772E-4</v>
      </c>
      <c r="I96" s="192">
        <v>2.9034880000000002E-2</v>
      </c>
      <c r="K96" s="79" t="s">
        <v>249</v>
      </c>
      <c r="L96" s="192">
        <v>0.34313781999999998</v>
      </c>
      <c r="M96" s="192">
        <v>0.36548738000000003</v>
      </c>
      <c r="N96" s="213">
        <v>0.62804260000000001</v>
      </c>
    </row>
    <row r="97" spans="1:14" x14ac:dyDescent="0.25">
      <c r="A97" s="66" t="s">
        <v>94</v>
      </c>
      <c r="B97" s="192">
        <v>0</v>
      </c>
      <c r="C97" s="192">
        <v>9.3533399999999989E-2</v>
      </c>
      <c r="D97" s="192">
        <v>1.6639999999999999E-3</v>
      </c>
      <c r="E97" s="203"/>
      <c r="F97" s="66" t="s">
        <v>59</v>
      </c>
      <c r="G97" s="192">
        <v>6.7255419999999996E-2</v>
      </c>
      <c r="H97" s="192">
        <v>6.0990849999999999E-2</v>
      </c>
      <c r="I97" s="192">
        <v>2.865935E-2</v>
      </c>
      <c r="K97" s="79" t="s">
        <v>117</v>
      </c>
      <c r="L97" s="192">
        <v>0.40832746000000003</v>
      </c>
      <c r="M97" s="192">
        <v>0.67264131999999999</v>
      </c>
      <c r="N97" s="213">
        <v>0.6203273199999999</v>
      </c>
    </row>
    <row r="98" spans="1:14" x14ac:dyDescent="0.25">
      <c r="A98" s="66" t="s">
        <v>180</v>
      </c>
      <c r="B98" s="192">
        <v>0</v>
      </c>
      <c r="C98" s="192">
        <v>6.9346110000000002E-2</v>
      </c>
      <c r="D98" s="192">
        <v>1.5483900000000002E-3</v>
      </c>
      <c r="E98" s="203"/>
      <c r="F98" s="66" t="s">
        <v>154</v>
      </c>
      <c r="G98" s="192">
        <v>0</v>
      </c>
      <c r="H98" s="192">
        <v>0</v>
      </c>
      <c r="I98" s="192">
        <v>2.4101500000000001E-2</v>
      </c>
      <c r="K98" s="79" t="s">
        <v>202</v>
      </c>
      <c r="L98" s="192">
        <v>0.10881449</v>
      </c>
      <c r="M98" s="192">
        <v>7.1055750000000001E-2</v>
      </c>
      <c r="N98" s="213">
        <v>0.59853568000000001</v>
      </c>
    </row>
    <row r="99" spans="1:14" x14ac:dyDescent="0.25">
      <c r="A99" s="66" t="s">
        <v>208</v>
      </c>
      <c r="B99" s="192">
        <v>5.0500000000000002E-4</v>
      </c>
      <c r="C99" s="192">
        <v>0</v>
      </c>
      <c r="D99" s="192">
        <v>1.5E-3</v>
      </c>
      <c r="E99" s="203"/>
      <c r="F99" s="66" t="s">
        <v>191</v>
      </c>
      <c r="G99" s="192">
        <v>0</v>
      </c>
      <c r="H99" s="192">
        <v>0</v>
      </c>
      <c r="I99" s="192">
        <v>2.3137439999999999E-2</v>
      </c>
      <c r="K99" s="79" t="s">
        <v>77</v>
      </c>
      <c r="L99" s="192">
        <v>0.30078643999999999</v>
      </c>
      <c r="M99" s="192">
        <v>0.29849999999999999</v>
      </c>
      <c r="N99" s="213">
        <v>0.59621018000000003</v>
      </c>
    </row>
    <row r="100" spans="1:14" x14ac:dyDescent="0.25">
      <c r="A100" s="66" t="s">
        <v>35</v>
      </c>
      <c r="B100" s="192">
        <v>1.2819999999999999E-3</v>
      </c>
      <c r="C100" s="192">
        <v>1.27983E-3</v>
      </c>
      <c r="D100" s="192">
        <v>1.28305E-3</v>
      </c>
      <c r="E100" s="203"/>
      <c r="F100" s="66" t="s">
        <v>105</v>
      </c>
      <c r="G100" s="192">
        <v>2.4255700000000002E-3</v>
      </c>
      <c r="H100" s="192">
        <v>5.3199389999999999E-2</v>
      </c>
      <c r="I100" s="192">
        <v>2.1420000000000002E-2</v>
      </c>
      <c r="K100" s="79" t="s">
        <v>113</v>
      </c>
      <c r="L100" s="192">
        <v>0.26172706000000001</v>
      </c>
      <c r="M100" s="192">
        <v>9.6508059999999993E-2</v>
      </c>
      <c r="N100" s="213">
        <v>0.52662525000000004</v>
      </c>
    </row>
    <row r="101" spans="1:14" x14ac:dyDescent="0.25">
      <c r="A101" s="66" t="s">
        <v>36</v>
      </c>
      <c r="B101" s="192">
        <v>3.6459999999999999E-3</v>
      </c>
      <c r="C101" s="192">
        <v>1.4834500000000001E-3</v>
      </c>
      <c r="D101" s="192">
        <v>1.08472E-3</v>
      </c>
      <c r="E101" s="203"/>
      <c r="F101" s="66" t="s">
        <v>6</v>
      </c>
      <c r="G101" s="192">
        <v>1.514972E-2</v>
      </c>
      <c r="H101" s="192">
        <v>0</v>
      </c>
      <c r="I101" s="192">
        <v>2.1303060000000002E-2</v>
      </c>
      <c r="K101" s="79" t="s">
        <v>122</v>
      </c>
      <c r="L101" s="192">
        <v>0.13544951999999999</v>
      </c>
      <c r="M101" s="192">
        <v>4.7336949999999996E-2</v>
      </c>
      <c r="N101" s="213">
        <v>0.52360795999999998</v>
      </c>
    </row>
    <row r="102" spans="1:14" x14ac:dyDescent="0.25">
      <c r="A102" s="66" t="s">
        <v>32</v>
      </c>
      <c r="B102" s="192">
        <v>0</v>
      </c>
      <c r="C102" s="192">
        <v>0</v>
      </c>
      <c r="D102" s="192">
        <v>9.1799999999999998E-4</v>
      </c>
      <c r="E102" s="203"/>
      <c r="F102" s="66" t="s">
        <v>159</v>
      </c>
      <c r="G102" s="192">
        <v>0</v>
      </c>
      <c r="H102" s="192">
        <v>0</v>
      </c>
      <c r="I102" s="192">
        <v>2.060646E-2</v>
      </c>
      <c r="K102" s="79" t="s">
        <v>174</v>
      </c>
      <c r="L102" s="192">
        <v>1.0663577200000001</v>
      </c>
      <c r="M102" s="192">
        <v>0.5649499</v>
      </c>
      <c r="N102" s="213">
        <v>0.51703149000000004</v>
      </c>
    </row>
    <row r="103" spans="1:14" x14ac:dyDescent="0.25">
      <c r="A103" s="66" t="s">
        <v>134</v>
      </c>
      <c r="B103" s="192">
        <v>3.0000000000000001E-5</v>
      </c>
      <c r="C103" s="192">
        <v>0.12305000000000001</v>
      </c>
      <c r="D103" s="192">
        <v>8.9464000000000004E-4</v>
      </c>
      <c r="E103" s="203"/>
      <c r="F103" s="66" t="s">
        <v>238</v>
      </c>
      <c r="G103" s="192">
        <v>1.6776119999999999E-2</v>
      </c>
      <c r="H103" s="192">
        <v>0</v>
      </c>
      <c r="I103" s="192">
        <v>2.0263080000000003E-2</v>
      </c>
      <c r="K103" s="79" t="s">
        <v>148</v>
      </c>
      <c r="L103" s="192">
        <v>0.65675718000000005</v>
      </c>
      <c r="M103" s="192">
        <v>0.40954585999999998</v>
      </c>
      <c r="N103" s="213">
        <v>0.51313396999999994</v>
      </c>
    </row>
    <row r="104" spans="1:14" x14ac:dyDescent="0.25">
      <c r="A104" s="66" t="s">
        <v>135</v>
      </c>
      <c r="B104" s="192">
        <v>1.1048580000000001E-2</v>
      </c>
      <c r="C104" s="192">
        <v>9.3899999999999995E-4</v>
      </c>
      <c r="D104" s="192">
        <v>8.92E-4</v>
      </c>
      <c r="E104" s="203"/>
      <c r="F104" s="66" t="s">
        <v>236</v>
      </c>
      <c r="G104" s="192">
        <v>1.6206419999999999E-2</v>
      </c>
      <c r="H104" s="192">
        <v>1.4064000000000001E-3</v>
      </c>
      <c r="I104" s="192">
        <v>1.35429E-2</v>
      </c>
      <c r="K104" s="79" t="s">
        <v>97</v>
      </c>
      <c r="L104" s="192">
        <v>0.13328856</v>
      </c>
      <c r="M104" s="192">
        <v>1E-4</v>
      </c>
      <c r="N104" s="213">
        <v>0.47402599000000001</v>
      </c>
    </row>
    <row r="105" spans="1:14" x14ac:dyDescent="0.25">
      <c r="A105" s="66" t="s">
        <v>145</v>
      </c>
      <c r="B105" s="192">
        <v>1.1E-4</v>
      </c>
      <c r="C105" s="192">
        <v>3.5E-4</v>
      </c>
      <c r="D105" s="192">
        <v>7.1000000000000002E-4</v>
      </c>
      <c r="E105" s="203"/>
      <c r="F105" s="66" t="s">
        <v>144</v>
      </c>
      <c r="G105" s="192">
        <v>0</v>
      </c>
      <c r="H105" s="192">
        <v>0</v>
      </c>
      <c r="I105" s="192">
        <v>1.2881209999999999E-2</v>
      </c>
      <c r="K105" s="79" t="s">
        <v>223</v>
      </c>
      <c r="L105" s="192">
        <v>0.15</v>
      </c>
      <c r="M105" s="192">
        <v>2.8106416699999999</v>
      </c>
      <c r="N105" s="213">
        <v>0.46179999999999999</v>
      </c>
    </row>
    <row r="106" spans="1:14" x14ac:dyDescent="0.25">
      <c r="A106" s="66" t="s">
        <v>71</v>
      </c>
      <c r="B106" s="192">
        <v>3.6000000000000002E-4</v>
      </c>
      <c r="C106" s="192">
        <v>5.1000000000000004E-3</v>
      </c>
      <c r="D106" s="192">
        <v>6.9999999999999999E-4</v>
      </c>
      <c r="E106" s="203"/>
      <c r="F106" s="66" t="s">
        <v>27</v>
      </c>
      <c r="G106" s="192">
        <v>0</v>
      </c>
      <c r="H106" s="192">
        <v>0</v>
      </c>
      <c r="I106" s="192">
        <v>1.20336E-2</v>
      </c>
      <c r="K106" s="79" t="s">
        <v>206</v>
      </c>
      <c r="L106" s="192">
        <v>0.70962621999999997</v>
      </c>
      <c r="M106" s="192">
        <v>0.24928337</v>
      </c>
      <c r="N106" s="213">
        <v>0.45715359999999999</v>
      </c>
    </row>
    <row r="107" spans="1:14" x14ac:dyDescent="0.25">
      <c r="A107" s="66" t="s">
        <v>117</v>
      </c>
      <c r="B107" s="192">
        <v>0</v>
      </c>
      <c r="C107" s="192">
        <v>0</v>
      </c>
      <c r="D107" s="192">
        <v>6.9499999999999998E-4</v>
      </c>
      <c r="E107" s="203"/>
      <c r="F107" s="66" t="s">
        <v>201</v>
      </c>
      <c r="G107" s="192">
        <v>7.5000000000000002E-4</v>
      </c>
      <c r="H107" s="192">
        <v>7.1057029999999993E-2</v>
      </c>
      <c r="I107" s="192">
        <v>1.164691E-2</v>
      </c>
      <c r="K107" s="79" t="s">
        <v>169</v>
      </c>
      <c r="L107" s="192">
        <v>0.32111385999999997</v>
      </c>
      <c r="M107" s="192">
        <v>0.48163926000000001</v>
      </c>
      <c r="N107" s="213">
        <v>0.44000290000000003</v>
      </c>
    </row>
    <row r="108" spans="1:14" x14ac:dyDescent="0.25">
      <c r="A108" s="66" t="s">
        <v>138</v>
      </c>
      <c r="B108" s="192">
        <v>1.6000000000000001E-4</v>
      </c>
      <c r="C108" s="192">
        <v>2.5999999999999998E-4</v>
      </c>
      <c r="D108" s="192">
        <v>6.7900000000000002E-4</v>
      </c>
      <c r="E108" s="203"/>
      <c r="F108" s="66" t="s">
        <v>174</v>
      </c>
      <c r="G108" s="192">
        <v>1.5511700000000002E-3</v>
      </c>
      <c r="H108" s="192">
        <v>2.0692499999999999E-3</v>
      </c>
      <c r="I108" s="192">
        <v>1.0790610000000001E-2</v>
      </c>
      <c r="K108" s="79" t="s">
        <v>106</v>
      </c>
      <c r="L108" s="192">
        <v>3.6702029999999999</v>
      </c>
      <c r="M108" s="192">
        <v>0.42303099999999999</v>
      </c>
      <c r="N108" s="213">
        <v>0.40705000000000002</v>
      </c>
    </row>
    <row r="109" spans="1:14" x14ac:dyDescent="0.25">
      <c r="A109" s="66" t="s">
        <v>199</v>
      </c>
      <c r="B109" s="192">
        <v>2.7141330000000002E-2</v>
      </c>
      <c r="C109" s="192">
        <v>0</v>
      </c>
      <c r="D109" s="192">
        <v>6.4236999999999996E-4</v>
      </c>
      <c r="E109" s="203"/>
      <c r="F109" s="66" t="s">
        <v>193</v>
      </c>
      <c r="G109" s="192">
        <v>0</v>
      </c>
      <c r="H109" s="192">
        <v>0</v>
      </c>
      <c r="I109" s="192">
        <v>9.6406000000000009E-3</v>
      </c>
      <c r="K109" s="79" t="s">
        <v>12</v>
      </c>
      <c r="L109" s="192">
        <v>15.49560192</v>
      </c>
      <c r="M109" s="192">
        <v>1.4429988600000001</v>
      </c>
      <c r="N109" s="213">
        <v>0.39142019</v>
      </c>
    </row>
    <row r="110" spans="1:14" x14ac:dyDescent="0.25">
      <c r="A110" s="66" t="s">
        <v>150</v>
      </c>
      <c r="B110" s="192">
        <v>0</v>
      </c>
      <c r="C110" s="192">
        <v>9.1317299999999994E-3</v>
      </c>
      <c r="D110" s="192">
        <v>6.3529999999999999E-4</v>
      </c>
      <c r="E110" s="203"/>
      <c r="F110" s="66" t="s">
        <v>150</v>
      </c>
      <c r="G110" s="192">
        <v>5.0362299999999992E-3</v>
      </c>
      <c r="H110" s="192">
        <v>0</v>
      </c>
      <c r="I110" s="192">
        <v>8.9357299999999994E-3</v>
      </c>
      <c r="K110" s="79" t="s">
        <v>132</v>
      </c>
      <c r="L110" s="192">
        <v>7.2674370000000002E-2</v>
      </c>
      <c r="M110" s="192">
        <v>0.25445648999999998</v>
      </c>
      <c r="N110" s="213">
        <v>0.32736610999999999</v>
      </c>
    </row>
    <row r="111" spans="1:14" x14ac:dyDescent="0.25">
      <c r="A111" s="66" t="s">
        <v>123</v>
      </c>
      <c r="B111" s="192">
        <v>3.4804839999999997E-2</v>
      </c>
      <c r="C111" s="192">
        <v>6.28205E-3</v>
      </c>
      <c r="D111" s="192">
        <v>6.2100000000000002E-4</v>
      </c>
      <c r="E111" s="203"/>
      <c r="F111" s="66" t="s">
        <v>117</v>
      </c>
      <c r="G111" s="192">
        <v>3.79006E-3</v>
      </c>
      <c r="H111" s="192">
        <v>4.8612889999999999E-2</v>
      </c>
      <c r="I111" s="192">
        <v>8.8707199999999986E-3</v>
      </c>
      <c r="K111" s="79" t="s">
        <v>200</v>
      </c>
      <c r="L111" s="192">
        <v>1.0155637399999999</v>
      </c>
      <c r="M111" s="192">
        <v>10.395857850000001</v>
      </c>
      <c r="N111" s="213">
        <v>0.32714466999999997</v>
      </c>
    </row>
    <row r="112" spans="1:14" x14ac:dyDescent="0.25">
      <c r="A112" s="66" t="s">
        <v>108</v>
      </c>
      <c r="B112" s="192">
        <v>6.5700000000000003E-4</v>
      </c>
      <c r="C112" s="192">
        <v>2.1900000000000001E-4</v>
      </c>
      <c r="D112" s="192">
        <v>5.6999999999999998E-4</v>
      </c>
      <c r="E112" s="203"/>
      <c r="F112" s="66" t="s">
        <v>146</v>
      </c>
      <c r="G112" s="192">
        <v>0</v>
      </c>
      <c r="H112" s="192">
        <v>0</v>
      </c>
      <c r="I112" s="192">
        <v>8.6765400000000017E-3</v>
      </c>
      <c r="K112" s="79" t="s">
        <v>134</v>
      </c>
      <c r="L112" s="192">
        <v>0.23689846000000001</v>
      </c>
      <c r="M112" s="192">
        <v>0.30481950000000002</v>
      </c>
      <c r="N112" s="213">
        <v>0.32578228999999997</v>
      </c>
    </row>
    <row r="113" spans="1:14" x14ac:dyDescent="0.25">
      <c r="A113" s="66" t="s">
        <v>122</v>
      </c>
      <c r="B113" s="192">
        <v>0</v>
      </c>
      <c r="C113" s="192">
        <v>0</v>
      </c>
      <c r="D113" s="192">
        <v>5.5000000000000003E-4</v>
      </c>
      <c r="E113" s="203"/>
      <c r="F113" s="66" t="s">
        <v>603</v>
      </c>
      <c r="G113" s="192">
        <v>0.45068170000000002</v>
      </c>
      <c r="H113" s="192">
        <v>473.28152185000005</v>
      </c>
      <c r="I113" s="192">
        <v>8.2993600000000004E-3</v>
      </c>
      <c r="K113" s="79" t="s">
        <v>194</v>
      </c>
      <c r="L113" s="192">
        <v>3.70167884</v>
      </c>
      <c r="M113" s="192">
        <v>0.62341800999999997</v>
      </c>
      <c r="N113" s="213">
        <v>0.29820818999999998</v>
      </c>
    </row>
    <row r="114" spans="1:14" x14ac:dyDescent="0.25">
      <c r="A114" s="66" t="s">
        <v>197</v>
      </c>
      <c r="B114" s="192">
        <v>9.0945179999999987E-2</v>
      </c>
      <c r="C114" s="192">
        <v>9.1051899999999991E-2</v>
      </c>
      <c r="D114" s="192">
        <v>5.2782000000000003E-4</v>
      </c>
      <c r="E114" s="203"/>
      <c r="F114" s="66" t="s">
        <v>132</v>
      </c>
      <c r="G114" s="192">
        <v>0</v>
      </c>
      <c r="H114" s="192">
        <v>0.20638107999999999</v>
      </c>
      <c r="I114" s="192">
        <v>6.1997399999999996E-3</v>
      </c>
      <c r="K114" s="79" t="s">
        <v>211</v>
      </c>
      <c r="L114" s="192">
        <v>7.44320615</v>
      </c>
      <c r="M114" s="192">
        <v>1.72587303</v>
      </c>
      <c r="N114" s="213">
        <v>0.29709299</v>
      </c>
    </row>
    <row r="115" spans="1:14" x14ac:dyDescent="0.25">
      <c r="A115" s="66" t="s">
        <v>193</v>
      </c>
      <c r="B115" s="192">
        <v>0</v>
      </c>
      <c r="C115" s="192">
        <v>2.622917E-2</v>
      </c>
      <c r="D115" s="192">
        <v>5.0752000000000002E-4</v>
      </c>
      <c r="E115" s="203"/>
      <c r="F115" s="66" t="s">
        <v>120</v>
      </c>
      <c r="G115" s="192">
        <v>5.93065E-3</v>
      </c>
      <c r="H115" s="192">
        <v>9.1400000000000006E-3</v>
      </c>
      <c r="I115" s="192">
        <v>6.1782600000000005E-3</v>
      </c>
      <c r="K115" s="79" t="s">
        <v>212</v>
      </c>
      <c r="L115" s="192">
        <v>8.1222091399999989</v>
      </c>
      <c r="M115" s="192">
        <v>0.33695547999999997</v>
      </c>
      <c r="N115" s="213">
        <v>0.29454477000000001</v>
      </c>
    </row>
    <row r="116" spans="1:14" x14ac:dyDescent="0.25">
      <c r="A116" s="66" t="s">
        <v>97</v>
      </c>
      <c r="B116" s="192">
        <v>0</v>
      </c>
      <c r="C116" s="192">
        <v>2.9999999999999997E-4</v>
      </c>
      <c r="D116" s="192">
        <v>5.0000000000000001E-4</v>
      </c>
      <c r="E116" s="203"/>
      <c r="F116" s="66" t="s">
        <v>256</v>
      </c>
      <c r="G116" s="192">
        <v>2.1058299999999999E-2</v>
      </c>
      <c r="H116" s="192">
        <v>5.5686199999999998E-2</v>
      </c>
      <c r="I116" s="192">
        <v>5.5755800000000001E-3</v>
      </c>
      <c r="K116" s="79" t="s">
        <v>50</v>
      </c>
      <c r="L116" s="192">
        <v>0.29025330999999999</v>
      </c>
      <c r="M116" s="192">
        <v>1.3568648300000001</v>
      </c>
      <c r="N116" s="213">
        <v>0.28543299999999999</v>
      </c>
    </row>
    <row r="117" spans="1:14" x14ac:dyDescent="0.25">
      <c r="A117" s="66" t="s">
        <v>137</v>
      </c>
      <c r="B117" s="192">
        <v>0</v>
      </c>
      <c r="C117" s="192">
        <v>1.08E-3</v>
      </c>
      <c r="D117" s="192">
        <v>4.4999999999999999E-4</v>
      </c>
      <c r="E117" s="203"/>
      <c r="F117" s="66" t="s">
        <v>30</v>
      </c>
      <c r="G117" s="192">
        <v>5.7499910000000001E-2</v>
      </c>
      <c r="H117" s="192">
        <v>0</v>
      </c>
      <c r="I117" s="192">
        <v>5.0122999999999999E-3</v>
      </c>
      <c r="K117" s="79" t="s">
        <v>205</v>
      </c>
      <c r="L117" s="192">
        <v>6.6262399999999994E-3</v>
      </c>
      <c r="M117" s="192">
        <v>0.11642785999999999</v>
      </c>
      <c r="N117" s="213">
        <v>0.25208999999999998</v>
      </c>
    </row>
    <row r="118" spans="1:14" x14ac:dyDescent="0.25">
      <c r="A118" s="66" t="s">
        <v>48</v>
      </c>
      <c r="B118" s="192">
        <v>2.4859999999999999E-3</v>
      </c>
      <c r="C118" s="192">
        <v>9.7999999999999997E-4</v>
      </c>
      <c r="D118" s="192">
        <v>4.4000000000000002E-4</v>
      </c>
      <c r="E118" s="203"/>
      <c r="F118" s="66" t="s">
        <v>36</v>
      </c>
      <c r="G118" s="192">
        <v>2.771968E-2</v>
      </c>
      <c r="H118" s="192">
        <v>2.1545999999999999E-2</v>
      </c>
      <c r="I118" s="192">
        <v>4.7921199999999995E-3</v>
      </c>
      <c r="K118" s="79" t="s">
        <v>256</v>
      </c>
      <c r="L118" s="192">
        <v>0.26809475999999999</v>
      </c>
      <c r="M118" s="192">
        <v>1.6431651299999999</v>
      </c>
      <c r="N118" s="213">
        <v>0.24294011999999998</v>
      </c>
    </row>
    <row r="119" spans="1:14" x14ac:dyDescent="0.25">
      <c r="A119" s="66" t="s">
        <v>252</v>
      </c>
      <c r="B119" s="192">
        <v>3.24581E-3</v>
      </c>
      <c r="C119" s="192">
        <v>5.31E-4</v>
      </c>
      <c r="D119" s="192">
        <v>4.2000000000000002E-4</v>
      </c>
      <c r="E119" s="203"/>
      <c r="F119" s="66" t="s">
        <v>251</v>
      </c>
      <c r="G119" s="192">
        <v>7.4197999999999998E-3</v>
      </c>
      <c r="H119" s="192">
        <v>3.0164340000000001E-2</v>
      </c>
      <c r="I119" s="192">
        <v>4.7464399999999993E-3</v>
      </c>
      <c r="K119" s="79" t="s">
        <v>146</v>
      </c>
      <c r="L119" s="192">
        <v>0.31253151000000001</v>
      </c>
      <c r="M119" s="192">
        <v>11.152318019999999</v>
      </c>
      <c r="N119" s="213">
        <v>0.2151969</v>
      </c>
    </row>
    <row r="120" spans="1:14" x14ac:dyDescent="0.25">
      <c r="A120" s="66" t="s">
        <v>28</v>
      </c>
      <c r="B120" s="192">
        <v>2.0000000000000001E-4</v>
      </c>
      <c r="C120" s="192">
        <v>1.0000000000000001E-5</v>
      </c>
      <c r="D120" s="192">
        <v>3.6667000000000004E-4</v>
      </c>
      <c r="E120" s="203"/>
      <c r="F120" s="66" t="s">
        <v>134</v>
      </c>
      <c r="G120" s="192">
        <v>1.2130000000000001E-3</v>
      </c>
      <c r="H120" s="192">
        <v>7.8978E-3</v>
      </c>
      <c r="I120" s="192">
        <v>4.4880800000000002E-3</v>
      </c>
      <c r="K120" s="79" t="s">
        <v>60</v>
      </c>
      <c r="L120" s="192">
        <v>1.229722</v>
      </c>
      <c r="M120" s="192">
        <v>0.72719900000000004</v>
      </c>
      <c r="N120" s="213">
        <v>0.213451</v>
      </c>
    </row>
    <row r="121" spans="1:14" x14ac:dyDescent="0.25">
      <c r="A121" s="66" t="s">
        <v>37</v>
      </c>
      <c r="B121" s="192">
        <v>8.0000000000000004E-4</v>
      </c>
      <c r="C121" s="192">
        <v>4.5899999999999999E-4</v>
      </c>
      <c r="D121" s="192">
        <v>3.6667000000000004E-4</v>
      </c>
      <c r="E121" s="203"/>
      <c r="F121" s="66" t="s">
        <v>189</v>
      </c>
      <c r="G121" s="192">
        <v>2.0200000000000001E-3</v>
      </c>
      <c r="H121" s="192">
        <v>2.8711779999999999E-2</v>
      </c>
      <c r="I121" s="192">
        <v>3.5999999999999999E-3</v>
      </c>
      <c r="K121" s="79" t="s">
        <v>188</v>
      </c>
      <c r="L121" s="192">
        <v>19.2966677</v>
      </c>
      <c r="M121" s="192">
        <v>0.17303166</v>
      </c>
      <c r="N121" s="213">
        <v>0.21103949999999999</v>
      </c>
    </row>
    <row r="122" spans="1:14" x14ac:dyDescent="0.25">
      <c r="A122" s="66" t="s">
        <v>33</v>
      </c>
      <c r="B122" s="192">
        <v>2.9399999999999999E-4</v>
      </c>
      <c r="C122" s="192">
        <v>4.5548000000000002E-4</v>
      </c>
      <c r="D122" s="192">
        <v>3.3633999999999997E-4</v>
      </c>
      <c r="E122" s="203"/>
      <c r="F122" s="66" t="s">
        <v>214</v>
      </c>
      <c r="G122" s="192">
        <v>0</v>
      </c>
      <c r="H122" s="192">
        <v>0</v>
      </c>
      <c r="I122" s="192">
        <v>3.4706199999999998E-3</v>
      </c>
      <c r="K122" s="79" t="s">
        <v>99</v>
      </c>
      <c r="L122" s="192">
        <v>0.81783430000000001</v>
      </c>
      <c r="M122" s="192">
        <v>1.01424129</v>
      </c>
      <c r="N122" s="213">
        <v>0.20256099999999999</v>
      </c>
    </row>
    <row r="123" spans="1:14" x14ac:dyDescent="0.25">
      <c r="A123" s="66" t="s">
        <v>31</v>
      </c>
      <c r="B123" s="192">
        <v>5.0000000000000002E-5</v>
      </c>
      <c r="C123" s="192">
        <v>8.5000000000000006E-5</v>
      </c>
      <c r="D123" s="192">
        <v>2.7999999999999998E-4</v>
      </c>
      <c r="E123" s="203"/>
      <c r="F123" s="66" t="s">
        <v>148</v>
      </c>
      <c r="G123" s="192">
        <v>2.0000000000000001E-4</v>
      </c>
      <c r="H123" s="192">
        <v>0</v>
      </c>
      <c r="I123" s="192">
        <v>3.3500000000000001E-3</v>
      </c>
      <c r="K123" s="79" t="s">
        <v>32</v>
      </c>
      <c r="L123" s="192">
        <v>6.3329160000000009E-2</v>
      </c>
      <c r="M123" s="192">
        <v>0.19991632000000001</v>
      </c>
      <c r="N123" s="213">
        <v>0.19140267000000002</v>
      </c>
    </row>
    <row r="124" spans="1:14" x14ac:dyDescent="0.25">
      <c r="A124" s="66" t="s">
        <v>59</v>
      </c>
      <c r="B124" s="192">
        <v>0</v>
      </c>
      <c r="C124" s="192">
        <v>0</v>
      </c>
      <c r="D124" s="192">
        <v>2.5000000000000001E-4</v>
      </c>
      <c r="E124" s="203"/>
      <c r="F124" s="66" t="s">
        <v>119</v>
      </c>
      <c r="G124" s="192">
        <v>1.0616E-2</v>
      </c>
      <c r="H124" s="192">
        <v>6.7200000000000003E-3</v>
      </c>
      <c r="I124" s="192">
        <v>2.7964000000000001E-3</v>
      </c>
      <c r="K124" s="79" t="s">
        <v>203</v>
      </c>
      <c r="L124" s="192">
        <v>0.49131571999999996</v>
      </c>
      <c r="M124" s="192">
        <v>0.40594471000000004</v>
      </c>
      <c r="N124" s="213">
        <v>0.18926169000000001</v>
      </c>
    </row>
    <row r="125" spans="1:14" x14ac:dyDescent="0.25">
      <c r="A125" s="66" t="s">
        <v>160</v>
      </c>
      <c r="B125" s="192">
        <v>5.7749999999999998E-3</v>
      </c>
      <c r="C125" s="192">
        <v>2.4845999999999999E-4</v>
      </c>
      <c r="D125" s="192">
        <v>2.3968000000000001E-4</v>
      </c>
      <c r="E125" s="203"/>
      <c r="F125" s="66" t="s">
        <v>127</v>
      </c>
      <c r="G125" s="192">
        <v>0</v>
      </c>
      <c r="H125" s="192">
        <v>0.10227533999999999</v>
      </c>
      <c r="I125" s="192">
        <v>2.36235E-3</v>
      </c>
      <c r="K125" s="79" t="s">
        <v>199</v>
      </c>
      <c r="L125" s="192">
        <v>0.32287716</v>
      </c>
      <c r="M125" s="192">
        <v>2.8517520000000001E-2</v>
      </c>
      <c r="N125" s="213">
        <v>0.18602075000000001</v>
      </c>
    </row>
    <row r="126" spans="1:14" x14ac:dyDescent="0.25">
      <c r="A126" s="66" t="s">
        <v>47</v>
      </c>
      <c r="B126" s="192">
        <v>1.5870000000000001E-3</v>
      </c>
      <c r="C126" s="192">
        <v>9.3000000000000005E-4</v>
      </c>
      <c r="D126" s="192">
        <v>2.1000000000000001E-4</v>
      </c>
      <c r="E126" s="203"/>
      <c r="F126" s="66" t="s">
        <v>44</v>
      </c>
      <c r="G126" s="192">
        <v>8.1019999999999998E-3</v>
      </c>
      <c r="H126" s="192">
        <v>6.5989999999999998E-3</v>
      </c>
      <c r="I126" s="192">
        <v>1.71875E-3</v>
      </c>
      <c r="K126" s="79" t="s">
        <v>170</v>
      </c>
      <c r="L126" s="192">
        <v>0.13652448</v>
      </c>
      <c r="M126" s="192">
        <v>2.4739156800000002</v>
      </c>
      <c r="N126" s="213">
        <v>0.18059404000000001</v>
      </c>
    </row>
    <row r="127" spans="1:14" x14ac:dyDescent="0.25">
      <c r="A127" s="66" t="s">
        <v>133</v>
      </c>
      <c r="B127" s="192">
        <v>9.136E-3</v>
      </c>
      <c r="C127" s="192">
        <v>7.4165910000000002E-2</v>
      </c>
      <c r="D127" s="192">
        <v>2.0000000000000001E-4</v>
      </c>
      <c r="E127" s="203"/>
      <c r="F127" s="66" t="s">
        <v>244</v>
      </c>
      <c r="G127" s="192">
        <v>0</v>
      </c>
      <c r="H127" s="192">
        <v>0</v>
      </c>
      <c r="I127" s="192">
        <v>1.6028800000000001E-3</v>
      </c>
      <c r="K127" s="79" t="s">
        <v>210</v>
      </c>
      <c r="L127" s="192">
        <v>6.1875134599999999</v>
      </c>
      <c r="M127" s="192">
        <v>3.8230887200000003</v>
      </c>
      <c r="N127" s="213">
        <v>0.16934347</v>
      </c>
    </row>
    <row r="128" spans="1:14" x14ac:dyDescent="0.25">
      <c r="A128" s="66" t="s">
        <v>99</v>
      </c>
      <c r="B128" s="192">
        <v>0</v>
      </c>
      <c r="C128" s="192">
        <v>0</v>
      </c>
      <c r="D128" s="192">
        <v>1.9000000000000001E-4</v>
      </c>
      <c r="E128" s="203"/>
      <c r="F128" s="66" t="s">
        <v>202</v>
      </c>
      <c r="G128" s="192">
        <v>6.6289077199999999</v>
      </c>
      <c r="H128" s="192">
        <v>2.3795999999999999E-3</v>
      </c>
      <c r="I128" s="192">
        <v>1.5425E-3</v>
      </c>
      <c r="K128" s="79" t="s">
        <v>238</v>
      </c>
      <c r="L128" s="192">
        <v>0.45030113999999999</v>
      </c>
      <c r="M128" s="192">
        <v>0.45213459</v>
      </c>
      <c r="N128" s="213">
        <v>0.16626635999999997</v>
      </c>
    </row>
    <row r="129" spans="1:14" x14ac:dyDescent="0.25">
      <c r="A129" s="66" t="s">
        <v>73</v>
      </c>
      <c r="B129" s="192">
        <v>1.0000000000000001E-5</v>
      </c>
      <c r="C129" s="192">
        <v>0</v>
      </c>
      <c r="D129" s="192">
        <v>1.8000000000000001E-4</v>
      </c>
      <c r="E129" s="203"/>
      <c r="F129" s="66" t="s">
        <v>112</v>
      </c>
      <c r="G129" s="192">
        <v>0</v>
      </c>
      <c r="H129" s="192">
        <v>0</v>
      </c>
      <c r="I129" s="192">
        <v>1.5217E-3</v>
      </c>
      <c r="K129" s="79" t="s">
        <v>109</v>
      </c>
      <c r="L129" s="192">
        <v>3.7087028799999997</v>
      </c>
      <c r="M129" s="192">
        <v>10.826609470000001</v>
      </c>
      <c r="N129" s="213">
        <v>0.15807535</v>
      </c>
    </row>
    <row r="130" spans="1:14" x14ac:dyDescent="0.25">
      <c r="A130" s="66" t="s">
        <v>58</v>
      </c>
      <c r="B130" s="192">
        <v>0</v>
      </c>
      <c r="C130" s="192">
        <v>1E-4</v>
      </c>
      <c r="D130" s="192">
        <v>1.4999999999999999E-4</v>
      </c>
      <c r="E130" s="203"/>
      <c r="F130" s="66" t="s">
        <v>56</v>
      </c>
      <c r="G130" s="192">
        <v>0</v>
      </c>
      <c r="H130" s="192">
        <v>0</v>
      </c>
      <c r="I130" s="192">
        <v>1.4653699999999999E-3</v>
      </c>
      <c r="K130" s="79" t="s">
        <v>603</v>
      </c>
      <c r="L130" s="192">
        <v>1.5264750000000001E-2</v>
      </c>
      <c r="M130" s="192">
        <v>1.609054E-2</v>
      </c>
      <c r="N130" s="213">
        <v>0.14880770000000001</v>
      </c>
    </row>
    <row r="131" spans="1:14" x14ac:dyDescent="0.25">
      <c r="A131" s="66" t="s">
        <v>81</v>
      </c>
      <c r="B131" s="192">
        <v>0</v>
      </c>
      <c r="C131" s="192">
        <v>0</v>
      </c>
      <c r="D131" s="192">
        <v>1E-4</v>
      </c>
      <c r="E131" s="203"/>
      <c r="F131" s="66" t="s">
        <v>161</v>
      </c>
      <c r="G131" s="192">
        <v>0</v>
      </c>
      <c r="H131" s="192">
        <v>0</v>
      </c>
      <c r="I131" s="192">
        <v>1.4E-3</v>
      </c>
      <c r="K131" s="79" t="s">
        <v>231</v>
      </c>
      <c r="L131" s="192">
        <v>0.26489915999999997</v>
      </c>
      <c r="M131" s="192">
        <v>5.7337160000000005E-2</v>
      </c>
      <c r="N131" s="213">
        <v>0.14327599999999999</v>
      </c>
    </row>
    <row r="132" spans="1:14" x14ac:dyDescent="0.25">
      <c r="A132" s="66" t="s">
        <v>152</v>
      </c>
      <c r="B132" s="192">
        <v>0</v>
      </c>
      <c r="C132" s="192">
        <v>0</v>
      </c>
      <c r="D132" s="192">
        <v>1E-4</v>
      </c>
      <c r="E132" s="203"/>
      <c r="F132" s="66" t="s">
        <v>98</v>
      </c>
      <c r="G132" s="192">
        <v>1.7213788799999998</v>
      </c>
      <c r="H132" s="192">
        <v>3.2263347599999999</v>
      </c>
      <c r="I132" s="192">
        <v>9.2736000000000001E-4</v>
      </c>
      <c r="K132" s="79" t="s">
        <v>6</v>
      </c>
      <c r="L132" s="192">
        <v>0.25702032999999996</v>
      </c>
      <c r="M132" s="192">
        <v>6.0257890000000001E-2</v>
      </c>
      <c r="N132" s="213">
        <v>0.13381614999999999</v>
      </c>
    </row>
    <row r="133" spans="1:14" x14ac:dyDescent="0.25">
      <c r="A133" s="66" t="s">
        <v>22</v>
      </c>
      <c r="B133" s="192">
        <v>1.73E-3</v>
      </c>
      <c r="C133" s="192">
        <v>3.0000000000000001E-5</v>
      </c>
      <c r="D133" s="192">
        <v>6.3E-5</v>
      </c>
      <c r="E133" s="203"/>
      <c r="F133" s="66" t="s">
        <v>84</v>
      </c>
      <c r="G133" s="192">
        <v>0</v>
      </c>
      <c r="H133" s="192">
        <v>0</v>
      </c>
      <c r="I133" s="192">
        <v>8.4825000000000005E-4</v>
      </c>
      <c r="K133" s="79" t="s">
        <v>100</v>
      </c>
      <c r="L133" s="192">
        <v>0</v>
      </c>
      <c r="M133" s="192">
        <v>0</v>
      </c>
      <c r="N133" s="213">
        <v>0.12893199999999999</v>
      </c>
    </row>
    <row r="134" spans="1:14" x14ac:dyDescent="0.25">
      <c r="A134" s="66" t="s">
        <v>146</v>
      </c>
      <c r="B134" s="192">
        <v>9.9500000000000005E-3</v>
      </c>
      <c r="C134" s="192">
        <v>0</v>
      </c>
      <c r="D134" s="192">
        <v>5.8E-5</v>
      </c>
      <c r="E134" s="203"/>
      <c r="F134" s="66" t="s">
        <v>135</v>
      </c>
      <c r="G134" s="192">
        <v>7.5658800000000005E-3</v>
      </c>
      <c r="H134" s="192">
        <v>5.2487100000000002E-3</v>
      </c>
      <c r="I134" s="192">
        <v>8.2790000000000001E-4</v>
      </c>
      <c r="K134" s="79" t="s">
        <v>30</v>
      </c>
      <c r="L134" s="192">
        <v>0.16427738</v>
      </c>
      <c r="M134" s="192">
        <v>3.6215999999999998E-2</v>
      </c>
      <c r="N134" s="213">
        <v>0.11436107000000001</v>
      </c>
    </row>
    <row r="135" spans="1:14" x14ac:dyDescent="0.25">
      <c r="A135" s="66" t="s">
        <v>12</v>
      </c>
      <c r="B135" s="192">
        <v>1.50402729</v>
      </c>
      <c r="C135" s="192">
        <v>2.0894778600000001</v>
      </c>
      <c r="D135" s="192">
        <v>5.0000000000000002E-5</v>
      </c>
      <c r="E135" s="203"/>
      <c r="F135" s="66" t="s">
        <v>113</v>
      </c>
      <c r="G135" s="192">
        <v>0</v>
      </c>
      <c r="H135" s="192">
        <v>0</v>
      </c>
      <c r="I135" s="192">
        <v>5.5000000000000003E-4</v>
      </c>
      <c r="K135" s="79" t="s">
        <v>119</v>
      </c>
      <c r="L135" s="192">
        <v>0.61054557999999992</v>
      </c>
      <c r="M135" s="192">
        <v>0.36637328999999996</v>
      </c>
      <c r="N135" s="213">
        <v>0.11321366000000001</v>
      </c>
    </row>
    <row r="136" spans="1:14" x14ac:dyDescent="0.25">
      <c r="A136" s="66" t="s">
        <v>27</v>
      </c>
      <c r="B136" s="192">
        <v>3.8900000000000002E-4</v>
      </c>
      <c r="C136" s="192">
        <v>2.8019999999999998E-3</v>
      </c>
      <c r="D136" s="192">
        <v>5.0000000000000002E-5</v>
      </c>
      <c r="E136" s="203"/>
      <c r="F136" s="66" t="s">
        <v>121</v>
      </c>
      <c r="G136" s="192">
        <v>4.3290799999999999E-3</v>
      </c>
      <c r="H136" s="192">
        <v>5.5087739999999996E-2</v>
      </c>
      <c r="I136" s="192">
        <v>5.0000000000000001E-4</v>
      </c>
      <c r="K136" s="79" t="s">
        <v>235</v>
      </c>
      <c r="L136" s="192">
        <v>5.2451699999999997E-2</v>
      </c>
      <c r="M136" s="192">
        <v>0.29775338000000001</v>
      </c>
      <c r="N136" s="213">
        <v>0.112216</v>
      </c>
    </row>
    <row r="137" spans="1:14" x14ac:dyDescent="0.25">
      <c r="A137" s="66" t="s">
        <v>139</v>
      </c>
      <c r="B137" s="192">
        <v>0</v>
      </c>
      <c r="C137" s="192">
        <v>0</v>
      </c>
      <c r="D137" s="192">
        <v>5.0000000000000002E-5</v>
      </c>
      <c r="E137" s="203"/>
      <c r="F137" s="66" t="s">
        <v>213</v>
      </c>
      <c r="G137" s="192">
        <v>3.5199999999999999E-4</v>
      </c>
      <c r="H137" s="192">
        <v>0</v>
      </c>
      <c r="I137" s="192">
        <v>4.9899999999999999E-4</v>
      </c>
      <c r="K137" s="79" t="s">
        <v>144</v>
      </c>
      <c r="L137" s="192">
        <v>4.3425209999999999E-2</v>
      </c>
      <c r="M137" s="192">
        <v>6.3439029999999993E-2</v>
      </c>
      <c r="N137" s="213">
        <v>0.11201375</v>
      </c>
    </row>
    <row r="138" spans="1:14" x14ac:dyDescent="0.25">
      <c r="A138" s="66" t="s">
        <v>148</v>
      </c>
      <c r="B138" s="192">
        <v>1.6702999999999999E-2</v>
      </c>
      <c r="C138" s="192">
        <v>0</v>
      </c>
      <c r="D138" s="192">
        <v>5.0000000000000002E-5</v>
      </c>
      <c r="E138" s="203"/>
      <c r="F138" s="66" t="s">
        <v>205</v>
      </c>
      <c r="G138" s="192">
        <v>0</v>
      </c>
      <c r="H138" s="192">
        <v>0</v>
      </c>
      <c r="I138" s="192">
        <v>3.88E-4</v>
      </c>
      <c r="K138" s="79" t="s">
        <v>128</v>
      </c>
      <c r="L138" s="192">
        <v>0.25007494000000002</v>
      </c>
      <c r="M138" s="192">
        <v>1.8143470000000002E-2</v>
      </c>
      <c r="N138" s="213">
        <v>0.10488941</v>
      </c>
    </row>
    <row r="139" spans="1:14" x14ac:dyDescent="0.25">
      <c r="A139" s="66" t="s">
        <v>19</v>
      </c>
      <c r="B139" s="192">
        <v>0</v>
      </c>
      <c r="C139" s="192">
        <v>1.4799999999999999E-4</v>
      </c>
      <c r="D139" s="192">
        <v>4.5000000000000003E-5</v>
      </c>
      <c r="E139" s="203"/>
      <c r="F139" s="66" t="s">
        <v>252</v>
      </c>
      <c r="G139" s="192">
        <v>7.3806200000000001E-3</v>
      </c>
      <c r="H139" s="192">
        <v>3.2490080000000005E-2</v>
      </c>
      <c r="I139" s="192">
        <v>3.3500000000000001E-4</v>
      </c>
      <c r="K139" s="79" t="s">
        <v>173</v>
      </c>
      <c r="L139" s="192">
        <v>3.7255209999999997E-2</v>
      </c>
      <c r="M139" s="192">
        <v>9.6039539999999993E-2</v>
      </c>
      <c r="N139" s="213">
        <v>0.10200212</v>
      </c>
    </row>
    <row r="140" spans="1:14" x14ac:dyDescent="0.25">
      <c r="A140" s="66" t="s">
        <v>30</v>
      </c>
      <c r="B140" s="192">
        <v>0</v>
      </c>
      <c r="C140" s="192">
        <v>5.0000000000000002E-5</v>
      </c>
      <c r="D140" s="192">
        <v>2.9E-5</v>
      </c>
      <c r="E140" s="203"/>
      <c r="F140" s="66" t="s">
        <v>173</v>
      </c>
      <c r="G140" s="192">
        <v>1.5855799999999998E-3</v>
      </c>
      <c r="H140" s="192">
        <v>6.4520000000000003E-3</v>
      </c>
      <c r="I140" s="192">
        <v>2.1829E-4</v>
      </c>
      <c r="K140" s="79" t="s">
        <v>150</v>
      </c>
      <c r="L140" s="192">
        <v>4.9036959999999997E-2</v>
      </c>
      <c r="M140" s="192">
        <v>0.13807860999999999</v>
      </c>
      <c r="N140" s="213">
        <v>9.8601919999999996E-2</v>
      </c>
    </row>
    <row r="141" spans="1:14" x14ac:dyDescent="0.25">
      <c r="A141" s="66" t="s">
        <v>103</v>
      </c>
      <c r="B141" s="192">
        <v>0</v>
      </c>
      <c r="C141" s="192">
        <v>0</v>
      </c>
      <c r="D141" s="192">
        <v>1.0000000000000001E-5</v>
      </c>
      <c r="E141" s="203"/>
      <c r="F141" s="66" t="s">
        <v>167</v>
      </c>
      <c r="G141" s="192">
        <v>0</v>
      </c>
      <c r="H141" s="192">
        <v>0</v>
      </c>
      <c r="I141" s="192">
        <v>2.0000000000000001E-4</v>
      </c>
      <c r="K141" s="79" t="s">
        <v>112</v>
      </c>
      <c r="L141" s="192">
        <v>0.47635495999999999</v>
      </c>
      <c r="M141" s="192">
        <v>0</v>
      </c>
      <c r="N141" s="213">
        <v>9.1160939999999996E-2</v>
      </c>
    </row>
    <row r="142" spans="1:14" x14ac:dyDescent="0.25">
      <c r="A142" s="66" t="s">
        <v>124</v>
      </c>
      <c r="B142" s="192">
        <v>0</v>
      </c>
      <c r="C142" s="192">
        <v>2.8299999999999999E-4</v>
      </c>
      <c r="D142" s="192">
        <v>1.0000000000000001E-5</v>
      </c>
      <c r="E142" s="203"/>
      <c r="F142" s="66" t="s">
        <v>3</v>
      </c>
      <c r="G142" s="192">
        <v>0</v>
      </c>
      <c r="H142" s="192">
        <v>0</v>
      </c>
      <c r="I142" s="192">
        <v>1.6731999999999999E-4</v>
      </c>
      <c r="K142" s="79" t="s">
        <v>147</v>
      </c>
      <c r="L142" s="192">
        <v>0.30097828000000004</v>
      </c>
      <c r="M142" s="192">
        <v>0.12553302</v>
      </c>
      <c r="N142" s="213">
        <v>9.0018410000000007E-2</v>
      </c>
    </row>
    <row r="143" spans="1:14" x14ac:dyDescent="0.25">
      <c r="A143" s="66" t="s">
        <v>141</v>
      </c>
      <c r="B143" s="192">
        <v>0</v>
      </c>
      <c r="C143" s="192">
        <v>0.45436399</v>
      </c>
      <c r="D143" s="192">
        <v>7.9999999999999996E-6</v>
      </c>
      <c r="E143" s="203"/>
      <c r="F143" s="66" t="s">
        <v>4</v>
      </c>
      <c r="G143" s="192">
        <v>0</v>
      </c>
      <c r="H143" s="192">
        <v>0</v>
      </c>
      <c r="I143" s="192">
        <v>1.075E-4</v>
      </c>
      <c r="K143" s="79" t="s">
        <v>90</v>
      </c>
      <c r="L143" s="192">
        <v>0</v>
      </c>
      <c r="M143" s="192">
        <v>3.2399999999999998E-3</v>
      </c>
      <c r="N143" s="213">
        <v>8.8461780000000004E-2</v>
      </c>
    </row>
    <row r="144" spans="1:14" x14ac:dyDescent="0.25">
      <c r="A144" s="66" t="s">
        <v>0</v>
      </c>
      <c r="B144" s="192">
        <v>5.0000000000000001E-4</v>
      </c>
      <c r="C144" s="192">
        <v>5.0000000000000001E-4</v>
      </c>
      <c r="D144" s="192">
        <v>0</v>
      </c>
      <c r="E144" s="203"/>
      <c r="F144" s="66" t="s">
        <v>14</v>
      </c>
      <c r="G144" s="192">
        <v>0</v>
      </c>
      <c r="H144" s="192">
        <v>1.0640000000000001E-4</v>
      </c>
      <c r="I144" s="192">
        <v>0</v>
      </c>
      <c r="K144" s="79" t="s">
        <v>53</v>
      </c>
      <c r="L144" s="192">
        <v>9.1800000000000007E-2</v>
      </c>
      <c r="M144" s="192">
        <v>0</v>
      </c>
      <c r="N144" s="213">
        <v>8.8400000000000006E-2</v>
      </c>
    </row>
    <row r="145" spans="1:14" x14ac:dyDescent="0.25">
      <c r="A145" s="66" t="s">
        <v>5</v>
      </c>
      <c r="B145" s="192">
        <v>0</v>
      </c>
      <c r="C145" s="192">
        <v>1.2E-4</v>
      </c>
      <c r="D145" s="192">
        <v>0</v>
      </c>
      <c r="E145" s="203"/>
      <c r="F145" s="66" t="s">
        <v>18</v>
      </c>
      <c r="G145" s="192">
        <v>0</v>
      </c>
      <c r="H145" s="192">
        <v>0</v>
      </c>
      <c r="I145" s="192">
        <v>0</v>
      </c>
      <c r="K145" s="79" t="s">
        <v>182</v>
      </c>
      <c r="L145" s="192">
        <v>0.57558315999999998</v>
      </c>
      <c r="M145" s="192">
        <v>0.50592621999999998</v>
      </c>
      <c r="N145" s="213">
        <v>8.1422250000000002E-2</v>
      </c>
    </row>
    <row r="146" spans="1:14" x14ac:dyDescent="0.25">
      <c r="A146" s="66" t="s">
        <v>6</v>
      </c>
      <c r="B146" s="192">
        <v>0</v>
      </c>
      <c r="C146" s="192">
        <v>0</v>
      </c>
      <c r="D146" s="192">
        <v>0</v>
      </c>
      <c r="E146" s="203"/>
      <c r="F146" s="66" t="s">
        <v>21</v>
      </c>
      <c r="G146" s="192">
        <v>3.0155211</v>
      </c>
      <c r="H146" s="192">
        <v>0</v>
      </c>
      <c r="I146" s="192">
        <v>0</v>
      </c>
      <c r="K146" s="79" t="s">
        <v>248</v>
      </c>
      <c r="L146" s="192">
        <v>0</v>
      </c>
      <c r="M146" s="192">
        <v>8.0000000000000007E-5</v>
      </c>
      <c r="N146" s="213">
        <v>8.0735000000000001E-2</v>
      </c>
    </row>
    <row r="147" spans="1:14" x14ac:dyDescent="0.25">
      <c r="A147" s="66" t="s">
        <v>18</v>
      </c>
      <c r="B147" s="192">
        <v>0</v>
      </c>
      <c r="C147" s="192">
        <v>0</v>
      </c>
      <c r="D147" s="192">
        <v>0</v>
      </c>
      <c r="E147" s="203"/>
      <c r="F147" s="66" t="s">
        <v>22</v>
      </c>
      <c r="G147" s="192">
        <v>5.5764129999999995E-2</v>
      </c>
      <c r="H147" s="192">
        <v>0</v>
      </c>
      <c r="I147" s="192">
        <v>0</v>
      </c>
      <c r="K147" s="79" t="s">
        <v>48</v>
      </c>
      <c r="L147" s="192">
        <v>4.7699999999999999E-2</v>
      </c>
      <c r="M147" s="192">
        <v>0.25359999999999999</v>
      </c>
      <c r="N147" s="213">
        <v>7.986E-2</v>
      </c>
    </row>
    <row r="148" spans="1:14" x14ac:dyDescent="0.25">
      <c r="A148" s="66" t="s">
        <v>21</v>
      </c>
      <c r="B148" s="192">
        <v>0</v>
      </c>
      <c r="C148" s="192">
        <v>1.0000000000000001E-5</v>
      </c>
      <c r="D148" s="192">
        <v>0</v>
      </c>
      <c r="E148" s="203"/>
      <c r="F148" s="66" t="s">
        <v>23</v>
      </c>
      <c r="G148" s="192">
        <v>0</v>
      </c>
      <c r="H148" s="192">
        <v>0.53020599999999996</v>
      </c>
      <c r="I148" s="192">
        <v>0</v>
      </c>
      <c r="K148" s="79" t="s">
        <v>136</v>
      </c>
      <c r="L148" s="192">
        <v>4.1884860000000003E-2</v>
      </c>
      <c r="M148" s="192">
        <v>0.23258954999999998</v>
      </c>
      <c r="N148" s="213">
        <v>7.6484399999999994E-2</v>
      </c>
    </row>
    <row r="149" spans="1:14" x14ac:dyDescent="0.25">
      <c r="A149" s="66" t="s">
        <v>24</v>
      </c>
      <c r="B149" s="192">
        <v>0</v>
      </c>
      <c r="C149" s="192">
        <v>0</v>
      </c>
      <c r="D149" s="192">
        <v>0</v>
      </c>
      <c r="E149" s="203"/>
      <c r="F149" s="66" t="s">
        <v>24</v>
      </c>
      <c r="G149" s="192">
        <v>5.9643000000000005E-3</v>
      </c>
      <c r="H149" s="192">
        <v>0</v>
      </c>
      <c r="I149" s="192">
        <v>0</v>
      </c>
      <c r="K149" s="79" t="s">
        <v>159</v>
      </c>
      <c r="L149" s="192">
        <v>9.3115699999999999E-3</v>
      </c>
      <c r="M149" s="192">
        <v>0.21010720999999999</v>
      </c>
      <c r="N149" s="213">
        <v>7.4468500000000007E-2</v>
      </c>
    </row>
    <row r="150" spans="1:14" x14ac:dyDescent="0.25">
      <c r="A150" s="66" t="s">
        <v>25</v>
      </c>
      <c r="B150" s="192">
        <v>9.5000000000000005E-5</v>
      </c>
      <c r="C150" s="192">
        <v>0</v>
      </c>
      <c r="D150" s="192">
        <v>0</v>
      </c>
      <c r="E150" s="203"/>
      <c r="F150" s="66" t="s">
        <v>26</v>
      </c>
      <c r="G150" s="192">
        <v>17.096555089999999</v>
      </c>
      <c r="H150" s="192">
        <v>0</v>
      </c>
      <c r="I150" s="192">
        <v>0</v>
      </c>
      <c r="K150" s="79" t="s">
        <v>120</v>
      </c>
      <c r="L150" s="192">
        <v>7.3118679999999991E-2</v>
      </c>
      <c r="M150" s="192">
        <v>0.11808086999999999</v>
      </c>
      <c r="N150" s="213">
        <v>7.062249000000001E-2</v>
      </c>
    </row>
    <row r="151" spans="1:14" x14ac:dyDescent="0.25">
      <c r="A151" s="66" t="s">
        <v>26</v>
      </c>
      <c r="B151" s="192">
        <v>0</v>
      </c>
      <c r="C151" s="192">
        <v>8.5000000000000006E-5</v>
      </c>
      <c r="D151" s="192">
        <v>0</v>
      </c>
      <c r="E151" s="203"/>
      <c r="F151" s="66" t="s">
        <v>45</v>
      </c>
      <c r="G151" s="192">
        <v>0</v>
      </c>
      <c r="H151" s="192">
        <v>0</v>
      </c>
      <c r="I151" s="192">
        <v>0</v>
      </c>
      <c r="K151" s="79" t="s">
        <v>219</v>
      </c>
      <c r="L151" s="192">
        <v>0.98766858999999996</v>
      </c>
      <c r="M151" s="192">
        <v>0.30769841999999997</v>
      </c>
      <c r="N151" s="213">
        <v>7.0196460000000002E-2</v>
      </c>
    </row>
    <row r="152" spans="1:14" x14ac:dyDescent="0.25">
      <c r="A152" s="66" t="s">
        <v>39</v>
      </c>
      <c r="B152" s="192">
        <v>2.6499999999999999E-4</v>
      </c>
      <c r="C152" s="192">
        <v>0</v>
      </c>
      <c r="D152" s="192">
        <v>0</v>
      </c>
      <c r="E152" s="203"/>
      <c r="F152" s="66" t="s">
        <v>48</v>
      </c>
      <c r="G152" s="192">
        <v>0</v>
      </c>
      <c r="H152" s="192">
        <v>0</v>
      </c>
      <c r="I152" s="192">
        <v>0</v>
      </c>
      <c r="K152" s="79" t="s">
        <v>237</v>
      </c>
      <c r="L152" s="192">
        <v>2.4778666299999998</v>
      </c>
      <c r="M152" s="192">
        <v>0.15733982999999999</v>
      </c>
      <c r="N152" s="213">
        <v>6.9679660000000004E-2</v>
      </c>
    </row>
    <row r="153" spans="1:14" x14ac:dyDescent="0.25">
      <c r="A153" s="66" t="s">
        <v>45</v>
      </c>
      <c r="B153" s="192">
        <v>0</v>
      </c>
      <c r="C153" s="192">
        <v>3.4999999999999997E-5</v>
      </c>
      <c r="D153" s="192">
        <v>0</v>
      </c>
      <c r="E153" s="203"/>
      <c r="F153" s="66" t="s">
        <v>49</v>
      </c>
      <c r="G153" s="192">
        <v>1.7844978</v>
      </c>
      <c r="H153" s="192">
        <v>0.48989165000000001</v>
      </c>
      <c r="I153" s="192">
        <v>0</v>
      </c>
      <c r="K153" s="79" t="s">
        <v>198</v>
      </c>
      <c r="L153" s="192">
        <v>0.75491719999999995</v>
      </c>
      <c r="M153" s="192">
        <v>0.75317731999999993</v>
      </c>
      <c r="N153" s="213">
        <v>6.8834699999999999E-2</v>
      </c>
    </row>
    <row r="154" spans="1:14" x14ac:dyDescent="0.25">
      <c r="A154" s="66" t="s">
        <v>51</v>
      </c>
      <c r="B154" s="192">
        <v>0</v>
      </c>
      <c r="C154" s="192">
        <v>2E-3</v>
      </c>
      <c r="D154" s="192">
        <v>0</v>
      </c>
      <c r="E154" s="203"/>
      <c r="F154" s="66" t="s">
        <v>51</v>
      </c>
      <c r="G154" s="192">
        <v>4.9764000000000003E-2</v>
      </c>
      <c r="H154" s="192">
        <v>0</v>
      </c>
      <c r="I154" s="192">
        <v>0</v>
      </c>
      <c r="K154" s="79" t="s">
        <v>252</v>
      </c>
      <c r="L154" s="192">
        <v>4.7228720000000002E-2</v>
      </c>
      <c r="M154" s="192">
        <v>0.43561840000000002</v>
      </c>
      <c r="N154" s="213">
        <v>6.8618159999999997E-2</v>
      </c>
    </row>
    <row r="155" spans="1:14" x14ac:dyDescent="0.25">
      <c r="A155" s="66" t="s">
        <v>53</v>
      </c>
      <c r="B155" s="192">
        <v>5.0000000000000002E-5</v>
      </c>
      <c r="C155" s="192">
        <v>0</v>
      </c>
      <c r="D155" s="192">
        <v>0</v>
      </c>
      <c r="E155" s="203"/>
      <c r="F155" s="66" t="s">
        <v>62</v>
      </c>
      <c r="G155" s="192">
        <v>39.570545920000001</v>
      </c>
      <c r="H155" s="192">
        <v>0</v>
      </c>
      <c r="I155" s="192">
        <v>0</v>
      </c>
      <c r="K155" s="79" t="s">
        <v>243</v>
      </c>
      <c r="L155" s="192">
        <v>5.2969999999999996E-3</v>
      </c>
      <c r="M155" s="192">
        <v>4.5072000000000001E-2</v>
      </c>
      <c r="N155" s="213">
        <v>6.4724000000000004E-2</v>
      </c>
    </row>
    <row r="156" spans="1:14" x14ac:dyDescent="0.25">
      <c r="A156" s="66" t="s">
        <v>62</v>
      </c>
      <c r="B156" s="192">
        <v>4.0000000000000002E-4</v>
      </c>
      <c r="C156" s="192">
        <v>0</v>
      </c>
      <c r="D156" s="192">
        <v>0</v>
      </c>
      <c r="E156" s="203"/>
      <c r="F156" s="66" t="s">
        <v>65</v>
      </c>
      <c r="G156" s="192">
        <v>0</v>
      </c>
      <c r="H156" s="192">
        <v>0</v>
      </c>
      <c r="I156" s="192">
        <v>0</v>
      </c>
      <c r="K156" s="79" t="s">
        <v>93</v>
      </c>
      <c r="L156" s="192">
        <v>7.7000000000000001E-5</v>
      </c>
      <c r="M156" s="192">
        <v>0</v>
      </c>
      <c r="N156" s="213">
        <v>6.4376650000000007E-2</v>
      </c>
    </row>
    <row r="157" spans="1:14" x14ac:dyDescent="0.25">
      <c r="A157" s="66" t="s">
        <v>76</v>
      </c>
      <c r="B157" s="192">
        <v>1.0000000000000001E-5</v>
      </c>
      <c r="C157" s="192">
        <v>0</v>
      </c>
      <c r="D157" s="192">
        <v>0</v>
      </c>
      <c r="E157" s="203"/>
      <c r="F157" s="66" t="s">
        <v>81</v>
      </c>
      <c r="G157" s="192">
        <v>2.9292000000000001E-4</v>
      </c>
      <c r="H157" s="192">
        <v>4.9600000000000002E-4</v>
      </c>
      <c r="I157" s="192">
        <v>0</v>
      </c>
      <c r="K157" s="79" t="s">
        <v>232</v>
      </c>
      <c r="L157" s="192">
        <v>0.31251640000000003</v>
      </c>
      <c r="M157" s="192">
        <v>6.1613620000000001E-2</v>
      </c>
      <c r="N157" s="213">
        <v>6.2994999999999995E-2</v>
      </c>
    </row>
    <row r="158" spans="1:14" x14ac:dyDescent="0.25">
      <c r="A158" s="66" t="s">
        <v>77</v>
      </c>
      <c r="B158" s="192">
        <v>0</v>
      </c>
      <c r="C158" s="192">
        <v>2.0000000000000002E-5</v>
      </c>
      <c r="D158" s="192">
        <v>0</v>
      </c>
      <c r="E158" s="203"/>
      <c r="F158" s="66" t="s">
        <v>82</v>
      </c>
      <c r="G158" s="192">
        <v>1.27205E-3</v>
      </c>
      <c r="H158" s="192">
        <v>0</v>
      </c>
      <c r="I158" s="192">
        <v>0</v>
      </c>
      <c r="K158" s="79" t="s">
        <v>208</v>
      </c>
      <c r="L158" s="192">
        <v>7.7982389999999999E-2</v>
      </c>
      <c r="M158" s="192">
        <v>8.9200000000000008E-3</v>
      </c>
      <c r="N158" s="213">
        <v>6.1302000000000002E-2</v>
      </c>
    </row>
    <row r="159" spans="1:14" x14ac:dyDescent="0.25">
      <c r="A159" s="66" t="s">
        <v>78</v>
      </c>
      <c r="B159" s="192">
        <v>0</v>
      </c>
      <c r="C159" s="192">
        <v>0</v>
      </c>
      <c r="D159" s="192">
        <v>0</v>
      </c>
      <c r="E159" s="203"/>
      <c r="F159" s="66" t="s">
        <v>87</v>
      </c>
      <c r="G159" s="192">
        <v>0</v>
      </c>
      <c r="H159" s="192">
        <v>0.92878106999999999</v>
      </c>
      <c r="I159" s="192">
        <v>0</v>
      </c>
      <c r="K159" s="79" t="s">
        <v>227</v>
      </c>
      <c r="L159" s="192">
        <v>6.799324000000001E-2</v>
      </c>
      <c r="M159" s="192">
        <v>1.5719569999999999E-2</v>
      </c>
      <c r="N159" s="213">
        <v>5.4333300000000001E-2</v>
      </c>
    </row>
    <row r="160" spans="1:14" x14ac:dyDescent="0.25">
      <c r="A160" s="66" t="s">
        <v>79</v>
      </c>
      <c r="B160" s="192">
        <v>0</v>
      </c>
      <c r="C160" s="192">
        <v>1.8389999999999999E-3</v>
      </c>
      <c r="D160" s="192">
        <v>0</v>
      </c>
      <c r="E160" s="203"/>
      <c r="F160" s="66" t="s">
        <v>88</v>
      </c>
      <c r="G160" s="192">
        <v>0</v>
      </c>
      <c r="H160" s="192">
        <v>0</v>
      </c>
      <c r="I160" s="192">
        <v>0</v>
      </c>
      <c r="K160" s="79" t="s">
        <v>105</v>
      </c>
      <c r="L160" s="192">
        <v>2.8567560000000002E-2</v>
      </c>
      <c r="M160" s="192">
        <v>1.4501269299999999</v>
      </c>
      <c r="N160" s="213">
        <v>5.2946E-2</v>
      </c>
    </row>
    <row r="161" spans="1:20" x14ac:dyDescent="0.25">
      <c r="A161" s="66" t="s">
        <v>87</v>
      </c>
      <c r="B161" s="192">
        <v>6.4949999999999994E-2</v>
      </c>
      <c r="C161" s="192">
        <v>0</v>
      </c>
      <c r="D161" s="192">
        <v>0</v>
      </c>
      <c r="E161" s="203"/>
      <c r="F161" s="66" t="s">
        <v>92</v>
      </c>
      <c r="G161" s="192">
        <v>0</v>
      </c>
      <c r="H161" s="192">
        <v>0</v>
      </c>
      <c r="I161" s="192">
        <v>0</v>
      </c>
      <c r="K161" s="79" t="s">
        <v>163</v>
      </c>
      <c r="L161" s="192">
        <v>2.9267846099999999</v>
      </c>
      <c r="M161" s="192">
        <v>0.89353422999999998</v>
      </c>
      <c r="N161" s="213">
        <v>5.2239000000000001E-2</v>
      </c>
    </row>
    <row r="162" spans="1:20" x14ac:dyDescent="0.25">
      <c r="A162" s="66" t="s">
        <v>90</v>
      </c>
      <c r="B162" s="192">
        <v>2.22E-4</v>
      </c>
      <c r="C162" s="192">
        <v>3.0000000000000001E-5</v>
      </c>
      <c r="D162" s="192">
        <v>0</v>
      </c>
      <c r="E162" s="203"/>
      <c r="F162" s="66" t="s">
        <v>93</v>
      </c>
      <c r="G162" s="192">
        <v>0</v>
      </c>
      <c r="H162" s="192">
        <v>1.872E-3</v>
      </c>
      <c r="I162" s="192">
        <v>0</v>
      </c>
      <c r="K162" s="79" t="s">
        <v>185</v>
      </c>
      <c r="L162" s="192">
        <v>0.1529925</v>
      </c>
      <c r="M162" s="192">
        <v>0.13101551</v>
      </c>
      <c r="N162" s="213">
        <v>5.0061000000000001E-2</v>
      </c>
    </row>
    <row r="163" spans="1:20" x14ac:dyDescent="0.25">
      <c r="A163" s="66" t="s">
        <v>92</v>
      </c>
      <c r="B163" s="192">
        <v>0</v>
      </c>
      <c r="C163" s="192">
        <v>8.0000000000000007E-5</v>
      </c>
      <c r="D163" s="192">
        <v>0</v>
      </c>
      <c r="E163" s="203"/>
      <c r="F163" s="66" t="s">
        <v>96</v>
      </c>
      <c r="G163" s="192">
        <v>5.1221949999999996</v>
      </c>
      <c r="H163" s="192">
        <v>0</v>
      </c>
      <c r="I163" s="192">
        <v>0</v>
      </c>
      <c r="K163" s="79" t="s">
        <v>116</v>
      </c>
      <c r="L163" s="192">
        <v>0.2120737</v>
      </c>
      <c r="M163" s="192">
        <v>0.21746914000000001</v>
      </c>
      <c r="N163" s="213">
        <v>4.5229739999999997E-2</v>
      </c>
    </row>
    <row r="164" spans="1:20" x14ac:dyDescent="0.25">
      <c r="A164" s="66" t="s">
        <v>95</v>
      </c>
      <c r="B164" s="192">
        <v>0</v>
      </c>
      <c r="C164" s="192">
        <v>9.9999999999999995E-7</v>
      </c>
      <c r="D164" s="192">
        <v>0</v>
      </c>
      <c r="E164" s="203"/>
      <c r="F164" s="66" t="s">
        <v>104</v>
      </c>
      <c r="G164" s="192">
        <v>0</v>
      </c>
      <c r="H164" s="192">
        <v>0</v>
      </c>
      <c r="I164" s="192">
        <v>0</v>
      </c>
      <c r="K164" s="79" t="s">
        <v>156</v>
      </c>
      <c r="L164" s="192">
        <v>5.6708572899999998</v>
      </c>
      <c r="M164" s="192">
        <v>6.38E-4</v>
      </c>
      <c r="N164" s="213">
        <v>4.3296540000000001E-2</v>
      </c>
    </row>
    <row r="165" spans="1:20" x14ac:dyDescent="0.25">
      <c r="A165" s="66" t="s">
        <v>96</v>
      </c>
      <c r="B165" s="192">
        <v>0</v>
      </c>
      <c r="C165" s="192">
        <v>0</v>
      </c>
      <c r="D165" s="192">
        <v>0</v>
      </c>
      <c r="E165" s="203"/>
      <c r="F165" s="66" t="s">
        <v>107</v>
      </c>
      <c r="G165" s="192">
        <v>1.127327E-2</v>
      </c>
      <c r="H165" s="192">
        <v>0</v>
      </c>
      <c r="I165" s="192">
        <v>0</v>
      </c>
      <c r="K165" s="79" t="s">
        <v>225</v>
      </c>
      <c r="L165" s="192">
        <v>0.54099399999999997</v>
      </c>
      <c r="M165" s="192">
        <v>8.9820479999999994E-2</v>
      </c>
      <c r="N165" s="213">
        <v>4.2304750000000002E-2</v>
      </c>
    </row>
    <row r="166" spans="1:20" x14ac:dyDescent="0.25">
      <c r="A166" s="66" t="s">
        <v>98</v>
      </c>
      <c r="B166" s="192">
        <v>7.4999999999999993E-5</v>
      </c>
      <c r="C166" s="192">
        <v>1.01E-4</v>
      </c>
      <c r="D166" s="192">
        <v>0</v>
      </c>
      <c r="E166" s="203"/>
      <c r="F166" s="66" t="s">
        <v>109</v>
      </c>
      <c r="G166" s="192">
        <v>0</v>
      </c>
      <c r="H166" s="192">
        <v>33.298212409999998</v>
      </c>
      <c r="I166" s="192">
        <v>0</v>
      </c>
      <c r="K166" s="79" t="s">
        <v>236</v>
      </c>
      <c r="L166" s="192">
        <v>0.20563135999999999</v>
      </c>
      <c r="M166" s="192">
        <v>6.8060479999999993E-2</v>
      </c>
      <c r="N166" s="213">
        <v>4.1250000000000002E-2</v>
      </c>
    </row>
    <row r="167" spans="1:20" x14ac:dyDescent="0.25">
      <c r="A167" s="66" t="s">
        <v>101</v>
      </c>
      <c r="B167" s="192">
        <v>0</v>
      </c>
      <c r="C167" s="192">
        <v>2.7399999999999999E-4</v>
      </c>
      <c r="D167" s="192">
        <v>0</v>
      </c>
      <c r="E167" s="203"/>
      <c r="F167" s="66" t="s">
        <v>136</v>
      </c>
      <c r="G167" s="192">
        <v>0</v>
      </c>
      <c r="H167" s="192">
        <v>2.195221E-2</v>
      </c>
      <c r="I167" s="192">
        <v>0</v>
      </c>
      <c r="K167" s="79" t="s">
        <v>92</v>
      </c>
      <c r="L167" s="192">
        <v>0.34388299999999999</v>
      </c>
      <c r="M167" s="192">
        <v>0.4661555</v>
      </c>
      <c r="N167" s="213">
        <v>3.9059249999999997E-2</v>
      </c>
    </row>
    <row r="168" spans="1:20" x14ac:dyDescent="0.25">
      <c r="A168" s="66" t="s">
        <v>113</v>
      </c>
      <c r="B168" s="192">
        <v>0</v>
      </c>
      <c r="C168" s="192">
        <v>0</v>
      </c>
      <c r="D168" s="192">
        <v>0</v>
      </c>
      <c r="E168" s="203"/>
      <c r="F168" s="66" t="s">
        <v>141</v>
      </c>
      <c r="G168" s="192">
        <v>0</v>
      </c>
      <c r="H168" s="192">
        <v>1.4496600000000002E-3</v>
      </c>
      <c r="I168" s="192">
        <v>0</v>
      </c>
      <c r="K168" s="79" t="s">
        <v>179</v>
      </c>
      <c r="L168" s="192">
        <v>1.15E-3</v>
      </c>
      <c r="M168" s="192">
        <v>4.3496E-2</v>
      </c>
      <c r="N168" s="213">
        <v>3.7409999999999999E-2</v>
      </c>
    </row>
    <row r="169" spans="1:20" x14ac:dyDescent="0.25">
      <c r="A169" s="66" t="s">
        <v>114</v>
      </c>
      <c r="B169" s="192">
        <v>0</v>
      </c>
      <c r="C169" s="192">
        <v>1.93E-4</v>
      </c>
      <c r="D169" s="192">
        <v>0</v>
      </c>
      <c r="E169" s="203"/>
      <c r="F169" s="66" t="s">
        <v>163</v>
      </c>
      <c r="G169" s="192">
        <v>4.4387999999999997E-2</v>
      </c>
      <c r="H169" s="192">
        <v>3.15E-3</v>
      </c>
      <c r="I169" s="192">
        <v>0</v>
      </c>
      <c r="K169" s="79" t="s">
        <v>193</v>
      </c>
      <c r="L169" s="192">
        <v>0.15408548</v>
      </c>
      <c r="M169" s="192">
        <v>1.1569670000000001E-2</v>
      </c>
      <c r="N169" s="213">
        <v>3.639676E-2</v>
      </c>
    </row>
    <row r="170" spans="1:20" x14ac:dyDescent="0.25">
      <c r="A170" s="66" t="s">
        <v>120</v>
      </c>
      <c r="B170" s="192">
        <v>0</v>
      </c>
      <c r="C170" s="192">
        <v>0</v>
      </c>
      <c r="D170" s="192">
        <v>0</v>
      </c>
      <c r="E170" s="203"/>
      <c r="F170" s="66" t="s">
        <v>176</v>
      </c>
      <c r="G170" s="192">
        <v>0</v>
      </c>
      <c r="H170" s="192">
        <v>0</v>
      </c>
      <c r="I170" s="192">
        <v>0</v>
      </c>
      <c r="K170" s="79" t="s">
        <v>233</v>
      </c>
      <c r="L170" s="192">
        <v>1.0061799999999999E-2</v>
      </c>
      <c r="M170" s="192">
        <v>4.1876620000000003E-2</v>
      </c>
      <c r="N170" s="213">
        <v>3.4805000000000003E-2</v>
      </c>
    </row>
    <row r="171" spans="1:20" x14ac:dyDescent="0.25">
      <c r="A171" s="66" t="s">
        <v>126</v>
      </c>
      <c r="B171" s="192">
        <v>5.5440000000000003E-3</v>
      </c>
      <c r="C171" s="192">
        <v>0</v>
      </c>
      <c r="D171" s="192">
        <v>0</v>
      </c>
      <c r="E171" s="203"/>
      <c r="F171" s="66" t="s">
        <v>192</v>
      </c>
      <c r="G171" s="192">
        <v>0</v>
      </c>
      <c r="H171" s="192">
        <v>0</v>
      </c>
      <c r="I171" s="192">
        <v>0</v>
      </c>
      <c r="K171" s="79" t="s">
        <v>34</v>
      </c>
      <c r="L171" s="192">
        <v>6.3915650000000004E-2</v>
      </c>
      <c r="M171" s="192">
        <v>3.148861E-2</v>
      </c>
      <c r="N171" s="213">
        <v>3.3763990000000001E-2</v>
      </c>
    </row>
    <row r="172" spans="1:20" x14ac:dyDescent="0.25">
      <c r="A172" s="66" t="s">
        <v>131</v>
      </c>
      <c r="B172" s="192">
        <v>0</v>
      </c>
      <c r="C172" s="192">
        <v>1.5E-3</v>
      </c>
      <c r="D172" s="192">
        <v>0</v>
      </c>
      <c r="E172" s="203"/>
      <c r="F172" s="66" t="s">
        <v>203</v>
      </c>
      <c r="G172" s="192">
        <v>0</v>
      </c>
      <c r="H172" s="192">
        <v>0</v>
      </c>
      <c r="I172" s="192">
        <v>0</v>
      </c>
      <c r="K172" s="79" t="s">
        <v>241</v>
      </c>
      <c r="L172" s="192">
        <v>1.8612319999999998E-2</v>
      </c>
      <c r="M172" s="192">
        <v>8.7722800000000004E-3</v>
      </c>
      <c r="N172" s="213">
        <v>3.3526010000000002E-2</v>
      </c>
    </row>
    <row r="173" spans="1:20" x14ac:dyDescent="0.25">
      <c r="A173" s="66" t="s">
        <v>136</v>
      </c>
      <c r="B173" s="192">
        <v>0</v>
      </c>
      <c r="C173" s="192">
        <v>0</v>
      </c>
      <c r="D173" s="192">
        <v>0</v>
      </c>
      <c r="E173" s="203"/>
      <c r="F173" s="66" t="s">
        <v>206</v>
      </c>
      <c r="G173" s="192">
        <v>0</v>
      </c>
      <c r="H173" s="192">
        <v>0</v>
      </c>
      <c r="I173" s="192">
        <v>0</v>
      </c>
      <c r="K173" s="79" t="s">
        <v>230</v>
      </c>
      <c r="L173" s="192">
        <v>4.9386220000000002E-2</v>
      </c>
      <c r="M173" s="192">
        <v>0.10604382000000001</v>
      </c>
      <c r="N173" s="213">
        <v>3.3116420000000001E-2</v>
      </c>
    </row>
    <row r="174" spans="1:20" x14ac:dyDescent="0.25">
      <c r="A174" s="66" t="s">
        <v>140</v>
      </c>
      <c r="B174" s="192">
        <v>6.4999999999999994E-5</v>
      </c>
      <c r="C174" s="192">
        <v>0</v>
      </c>
      <c r="D174" s="192">
        <v>0</v>
      </c>
      <c r="E174" s="203"/>
      <c r="F174" s="66" t="s">
        <v>207</v>
      </c>
      <c r="G174" s="192">
        <v>1.93611E-3</v>
      </c>
      <c r="H174" s="192">
        <v>0</v>
      </c>
      <c r="I174" s="192">
        <v>0</v>
      </c>
      <c r="K174" s="79" t="s">
        <v>40</v>
      </c>
      <c r="L174" s="192">
        <v>4.7194999999999997E-3</v>
      </c>
      <c r="M174" s="192">
        <v>1.6036999999999999E-2</v>
      </c>
      <c r="N174" s="213">
        <v>3.3020000000000001E-2</v>
      </c>
    </row>
    <row r="175" spans="1:20" x14ac:dyDescent="0.25">
      <c r="A175" s="66" t="s">
        <v>154</v>
      </c>
      <c r="B175" s="192">
        <v>7.1024E-4</v>
      </c>
      <c r="C175" s="192">
        <v>0</v>
      </c>
      <c r="D175" s="192">
        <v>0</v>
      </c>
      <c r="E175" s="203"/>
      <c r="F175" s="66" t="s">
        <v>208</v>
      </c>
      <c r="G175" s="192">
        <v>0</v>
      </c>
      <c r="H175" s="192">
        <v>0</v>
      </c>
      <c r="I175" s="192">
        <v>0</v>
      </c>
      <c r="K175" s="79" t="s">
        <v>187</v>
      </c>
      <c r="L175" s="192">
        <v>0.19514767000000002</v>
      </c>
      <c r="M175" s="192">
        <v>0.35957940000000005</v>
      </c>
      <c r="N175" s="213">
        <v>3.2425089999999997E-2</v>
      </c>
    </row>
    <row r="176" spans="1:20" x14ac:dyDescent="0.25">
      <c r="A176" s="66" t="s">
        <v>157</v>
      </c>
      <c r="B176" s="192">
        <v>0</v>
      </c>
      <c r="C176" s="192">
        <v>1.3306999999999999E-2</v>
      </c>
      <c r="D176" s="192">
        <v>0</v>
      </c>
      <c r="E176" s="229"/>
      <c r="F176" s="66" t="s">
        <v>210</v>
      </c>
      <c r="G176" s="192">
        <v>0</v>
      </c>
      <c r="H176" s="192">
        <v>3.0123300000000001E-3</v>
      </c>
      <c r="I176" s="192">
        <v>0</v>
      </c>
      <c r="K176" s="79" t="s">
        <v>28</v>
      </c>
      <c r="L176" s="192">
        <v>2.5517540000000002E-2</v>
      </c>
      <c r="M176" s="192">
        <v>4.9553799999999997E-3</v>
      </c>
      <c r="N176" s="213">
        <v>3.242126E-2</v>
      </c>
      <c r="T176" s="199"/>
    </row>
    <row r="177" spans="1:20" x14ac:dyDescent="0.25">
      <c r="A177" s="66" t="s">
        <v>603</v>
      </c>
      <c r="B177" s="192">
        <v>0</v>
      </c>
      <c r="C177" s="192">
        <v>1.02E-4</v>
      </c>
      <c r="D177" s="192">
        <v>0</v>
      </c>
      <c r="E177" s="229"/>
      <c r="F177" s="66" t="s">
        <v>219</v>
      </c>
      <c r="G177" s="192">
        <v>0</v>
      </c>
      <c r="H177" s="192">
        <v>0</v>
      </c>
      <c r="I177" s="192">
        <v>0</v>
      </c>
      <c r="K177" s="79" t="s">
        <v>253</v>
      </c>
      <c r="L177" s="192">
        <v>7.4450000000000002E-3</v>
      </c>
      <c r="M177" s="192">
        <v>0.38252938000000003</v>
      </c>
      <c r="N177" s="213">
        <v>3.0682999999999998E-2</v>
      </c>
      <c r="T177" s="199"/>
    </row>
    <row r="178" spans="1:20" x14ac:dyDescent="0.25">
      <c r="A178" s="66" t="s">
        <v>168</v>
      </c>
      <c r="B178" s="192">
        <v>5.0000000000000002E-5</v>
      </c>
      <c r="C178" s="192">
        <v>0</v>
      </c>
      <c r="D178" s="192">
        <v>0</v>
      </c>
      <c r="E178" s="229"/>
      <c r="F178" s="66" t="s">
        <v>221</v>
      </c>
      <c r="G178" s="192">
        <v>0</v>
      </c>
      <c r="H178" s="192">
        <v>0</v>
      </c>
      <c r="I178" s="192">
        <v>0</v>
      </c>
      <c r="K178" s="79" t="s">
        <v>255</v>
      </c>
      <c r="L178" s="192">
        <v>4.6728350000000002E-2</v>
      </c>
      <c r="M178" s="192">
        <v>9.7537689999999996E-2</v>
      </c>
      <c r="N178" s="213">
        <v>3.0088E-2</v>
      </c>
      <c r="T178" s="199"/>
    </row>
    <row r="179" spans="1:20" x14ac:dyDescent="0.25">
      <c r="A179" s="66" t="s">
        <v>169</v>
      </c>
      <c r="B179" s="192">
        <v>2.5799999999999998E-4</v>
      </c>
      <c r="C179" s="192">
        <v>0</v>
      </c>
      <c r="D179" s="192">
        <v>0</v>
      </c>
      <c r="E179" s="230"/>
      <c r="F179" s="66" t="s">
        <v>231</v>
      </c>
      <c r="G179" s="192">
        <v>1.0847860000000001E-2</v>
      </c>
      <c r="H179" s="192">
        <v>0</v>
      </c>
      <c r="I179" s="192">
        <v>0</v>
      </c>
      <c r="K179" s="79" t="s">
        <v>17</v>
      </c>
      <c r="L179" s="192">
        <v>6.798000000000001E-5</v>
      </c>
      <c r="M179" s="192">
        <v>0</v>
      </c>
      <c r="N179" s="213">
        <v>0.03</v>
      </c>
    </row>
    <row r="180" spans="1:20" x14ac:dyDescent="0.25">
      <c r="A180" s="66" t="s">
        <v>188</v>
      </c>
      <c r="B180" s="192">
        <v>0</v>
      </c>
      <c r="C180" s="192">
        <v>6.2496999999999997E-2</v>
      </c>
      <c r="D180" s="192">
        <v>0</v>
      </c>
      <c r="E180" s="230"/>
      <c r="F180" s="66" t="s">
        <v>232</v>
      </c>
      <c r="G180" s="192">
        <v>0</v>
      </c>
      <c r="H180" s="192">
        <v>9.2134000000000001E-3</v>
      </c>
      <c r="I180" s="192">
        <v>0</v>
      </c>
      <c r="K180" s="79" t="s">
        <v>141</v>
      </c>
      <c r="L180" s="192">
        <v>1.9719E-3</v>
      </c>
      <c r="M180" s="192">
        <v>0</v>
      </c>
      <c r="N180" s="213">
        <v>2.9745000000000001E-2</v>
      </c>
    </row>
    <row r="181" spans="1:20" x14ac:dyDescent="0.25">
      <c r="A181" s="66" t="s">
        <v>190</v>
      </c>
      <c r="B181" s="192">
        <v>0</v>
      </c>
      <c r="C181" s="192">
        <v>7.7646000000000007E-2</v>
      </c>
      <c r="D181" s="192">
        <v>0</v>
      </c>
      <c r="E181" s="230"/>
      <c r="F181" s="66" t="s">
        <v>233</v>
      </c>
      <c r="G181" s="192">
        <v>4.0559300000000001E-3</v>
      </c>
      <c r="H181" s="192">
        <v>0</v>
      </c>
      <c r="I181" s="192">
        <v>0</v>
      </c>
      <c r="K181" s="79" t="s">
        <v>22</v>
      </c>
      <c r="L181" s="192">
        <v>0.19046960000000002</v>
      </c>
      <c r="M181" s="192">
        <v>1.6034090000000001E-2</v>
      </c>
      <c r="N181" s="213">
        <v>2.899875E-2</v>
      </c>
    </row>
    <row r="182" spans="1:20" x14ac:dyDescent="0.25">
      <c r="A182" s="66" t="s">
        <v>191</v>
      </c>
      <c r="B182" s="192">
        <v>0.23800099999999999</v>
      </c>
      <c r="C182" s="192">
        <v>0</v>
      </c>
      <c r="D182" s="192">
        <v>0</v>
      </c>
      <c r="E182" s="230"/>
      <c r="F182" s="66" t="s">
        <v>246</v>
      </c>
      <c r="G182" s="192">
        <v>0</v>
      </c>
      <c r="H182" s="192">
        <v>0</v>
      </c>
      <c r="I182" s="192">
        <v>0</v>
      </c>
      <c r="K182" s="79" t="s">
        <v>121</v>
      </c>
      <c r="L182" s="192">
        <v>1.6653769899999999</v>
      </c>
      <c r="M182" s="192">
        <v>0.51980000000000004</v>
      </c>
      <c r="N182" s="213">
        <v>2.2499999999999999E-2</v>
      </c>
      <c r="T182" s="199"/>
    </row>
    <row r="183" spans="1:20" x14ac:dyDescent="0.25">
      <c r="A183" s="66" t="s">
        <v>203</v>
      </c>
      <c r="B183" s="192">
        <v>1.7874999999999999E-2</v>
      </c>
      <c r="C183" s="192">
        <v>2.853E-2</v>
      </c>
      <c r="D183" s="192">
        <v>0</v>
      </c>
      <c r="E183" s="230"/>
      <c r="F183" s="66" t="s">
        <v>248</v>
      </c>
      <c r="G183" s="192">
        <v>2.3242904100000001</v>
      </c>
      <c r="H183" s="192">
        <v>0</v>
      </c>
      <c r="I183" s="192">
        <v>0</v>
      </c>
      <c r="K183" s="79" t="s">
        <v>59</v>
      </c>
      <c r="L183" s="192">
        <v>3.4620999999999995E-4</v>
      </c>
      <c r="M183" s="192">
        <v>0.70893448000000003</v>
      </c>
      <c r="N183" s="213">
        <v>1.9343799999999998E-2</v>
      </c>
      <c r="T183" s="199"/>
    </row>
    <row r="184" spans="1:20" x14ac:dyDescent="0.25">
      <c r="A184" s="66" t="s">
        <v>213</v>
      </c>
      <c r="B184" s="192">
        <v>0</v>
      </c>
      <c r="C184" s="192">
        <v>0.28337802000000001</v>
      </c>
      <c r="D184" s="192">
        <v>0</v>
      </c>
      <c r="E184" s="230"/>
      <c r="F184" s="66" t="s">
        <v>255</v>
      </c>
      <c r="G184" s="192">
        <v>0</v>
      </c>
      <c r="H184" s="192">
        <v>0</v>
      </c>
      <c r="I184" s="192">
        <v>0</v>
      </c>
      <c r="K184" s="79" t="s">
        <v>95</v>
      </c>
      <c r="L184" s="192">
        <v>0</v>
      </c>
      <c r="M184" s="192">
        <v>0.41901347</v>
      </c>
      <c r="N184" s="213">
        <v>1.8073229999999999E-2</v>
      </c>
      <c r="T184" s="199"/>
    </row>
    <row r="185" spans="1:20" x14ac:dyDescent="0.25">
      <c r="A185" s="66" t="s">
        <v>214</v>
      </c>
      <c r="B185" s="192">
        <v>1.244E-2</v>
      </c>
      <c r="C185" s="192">
        <v>6.8308439999999998E-2</v>
      </c>
      <c r="D185" s="192">
        <v>0</v>
      </c>
      <c r="E185" s="230"/>
      <c r="F185" s="66"/>
      <c r="G185" s="231"/>
      <c r="H185" s="231"/>
      <c r="I185" s="231"/>
      <c r="K185" s="79" t="s">
        <v>39</v>
      </c>
      <c r="L185" s="192">
        <v>0.45585999999999999</v>
      </c>
      <c r="M185" s="192">
        <v>1.1643872800000001</v>
      </c>
      <c r="N185" s="213">
        <v>1.6864799999999999E-2</v>
      </c>
    </row>
    <row r="186" spans="1:20" x14ac:dyDescent="0.25">
      <c r="A186" s="66" t="s">
        <v>227</v>
      </c>
      <c r="B186" s="192">
        <v>0</v>
      </c>
      <c r="C186" s="192">
        <v>3.8969999999999999E-3</v>
      </c>
      <c r="D186" s="192">
        <v>0</v>
      </c>
      <c r="E186" s="230"/>
      <c r="K186" s="79" t="s">
        <v>224</v>
      </c>
      <c r="L186" s="192">
        <v>2.5100000000000001E-2</v>
      </c>
      <c r="M186" s="192">
        <v>1.6983499999999999E-2</v>
      </c>
      <c r="N186" s="213">
        <v>1.6E-2</v>
      </c>
    </row>
    <row r="187" spans="1:20" x14ac:dyDescent="0.25">
      <c r="A187" s="66" t="s">
        <v>241</v>
      </c>
      <c r="B187" s="192">
        <v>8.0000000000000004E-4</v>
      </c>
      <c r="C187" s="192">
        <v>0</v>
      </c>
      <c r="D187" s="192">
        <v>0</v>
      </c>
      <c r="E187" s="230"/>
      <c r="K187" s="79" t="s">
        <v>207</v>
      </c>
      <c r="L187" s="192">
        <v>5.7557999999999998E-2</v>
      </c>
      <c r="M187" s="192">
        <v>2.8556000000000002E-2</v>
      </c>
      <c r="N187" s="213">
        <v>1.584E-2</v>
      </c>
    </row>
    <row r="188" spans="1:20" x14ac:dyDescent="0.25">
      <c r="A188" s="66"/>
      <c r="B188" s="232"/>
      <c r="C188" s="232"/>
      <c r="D188" s="232"/>
      <c r="E188" s="230"/>
      <c r="K188" s="79" t="s">
        <v>137</v>
      </c>
      <c r="L188" s="192">
        <v>0</v>
      </c>
      <c r="M188" s="192">
        <v>0</v>
      </c>
      <c r="N188" s="213">
        <v>1.452726E-2</v>
      </c>
    </row>
    <row r="189" spans="1:20" x14ac:dyDescent="0.25">
      <c r="B189" s="230"/>
      <c r="C189" s="230"/>
      <c r="D189" s="230"/>
      <c r="E189" s="230"/>
      <c r="K189" s="79" t="s">
        <v>16</v>
      </c>
      <c r="L189" s="192">
        <v>7.1629990000000004E-2</v>
      </c>
      <c r="M189" s="192">
        <v>1.8099849999999997E-2</v>
      </c>
      <c r="N189" s="213">
        <v>1.4350290000000002E-2</v>
      </c>
    </row>
    <row r="190" spans="1:20" x14ac:dyDescent="0.25">
      <c r="B190" s="230"/>
      <c r="C190" s="230"/>
      <c r="D190" s="230"/>
      <c r="E190" s="230"/>
      <c r="K190" s="79" t="s">
        <v>138</v>
      </c>
      <c r="L190" s="192">
        <v>1.4659999999999999E-2</v>
      </c>
      <c r="M190" s="192">
        <v>3.003E-3</v>
      </c>
      <c r="N190" s="213">
        <v>1.41E-2</v>
      </c>
    </row>
    <row r="191" spans="1:20" x14ac:dyDescent="0.25">
      <c r="B191" s="230"/>
      <c r="C191" s="230"/>
      <c r="D191" s="230"/>
      <c r="E191" s="230"/>
      <c r="K191" s="79" t="s">
        <v>246</v>
      </c>
      <c r="L191" s="192">
        <v>0.13983528000000001</v>
      </c>
      <c r="M191" s="192">
        <v>6.3498879999999994E-2</v>
      </c>
      <c r="N191" s="213">
        <v>1.282676E-2</v>
      </c>
    </row>
    <row r="192" spans="1:20" x14ac:dyDescent="0.25">
      <c r="E192" s="230"/>
      <c r="K192" s="79" t="s">
        <v>44</v>
      </c>
      <c r="L192" s="192">
        <v>0</v>
      </c>
      <c r="M192" s="192">
        <v>1.08E-3</v>
      </c>
      <c r="N192" s="213">
        <v>1.00885E-2</v>
      </c>
    </row>
    <row r="193" spans="5:14" x14ac:dyDescent="0.25">
      <c r="E193" s="230"/>
      <c r="K193" s="79" t="s">
        <v>234</v>
      </c>
      <c r="L193" s="192">
        <v>0.10164182000000001</v>
      </c>
      <c r="M193" s="192">
        <v>3.2923000000000001E-2</v>
      </c>
      <c r="N193" s="213">
        <v>9.1920000000000005E-3</v>
      </c>
    </row>
    <row r="194" spans="5:14" x14ac:dyDescent="0.25">
      <c r="E194" s="230"/>
      <c r="K194" s="79" t="s">
        <v>126</v>
      </c>
      <c r="L194" s="192">
        <v>0</v>
      </c>
      <c r="M194" s="192">
        <v>0</v>
      </c>
      <c r="N194" s="213">
        <v>7.4700000000000001E-3</v>
      </c>
    </row>
    <row r="195" spans="5:14" x14ac:dyDescent="0.25">
      <c r="E195" s="230"/>
      <c r="K195" s="79" t="s">
        <v>27</v>
      </c>
      <c r="L195" s="192">
        <v>0.56504879000000008</v>
      </c>
      <c r="M195" s="192">
        <v>8.1486800000000002E-3</v>
      </c>
      <c r="N195" s="213">
        <v>6.3867999999999998E-3</v>
      </c>
    </row>
    <row r="196" spans="5:14" x14ac:dyDescent="0.25">
      <c r="E196" s="230"/>
      <c r="K196" s="79" t="s">
        <v>91</v>
      </c>
      <c r="L196" s="192">
        <v>0.37269912999999999</v>
      </c>
      <c r="M196" s="192">
        <v>0</v>
      </c>
      <c r="N196" s="213">
        <v>4.7000000000000002E-3</v>
      </c>
    </row>
    <row r="197" spans="5:14" x14ac:dyDescent="0.25">
      <c r="E197" s="230"/>
      <c r="K197" s="79" t="s">
        <v>153</v>
      </c>
      <c r="L197" s="192">
        <v>0</v>
      </c>
      <c r="M197" s="192">
        <v>8.9067999999999994E-2</v>
      </c>
      <c r="N197" s="213">
        <v>3.6310000000000001E-3</v>
      </c>
    </row>
    <row r="198" spans="5:14" x14ac:dyDescent="0.25">
      <c r="E198" s="230"/>
      <c r="K198" s="79" t="s">
        <v>139</v>
      </c>
      <c r="L198" s="192">
        <v>3.2024999999999998E-2</v>
      </c>
      <c r="M198" s="192">
        <v>1.1499000000000001E-3</v>
      </c>
      <c r="N198" s="213">
        <v>3.6295999999999998E-3</v>
      </c>
    </row>
    <row r="199" spans="5:14" x14ac:dyDescent="0.25">
      <c r="E199" s="230"/>
      <c r="K199" s="79" t="s">
        <v>63</v>
      </c>
      <c r="L199" s="192">
        <v>6.9999999999999999E-4</v>
      </c>
      <c r="M199" s="192">
        <v>2.1180000000000001E-3</v>
      </c>
      <c r="N199" s="213">
        <v>3.6205E-3</v>
      </c>
    </row>
    <row r="200" spans="5:14" x14ac:dyDescent="0.25">
      <c r="E200" s="230"/>
      <c r="K200" s="79" t="s">
        <v>247</v>
      </c>
      <c r="L200" s="192">
        <v>3.4780000000000002E-3</v>
      </c>
      <c r="M200" s="192">
        <v>0.10508894000000001</v>
      </c>
      <c r="N200" s="213">
        <v>3.5669999999999999E-3</v>
      </c>
    </row>
    <row r="201" spans="5:14" x14ac:dyDescent="0.25">
      <c r="E201" s="230"/>
      <c r="K201" s="79" t="s">
        <v>102</v>
      </c>
      <c r="L201" s="192">
        <v>3.53696E-3</v>
      </c>
      <c r="M201" s="192">
        <v>4.1710000000000002E-3</v>
      </c>
      <c r="N201" s="213">
        <v>3.2137399999999997E-3</v>
      </c>
    </row>
    <row r="202" spans="5:14" x14ac:dyDescent="0.25">
      <c r="E202" s="230"/>
      <c r="K202" s="79" t="s">
        <v>191</v>
      </c>
      <c r="L202" s="192">
        <v>1.8471165199999999</v>
      </c>
      <c r="M202" s="192">
        <v>0</v>
      </c>
      <c r="N202" s="213">
        <v>3.0000000000000001E-3</v>
      </c>
    </row>
    <row r="203" spans="5:14" x14ac:dyDescent="0.25">
      <c r="K203" s="79" t="s">
        <v>124</v>
      </c>
      <c r="L203" s="192">
        <v>0</v>
      </c>
      <c r="M203" s="192">
        <v>3.4714999999999995E-4</v>
      </c>
      <c r="N203" s="213">
        <v>2.52258E-3</v>
      </c>
    </row>
    <row r="204" spans="5:14" x14ac:dyDescent="0.25">
      <c r="K204" s="79" t="s">
        <v>29</v>
      </c>
      <c r="L204" s="192">
        <v>0</v>
      </c>
      <c r="M204" s="192">
        <v>0</v>
      </c>
      <c r="N204" s="213">
        <v>2.00862E-3</v>
      </c>
    </row>
    <row r="205" spans="5:14" x14ac:dyDescent="0.25">
      <c r="K205" s="79" t="s">
        <v>239</v>
      </c>
      <c r="L205" s="192">
        <v>6.7078299999999997E-3</v>
      </c>
      <c r="M205" s="192">
        <v>7.4288000000000002E-3</v>
      </c>
      <c r="N205" s="213">
        <v>2E-3</v>
      </c>
    </row>
    <row r="206" spans="5:14" x14ac:dyDescent="0.25">
      <c r="K206" s="79" t="s">
        <v>45</v>
      </c>
      <c r="L206" s="192">
        <v>1.2195E-4</v>
      </c>
      <c r="M206" s="192">
        <v>1.2308120000000001E-2</v>
      </c>
      <c r="N206" s="213">
        <v>1.9872399999999999E-3</v>
      </c>
    </row>
    <row r="207" spans="5:14" x14ac:dyDescent="0.25">
      <c r="K207" s="79" t="s">
        <v>101</v>
      </c>
      <c r="L207" s="192">
        <v>1.005526E-2</v>
      </c>
      <c r="M207" s="192">
        <v>5.7998800000000003E-3</v>
      </c>
      <c r="N207" s="213">
        <v>1.73712E-3</v>
      </c>
    </row>
    <row r="208" spans="5:14" x14ac:dyDescent="0.25">
      <c r="K208" s="79" t="s">
        <v>31</v>
      </c>
      <c r="L208" s="192">
        <v>5.4460000000000003E-3</v>
      </c>
      <c r="M208" s="192">
        <v>1.6108999999999998E-2</v>
      </c>
      <c r="N208" s="213">
        <v>1.7201199999999999E-3</v>
      </c>
    </row>
    <row r="209" spans="11:14" x14ac:dyDescent="0.25">
      <c r="K209" s="79" t="s">
        <v>73</v>
      </c>
      <c r="L209" s="192">
        <v>1.6924999999999999E-2</v>
      </c>
      <c r="M209" s="192">
        <v>5.4999999999999997E-3</v>
      </c>
      <c r="N209" s="213">
        <v>1.2999999999999999E-3</v>
      </c>
    </row>
    <row r="210" spans="11:14" x14ac:dyDescent="0.25">
      <c r="K210" s="79" t="s">
        <v>165</v>
      </c>
      <c r="L210" s="192">
        <v>8.4334999999999993E-2</v>
      </c>
      <c r="M210" s="192">
        <v>6.9499999999999996E-3</v>
      </c>
      <c r="N210" s="213">
        <v>1.1999999999999999E-3</v>
      </c>
    </row>
    <row r="211" spans="11:14" x14ac:dyDescent="0.25">
      <c r="K211" s="79" t="s">
        <v>244</v>
      </c>
      <c r="L211" s="192">
        <v>2.1020000000000001E-3</v>
      </c>
      <c r="M211" s="192">
        <v>1.8171400000000001E-3</v>
      </c>
      <c r="N211" s="213">
        <v>9.6979999999999994E-4</v>
      </c>
    </row>
    <row r="212" spans="11:14" x14ac:dyDescent="0.25">
      <c r="K212" s="79" t="s">
        <v>96</v>
      </c>
      <c r="L212" s="192">
        <v>1.1706620000000001E-2</v>
      </c>
      <c r="M212" s="192">
        <v>1.592561E-2</v>
      </c>
      <c r="N212" s="213">
        <v>8.9700000000000001E-4</v>
      </c>
    </row>
    <row r="213" spans="11:14" x14ac:dyDescent="0.25">
      <c r="K213" s="79" t="s">
        <v>254</v>
      </c>
      <c r="L213" s="192">
        <v>2.6324E-2</v>
      </c>
      <c r="M213" s="192">
        <v>3.0424E-2</v>
      </c>
      <c r="N213" s="213">
        <v>8.03E-4</v>
      </c>
    </row>
    <row r="214" spans="11:14" x14ac:dyDescent="0.25">
      <c r="K214" s="79" t="s">
        <v>58</v>
      </c>
      <c r="L214" s="192">
        <v>2.0000000000000001E-4</v>
      </c>
      <c r="M214" s="192">
        <v>0</v>
      </c>
      <c r="N214" s="213">
        <v>2.0000000000000001E-4</v>
      </c>
    </row>
    <row r="215" spans="11:14" x14ac:dyDescent="0.25">
      <c r="K215" s="79" t="s">
        <v>71</v>
      </c>
      <c r="L215" s="192">
        <v>2.4000000000000001E-4</v>
      </c>
      <c r="M215" s="192">
        <v>1.7000000000000001E-4</v>
      </c>
      <c r="N215" s="213">
        <v>1.7000000000000001E-4</v>
      </c>
    </row>
    <row r="216" spans="11:14" x14ac:dyDescent="0.25">
      <c r="K216" s="79" t="s">
        <v>162</v>
      </c>
      <c r="L216" s="192">
        <v>2.05E-4</v>
      </c>
      <c r="M216" s="192">
        <v>5.4520200000000001E-3</v>
      </c>
      <c r="N216" s="213">
        <v>1.0399999999999999E-4</v>
      </c>
    </row>
    <row r="217" spans="11:14" x14ac:dyDescent="0.25">
      <c r="K217" s="79" t="s">
        <v>70</v>
      </c>
      <c r="L217" s="192">
        <v>0</v>
      </c>
      <c r="M217" s="192">
        <v>0</v>
      </c>
      <c r="N217" s="213">
        <v>1E-4</v>
      </c>
    </row>
    <row r="218" spans="11:14" x14ac:dyDescent="0.25">
      <c r="K218" s="79" t="s">
        <v>87</v>
      </c>
      <c r="L218" s="192">
        <v>0</v>
      </c>
      <c r="M218" s="192">
        <v>0.49996899</v>
      </c>
      <c r="N218" s="213">
        <v>3.4E-5</v>
      </c>
    </row>
    <row r="219" spans="11:14" x14ac:dyDescent="0.25">
      <c r="K219" s="79" t="s">
        <v>79</v>
      </c>
      <c r="L219" s="192">
        <v>0</v>
      </c>
      <c r="M219" s="192">
        <v>0</v>
      </c>
      <c r="N219" s="213">
        <v>2.0000000000000002E-5</v>
      </c>
    </row>
    <row r="220" spans="11:14" x14ac:dyDescent="0.25">
      <c r="K220" s="79" t="s">
        <v>7</v>
      </c>
      <c r="L220" s="192">
        <v>0.29954222999999996</v>
      </c>
      <c r="M220" s="192">
        <v>6.8860869999999991E-2</v>
      </c>
      <c r="N220" s="213">
        <v>0</v>
      </c>
    </row>
    <row r="221" spans="11:14" x14ac:dyDescent="0.25">
      <c r="K221" s="79" t="s">
        <v>13</v>
      </c>
      <c r="L221" s="192">
        <v>4.0000000000000003E-5</v>
      </c>
      <c r="M221" s="192">
        <v>0</v>
      </c>
      <c r="N221" s="213">
        <v>0</v>
      </c>
    </row>
    <row r="222" spans="11:14" x14ac:dyDescent="0.25">
      <c r="K222" s="79" t="s">
        <v>18</v>
      </c>
      <c r="L222" s="192">
        <v>0</v>
      </c>
      <c r="M222" s="192">
        <v>9.3319200000000005E-3</v>
      </c>
      <c r="N222" s="213">
        <v>0</v>
      </c>
    </row>
    <row r="223" spans="11:14" x14ac:dyDescent="0.25">
      <c r="K223" s="79" t="s">
        <v>55</v>
      </c>
      <c r="L223" s="192">
        <v>2.0420000000000001E-5</v>
      </c>
      <c r="M223" s="192">
        <v>0</v>
      </c>
      <c r="N223" s="213">
        <v>0</v>
      </c>
    </row>
    <row r="224" spans="11:14" x14ac:dyDescent="0.25">
      <c r="K224" s="79" t="s">
        <v>56</v>
      </c>
      <c r="L224" s="192">
        <v>1.2269999999999999E-5</v>
      </c>
      <c r="M224" s="192">
        <v>9.9749999999999999E-5</v>
      </c>
      <c r="N224" s="213">
        <v>0</v>
      </c>
    </row>
    <row r="225" spans="11:14" x14ac:dyDescent="0.25">
      <c r="K225" s="79" t="s">
        <v>65</v>
      </c>
      <c r="L225" s="192">
        <v>8.9761999999999995E-2</v>
      </c>
      <c r="M225" s="192">
        <v>0</v>
      </c>
      <c r="N225" s="213">
        <v>0</v>
      </c>
    </row>
    <row r="226" spans="11:14" x14ac:dyDescent="0.25">
      <c r="K226" s="79" t="s">
        <v>67</v>
      </c>
      <c r="L226" s="192">
        <v>2.2000000000000001E-4</v>
      </c>
      <c r="M226" s="192">
        <v>0</v>
      </c>
      <c r="N226" s="213">
        <v>0</v>
      </c>
    </row>
    <row r="227" spans="11:14" x14ac:dyDescent="0.25">
      <c r="K227" s="79" t="s">
        <v>74</v>
      </c>
      <c r="L227" s="192">
        <v>4.5599999999999998E-3</v>
      </c>
      <c r="M227" s="192">
        <v>1.9002400000000001E-3</v>
      </c>
      <c r="N227" s="213">
        <v>0</v>
      </c>
    </row>
    <row r="228" spans="11:14" x14ac:dyDescent="0.25">
      <c r="K228" s="79" t="s">
        <v>76</v>
      </c>
      <c r="L228" s="192">
        <v>0</v>
      </c>
      <c r="M228" s="192">
        <v>1.5E-5</v>
      </c>
      <c r="N228" s="213">
        <v>0</v>
      </c>
    </row>
    <row r="229" spans="11:14" x14ac:dyDescent="0.25">
      <c r="K229" s="79" t="s">
        <v>82</v>
      </c>
      <c r="L229" s="192">
        <v>2.8277119999999999E-2</v>
      </c>
      <c r="M229" s="192">
        <v>1.0166100000000001E-2</v>
      </c>
      <c r="N229" s="213">
        <v>0</v>
      </c>
    </row>
    <row r="230" spans="11:14" x14ac:dyDescent="0.25">
      <c r="K230" s="79" t="s">
        <v>83</v>
      </c>
      <c r="L230" s="192">
        <v>0</v>
      </c>
      <c r="M230" s="192">
        <v>0.55318299999999998</v>
      </c>
      <c r="N230" s="213">
        <v>0</v>
      </c>
    </row>
    <row r="231" spans="11:14" x14ac:dyDescent="0.25">
      <c r="K231" s="79" t="s">
        <v>84</v>
      </c>
      <c r="L231" s="192">
        <v>0</v>
      </c>
      <c r="M231" s="192">
        <v>0</v>
      </c>
      <c r="N231" s="213">
        <v>0</v>
      </c>
    </row>
    <row r="232" spans="11:14" x14ac:dyDescent="0.25">
      <c r="K232" s="79" t="s">
        <v>89</v>
      </c>
      <c r="L232" s="192">
        <v>1.1177699999999999E-3</v>
      </c>
      <c r="M232" s="192">
        <v>1.3892799999999999E-2</v>
      </c>
      <c r="N232" s="213">
        <v>0</v>
      </c>
    </row>
    <row r="233" spans="11:14" x14ac:dyDescent="0.25">
      <c r="K233" s="79" t="s">
        <v>94</v>
      </c>
      <c r="L233" s="192">
        <v>0</v>
      </c>
      <c r="M233" s="192">
        <v>4.2190600000000002E-3</v>
      </c>
      <c r="N233" s="213">
        <v>0</v>
      </c>
    </row>
    <row r="234" spans="11:14" x14ac:dyDescent="0.25">
      <c r="K234" s="79" t="s">
        <v>111</v>
      </c>
      <c r="L234" s="192">
        <v>1.1269100000000001E-3</v>
      </c>
      <c r="M234" s="192">
        <v>0</v>
      </c>
      <c r="N234" s="213">
        <v>0</v>
      </c>
    </row>
    <row r="235" spans="11:14" x14ac:dyDescent="0.25">
      <c r="K235" s="79" t="s">
        <v>115</v>
      </c>
      <c r="L235" s="192">
        <v>5.3452E-2</v>
      </c>
      <c r="M235" s="192">
        <v>0</v>
      </c>
      <c r="N235" s="213">
        <v>0</v>
      </c>
    </row>
    <row r="236" spans="11:14" x14ac:dyDescent="0.25">
      <c r="K236" s="79" t="s">
        <v>118</v>
      </c>
      <c r="L236" s="192">
        <v>0.01</v>
      </c>
      <c r="M236" s="192">
        <v>0</v>
      </c>
      <c r="N236" s="213">
        <v>0</v>
      </c>
    </row>
    <row r="237" spans="11:14" x14ac:dyDescent="0.25">
      <c r="K237" s="79" t="s">
        <v>127</v>
      </c>
      <c r="L237" s="192">
        <v>0</v>
      </c>
      <c r="M237" s="192">
        <v>0.11653930999999999</v>
      </c>
      <c r="N237" s="213">
        <v>0</v>
      </c>
    </row>
    <row r="238" spans="11:14" x14ac:dyDescent="0.25">
      <c r="K238" s="79" t="s">
        <v>131</v>
      </c>
      <c r="L238" s="192">
        <v>0</v>
      </c>
      <c r="M238" s="192">
        <v>0</v>
      </c>
      <c r="N238" s="213">
        <v>0</v>
      </c>
    </row>
    <row r="239" spans="11:14" x14ac:dyDescent="0.25">
      <c r="K239" s="79" t="s">
        <v>140</v>
      </c>
      <c r="L239" s="192">
        <v>0</v>
      </c>
      <c r="M239" s="192">
        <v>0</v>
      </c>
      <c r="N239" s="213">
        <v>0</v>
      </c>
    </row>
    <row r="240" spans="11:14" x14ac:dyDescent="0.25">
      <c r="K240" s="79" t="s">
        <v>154</v>
      </c>
      <c r="L240" s="192">
        <v>3.0897216899999997</v>
      </c>
      <c r="M240" s="192">
        <v>0</v>
      </c>
      <c r="N240" s="213">
        <v>0</v>
      </c>
    </row>
    <row r="241" spans="11:14" x14ac:dyDescent="0.25">
      <c r="K241" s="79" t="s">
        <v>167</v>
      </c>
      <c r="L241" s="192">
        <v>0</v>
      </c>
      <c r="M241" s="192">
        <v>0</v>
      </c>
      <c r="N241" s="213">
        <v>0</v>
      </c>
    </row>
    <row r="242" spans="11:14" x14ac:dyDescent="0.25">
      <c r="K242" s="79" t="s">
        <v>176</v>
      </c>
      <c r="L242" s="192">
        <v>4.0000000000000002E-4</v>
      </c>
      <c r="M242" s="192">
        <v>1.3897499999999999E-3</v>
      </c>
      <c r="N242" s="213">
        <v>0</v>
      </c>
    </row>
    <row r="243" spans="11:14" x14ac:dyDescent="0.25">
      <c r="K243" s="79" t="s">
        <v>177</v>
      </c>
      <c r="L243" s="192">
        <v>0</v>
      </c>
      <c r="M243" s="192">
        <v>3.2000000000000002E-3</v>
      </c>
      <c r="N243" s="213">
        <v>0</v>
      </c>
    </row>
    <row r="244" spans="11:14" x14ac:dyDescent="0.25">
      <c r="K244" s="79" t="s">
        <v>186</v>
      </c>
      <c r="L244" s="192">
        <v>1.0142950000000001E-2</v>
      </c>
      <c r="M244" s="192">
        <v>0</v>
      </c>
      <c r="N244" s="213">
        <v>0</v>
      </c>
    </row>
    <row r="245" spans="11:14" x14ac:dyDescent="0.25">
      <c r="K245" s="79" t="s">
        <v>192</v>
      </c>
      <c r="L245" s="192">
        <v>1.3521430000000001E-2</v>
      </c>
      <c r="M245" s="192">
        <v>1.029974E-2</v>
      </c>
      <c r="N245" s="213">
        <v>0</v>
      </c>
    </row>
    <row r="246" spans="11:14" x14ac:dyDescent="0.25">
      <c r="K246" s="79" t="s">
        <v>245</v>
      </c>
      <c r="L246" s="192">
        <v>2.05E-4</v>
      </c>
      <c r="M246" s="192">
        <v>1E-4</v>
      </c>
      <c r="N246" s="213">
        <v>0</v>
      </c>
    </row>
    <row r="247" spans="11:14" x14ac:dyDescent="0.25">
      <c r="K247" s="79" t="s">
        <v>260</v>
      </c>
      <c r="L247" s="192">
        <v>4.7999999999999996E-3</v>
      </c>
      <c r="M247" s="192">
        <v>0</v>
      </c>
      <c r="N247" s="213">
        <v>0</v>
      </c>
    </row>
    <row r="248" spans="11:14" x14ac:dyDescent="0.25">
      <c r="L248" s="29"/>
      <c r="M248" s="29"/>
      <c r="N248" s="29"/>
    </row>
  </sheetData>
  <sortState xmlns:xlrd2="http://schemas.microsoft.com/office/spreadsheetml/2017/richdata2" ref="K5:N240">
    <sortCondition descending="1" ref="N5:N240"/>
  </sortState>
  <mergeCells count="7">
    <mergeCell ref="A1:G1"/>
    <mergeCell ref="A2:D2"/>
    <mergeCell ref="F2:I2"/>
    <mergeCell ref="K2:N2"/>
    <mergeCell ref="C3:D3"/>
    <mergeCell ref="H3:I3"/>
    <mergeCell ref="M3:N3"/>
  </mergeCells>
  <hyperlinks>
    <hyperlink ref="P1" location="'Table of Content'!A1" display="Table of Content" xr:uid="{00000000-0004-0000-1700-000000000000}"/>
  </hyperlinks>
  <pageMargins left="0.7" right="0.7" top="0.75" bottom="0.75" header="0.3" footer="0.3"/>
  <pageSetup orientation="portrait" r:id="rId1"/>
  <tableParts count="3">
    <tablePart r:id="rId2"/>
    <tablePart r:id="rId3"/>
    <tablePart r:id="rId4"/>
  </tablePart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L53"/>
  <sheetViews>
    <sheetView zoomScaleNormal="100" workbookViewId="0">
      <selection activeCell="G4" sqref="G4:G6"/>
    </sheetView>
  </sheetViews>
  <sheetFormatPr defaultColWidth="8.81640625" defaultRowHeight="11.5" x14ac:dyDescent="0.25"/>
  <cols>
    <col min="1" max="1" width="25.81640625" style="210" bestFit="1" customWidth="1"/>
    <col min="2" max="2" width="13.453125" style="210" customWidth="1"/>
    <col min="3" max="3" width="13.36328125" style="210" customWidth="1"/>
    <col min="4" max="4" width="12.453125" style="210" customWidth="1"/>
    <col min="5" max="5" width="15.81640625" style="210" bestFit="1" customWidth="1"/>
    <col min="6" max="6" width="12.453125" style="210" customWidth="1"/>
    <col min="7" max="9" width="13.36328125" style="210" customWidth="1"/>
    <col min="10" max="10" width="8.81640625" style="210"/>
    <col min="11" max="11" width="12" style="7" customWidth="1"/>
    <col min="12" max="16384" width="8.81640625" style="7"/>
  </cols>
  <sheetData>
    <row r="1" spans="1:12" x14ac:dyDescent="0.25">
      <c r="A1" s="214" t="s">
        <v>631</v>
      </c>
      <c r="K1" s="329" t="s">
        <v>313</v>
      </c>
      <c r="L1" s="329"/>
    </row>
    <row r="2" spans="1:12" x14ac:dyDescent="0.25">
      <c r="A2" s="327" t="s">
        <v>322</v>
      </c>
      <c r="B2" s="349">
        <v>44743</v>
      </c>
      <c r="C2" s="349"/>
      <c r="D2" s="349">
        <v>45078</v>
      </c>
      <c r="E2" s="349"/>
      <c r="F2" s="349">
        <v>45108</v>
      </c>
      <c r="G2" s="349"/>
      <c r="H2" s="347" t="s">
        <v>324</v>
      </c>
      <c r="I2" s="347" t="s">
        <v>323</v>
      </c>
    </row>
    <row r="3" spans="1:12" x14ac:dyDescent="0.25">
      <c r="A3" s="328"/>
      <c r="B3" s="88" t="s">
        <v>570</v>
      </c>
      <c r="C3" s="160" t="s">
        <v>295</v>
      </c>
      <c r="D3" s="88" t="s">
        <v>570</v>
      </c>
      <c r="E3" s="160" t="s">
        <v>295</v>
      </c>
      <c r="F3" s="88" t="s">
        <v>570</v>
      </c>
      <c r="G3" s="160" t="s">
        <v>295</v>
      </c>
      <c r="H3" s="351"/>
      <c r="I3" s="351"/>
    </row>
    <row r="4" spans="1:12" x14ac:dyDescent="0.25">
      <c r="A4" s="191" t="s">
        <v>587</v>
      </c>
      <c r="B4" s="204">
        <v>5566.2359999999999</v>
      </c>
      <c r="C4" s="233">
        <f t="shared" ref="C4:C11" si="0">(B4/$B$11)*100</f>
        <v>52.519622550324371</v>
      </c>
      <c r="D4" s="234">
        <v>6032.3090000000002</v>
      </c>
      <c r="E4" s="233">
        <f t="shared" ref="E4:E11" si="1">(D4/$D$11)*100</f>
        <v>59.577501400967456</v>
      </c>
      <c r="F4" s="234">
        <v>5724.5010000000002</v>
      </c>
      <c r="G4" s="233">
        <f>(F4/$F$11)*100</f>
        <v>48.004780938235228</v>
      </c>
      <c r="H4" s="233">
        <f>((F4/D4)-1)*100</f>
        <v>-5.1026563791742081</v>
      </c>
      <c r="I4" s="233">
        <f>((F4/B4)-1)*100</f>
        <v>2.8433038053004012</v>
      </c>
    </row>
    <row r="5" spans="1:12" x14ac:dyDescent="0.25">
      <c r="A5" s="191" t="s">
        <v>582</v>
      </c>
      <c r="B5" s="204">
        <v>4432.1000000000004</v>
      </c>
      <c r="C5" s="123">
        <f t="shared" si="0"/>
        <v>41.81860400911723</v>
      </c>
      <c r="D5" s="234">
        <v>3421.3319999999999</v>
      </c>
      <c r="E5" s="123">
        <f t="shared" si="1"/>
        <v>33.790446083444131</v>
      </c>
      <c r="F5" s="234">
        <v>5696.26</v>
      </c>
      <c r="G5" s="123">
        <f>(F5/$F$11)*100</f>
        <v>47.767956275530707</v>
      </c>
      <c r="H5" s="123">
        <f>((F5/D5)-1)*100</f>
        <v>66.492465507585933</v>
      </c>
      <c r="I5" s="123">
        <f>((F5/B5)-1)*100</f>
        <v>28.522822138489644</v>
      </c>
    </row>
    <row r="6" spans="1:12" x14ac:dyDescent="0.25">
      <c r="A6" s="191" t="s">
        <v>585</v>
      </c>
      <c r="B6" s="204">
        <v>597.48</v>
      </c>
      <c r="C6" s="123">
        <f t="shared" si="0"/>
        <v>5.6374584335568612</v>
      </c>
      <c r="D6" s="234">
        <v>667.38099999999997</v>
      </c>
      <c r="E6" s="123">
        <f t="shared" si="1"/>
        <v>6.5913222387114221</v>
      </c>
      <c r="F6" s="234">
        <v>502.70699999999999</v>
      </c>
      <c r="G6" s="123">
        <f t="shared" ref="G6:G11" si="2">(F6/$F$11)*100</f>
        <v>4.2156232326830612</v>
      </c>
      <c r="H6" s="123">
        <f>((F6/D6)-1)*100</f>
        <v>-24.674661100630669</v>
      </c>
      <c r="I6" s="123">
        <f>((F6/B6)-1)*100</f>
        <v>-15.862120907812816</v>
      </c>
    </row>
    <row r="7" spans="1:12" x14ac:dyDescent="0.25">
      <c r="A7" s="191" t="s">
        <v>618</v>
      </c>
      <c r="B7" s="204">
        <v>0.78800000000000003</v>
      </c>
      <c r="C7" s="123">
        <f t="shared" si="0"/>
        <v>7.4350894517687741E-3</v>
      </c>
      <c r="D7" s="234">
        <v>3.8719999999999999</v>
      </c>
      <c r="E7" s="123">
        <f t="shared" si="1"/>
        <v>3.8241423876752008E-2</v>
      </c>
      <c r="F7" s="234">
        <v>1.21</v>
      </c>
      <c r="G7" s="123">
        <f>(F7/$F$11)*100</f>
        <v>1.0146873052387383E-2</v>
      </c>
      <c r="H7" s="123" t="s">
        <v>314</v>
      </c>
      <c r="I7" s="123">
        <f>((F7/B7)-1)*100</f>
        <v>53.55329949238579</v>
      </c>
    </row>
    <row r="8" spans="1:12" x14ac:dyDescent="0.25">
      <c r="A8" s="191" t="s">
        <v>588</v>
      </c>
      <c r="B8" s="204">
        <v>1.754</v>
      </c>
      <c r="C8" s="123">
        <f t="shared" si="0"/>
        <v>1.6549678805079224E-2</v>
      </c>
      <c r="D8" s="234">
        <v>0.191</v>
      </c>
      <c r="E8" s="123">
        <f t="shared" si="1"/>
        <v>1.8863925517715993E-3</v>
      </c>
      <c r="F8" s="234">
        <v>0.17799999999999999</v>
      </c>
      <c r="G8" s="123">
        <f t="shared" si="2"/>
        <v>1.4926804986156645E-3</v>
      </c>
      <c r="H8" s="123">
        <f>((F8/D8)-1)*100</f>
        <v>-6.8062827225130906</v>
      </c>
      <c r="I8" s="123">
        <f>((F8/B8)-1)*100</f>
        <v>-89.85176738882555</v>
      </c>
    </row>
    <row r="9" spans="1:12" x14ac:dyDescent="0.25">
      <c r="A9" s="191" t="s">
        <v>589</v>
      </c>
      <c r="B9" s="204">
        <v>3.5000000000000003E-2</v>
      </c>
      <c r="C9" s="123">
        <f t="shared" si="0"/>
        <v>3.3023874468516125E-4</v>
      </c>
      <c r="D9" s="234"/>
      <c r="E9" s="123">
        <f t="shared" si="1"/>
        <v>0</v>
      </c>
      <c r="F9" s="234"/>
      <c r="G9" s="123">
        <f t="shared" si="2"/>
        <v>0</v>
      </c>
      <c r="H9" s="123" t="s">
        <v>314</v>
      </c>
      <c r="I9" s="123" t="s">
        <v>314</v>
      </c>
    </row>
    <row r="10" spans="1:12" s="28" customFormat="1" x14ac:dyDescent="0.25">
      <c r="A10" s="191" t="s">
        <v>586</v>
      </c>
      <c r="B10" s="235"/>
      <c r="C10" s="123">
        <f t="shared" si="0"/>
        <v>0</v>
      </c>
      <c r="D10" s="234">
        <v>6.0999999999999999E-2</v>
      </c>
      <c r="E10" s="123">
        <f t="shared" si="1"/>
        <v>6.0246044847155793E-4</v>
      </c>
      <c r="F10" s="234"/>
      <c r="G10" s="123">
        <f t="shared" si="2"/>
        <v>0</v>
      </c>
      <c r="H10" s="123">
        <f>((F10/D10)-1)*100</f>
        <v>-100</v>
      </c>
      <c r="I10" s="123" t="s">
        <v>314</v>
      </c>
      <c r="J10" s="201"/>
    </row>
    <row r="11" spans="1:12" x14ac:dyDescent="0.25">
      <c r="A11" s="236" t="s">
        <v>262</v>
      </c>
      <c r="B11" s="237">
        <f>SUM(B4:B10)</f>
        <v>10598.393</v>
      </c>
      <c r="C11" s="195">
        <f t="shared" si="0"/>
        <v>100</v>
      </c>
      <c r="D11" s="237">
        <f>SUM(D4:D10)</f>
        <v>10125.145999999999</v>
      </c>
      <c r="E11" s="195">
        <f t="shared" si="1"/>
        <v>100</v>
      </c>
      <c r="F11" s="237">
        <f>SUM(F4:F10)</f>
        <v>11924.856</v>
      </c>
      <c r="G11" s="195">
        <f t="shared" si="2"/>
        <v>100</v>
      </c>
      <c r="H11" s="238">
        <f>((F11/D11)-1)*100</f>
        <v>17.774657274077832</v>
      </c>
      <c r="I11" s="238">
        <f>((F11/B11)-1)*100</f>
        <v>12.515699314037509</v>
      </c>
    </row>
    <row r="12" spans="1:12" x14ac:dyDescent="0.25">
      <c r="F12" s="22"/>
      <c r="G12" s="22"/>
      <c r="H12" s="22"/>
    </row>
    <row r="13" spans="1:12" x14ac:dyDescent="0.25">
      <c r="F13" s="22"/>
      <c r="G13" s="22"/>
      <c r="H13" s="22"/>
    </row>
    <row r="14" spans="1:12" x14ac:dyDescent="0.25">
      <c r="F14" s="22"/>
      <c r="G14" s="22"/>
      <c r="H14" s="22"/>
    </row>
    <row r="15" spans="1:12" x14ac:dyDescent="0.25">
      <c r="F15" s="22"/>
      <c r="G15" s="22"/>
      <c r="H15" s="22"/>
    </row>
    <row r="16" spans="1:12" x14ac:dyDescent="0.25">
      <c r="F16" s="22"/>
      <c r="G16" s="22"/>
      <c r="H16" s="22"/>
    </row>
    <row r="17" spans="6:8" x14ac:dyDescent="0.25">
      <c r="F17" s="22"/>
      <c r="G17" s="22"/>
      <c r="H17" s="22"/>
    </row>
    <row r="18" spans="6:8" x14ac:dyDescent="0.25">
      <c r="F18" s="22"/>
      <c r="G18" s="22"/>
      <c r="H18" s="22"/>
    </row>
    <row r="19" spans="6:8" x14ac:dyDescent="0.25">
      <c r="F19" s="22"/>
      <c r="G19" s="22"/>
      <c r="H19" s="22"/>
    </row>
    <row r="20" spans="6:8" x14ac:dyDescent="0.25">
      <c r="F20" s="22"/>
      <c r="G20" s="22"/>
      <c r="H20" s="22"/>
    </row>
    <row r="33" spans="1:10" x14ac:dyDescent="0.25">
      <c r="B33" s="215"/>
      <c r="C33" s="215"/>
    </row>
    <row r="37" spans="1:10" x14ac:dyDescent="0.25">
      <c r="E37" s="239"/>
      <c r="F37" s="239"/>
      <c r="G37" s="239"/>
      <c r="I37" s="7"/>
      <c r="J37" s="7"/>
    </row>
    <row r="38" spans="1:10" x14ac:dyDescent="0.25">
      <c r="E38" s="22"/>
      <c r="F38" s="22"/>
      <c r="I38" s="7"/>
      <c r="J38" s="7"/>
    </row>
    <row r="39" spans="1:10" x14ac:dyDescent="0.25">
      <c r="E39" s="22"/>
      <c r="F39" s="22"/>
      <c r="I39" s="7"/>
      <c r="J39" s="199"/>
    </row>
    <row r="40" spans="1:10" x14ac:dyDescent="0.25">
      <c r="E40" s="22"/>
      <c r="F40" s="22"/>
      <c r="I40" s="7"/>
      <c r="J40" s="199"/>
    </row>
    <row r="41" spans="1:10" x14ac:dyDescent="0.25">
      <c r="E41" s="22"/>
      <c r="F41" s="22"/>
      <c r="I41" s="7"/>
      <c r="J41" s="199"/>
    </row>
    <row r="42" spans="1:10" x14ac:dyDescent="0.25">
      <c r="E42" s="22"/>
      <c r="F42" s="22"/>
      <c r="I42" s="7"/>
      <c r="J42" s="199"/>
    </row>
    <row r="43" spans="1:10" x14ac:dyDescent="0.25">
      <c r="I43" s="7"/>
      <c r="J43" s="199"/>
    </row>
    <row r="44" spans="1:10" x14ac:dyDescent="0.25">
      <c r="E44" s="239"/>
      <c r="F44" s="239"/>
      <c r="G44" s="239"/>
      <c r="I44" s="7"/>
      <c r="J44" s="199"/>
    </row>
    <row r="45" spans="1:10" x14ac:dyDescent="0.25">
      <c r="B45" s="217"/>
      <c r="E45" s="239"/>
      <c r="F45" s="239"/>
      <c r="G45" s="239"/>
    </row>
    <row r="46" spans="1:10" x14ac:dyDescent="0.25">
      <c r="B46" s="104"/>
      <c r="E46" s="239"/>
      <c r="F46" s="239"/>
      <c r="G46" s="239"/>
    </row>
    <row r="47" spans="1:10" x14ac:dyDescent="0.25">
      <c r="A47" s="7"/>
      <c r="B47" s="7"/>
      <c r="C47" s="7"/>
      <c r="D47" s="7"/>
      <c r="E47" s="239"/>
      <c r="F47" s="239"/>
      <c r="G47" s="239"/>
    </row>
    <row r="48" spans="1:10" x14ac:dyDescent="0.25">
      <c r="A48" s="7"/>
      <c r="B48" s="199"/>
      <c r="C48" s="199"/>
      <c r="D48" s="199"/>
      <c r="E48" s="239"/>
      <c r="F48" s="239"/>
      <c r="G48" s="239"/>
    </row>
    <row r="49" spans="1:7" x14ac:dyDescent="0.25">
      <c r="A49" s="7"/>
      <c r="B49" s="199"/>
      <c r="C49" s="199"/>
      <c r="D49" s="199"/>
      <c r="E49" s="239"/>
      <c r="F49" s="239"/>
      <c r="G49" s="239"/>
    </row>
    <row r="50" spans="1:7" x14ac:dyDescent="0.25">
      <c r="A50" s="7"/>
      <c r="B50" s="199"/>
      <c r="C50" s="199"/>
      <c r="D50" s="199"/>
    </row>
    <row r="51" spans="1:7" x14ac:dyDescent="0.25">
      <c r="A51" s="7"/>
      <c r="B51" s="199"/>
      <c r="C51" s="199"/>
      <c r="D51" s="199"/>
    </row>
    <row r="52" spans="1:7" x14ac:dyDescent="0.25">
      <c r="A52" s="7"/>
      <c r="B52" s="199"/>
      <c r="C52" s="199"/>
      <c r="D52" s="199"/>
    </row>
    <row r="53" spans="1:7" x14ac:dyDescent="0.25">
      <c r="A53" s="7"/>
      <c r="B53" s="199"/>
      <c r="C53" s="199"/>
      <c r="D53" s="199"/>
    </row>
  </sheetData>
  <mergeCells count="7">
    <mergeCell ref="A2:A3"/>
    <mergeCell ref="K1:L1"/>
    <mergeCell ref="I2:I3"/>
    <mergeCell ref="B2:C2"/>
    <mergeCell ref="D2:E2"/>
    <mergeCell ref="F2:G2"/>
    <mergeCell ref="H2:H3"/>
  </mergeCells>
  <hyperlinks>
    <hyperlink ref="K1:L1" location="'Table of Content'!A1" display="Table of Content" xr:uid="{00000000-0004-0000-18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Q258"/>
  <sheetViews>
    <sheetView zoomScaleNormal="100" workbookViewId="0">
      <selection activeCell="Q7" sqref="Q7"/>
    </sheetView>
  </sheetViews>
  <sheetFormatPr defaultColWidth="8.81640625" defaultRowHeight="11.5" x14ac:dyDescent="0.25"/>
  <cols>
    <col min="1" max="1" width="27.36328125" style="7" customWidth="1"/>
    <col min="2" max="4" width="6.26953125" style="7" bestFit="1" customWidth="1"/>
    <col min="5" max="5" width="4.453125" style="7" customWidth="1"/>
    <col min="6" max="6" width="28.7265625" style="7" customWidth="1"/>
    <col min="7" max="9" width="6.26953125" style="7" bestFit="1" customWidth="1"/>
    <col min="10" max="10" width="4.08984375" style="7" customWidth="1"/>
    <col min="11" max="11" width="20.453125" style="7" customWidth="1"/>
    <col min="12" max="14" width="4.90625" style="7" bestFit="1" customWidth="1"/>
    <col min="15" max="16384" width="8.81640625" style="7"/>
  </cols>
  <sheetData>
    <row r="1" spans="1:17" x14ac:dyDescent="0.25">
      <c r="A1" s="331" t="s">
        <v>572</v>
      </c>
      <c r="B1" s="331"/>
      <c r="C1" s="331"/>
      <c r="D1" s="331"/>
      <c r="E1" s="331"/>
      <c r="F1" s="331"/>
      <c r="G1" s="331"/>
      <c r="P1" s="321" t="s">
        <v>313</v>
      </c>
      <c r="Q1" s="321"/>
    </row>
    <row r="2" spans="1:17" x14ac:dyDescent="0.25">
      <c r="A2" s="354" t="s">
        <v>340</v>
      </c>
      <c r="B2" s="355"/>
      <c r="C2" s="355"/>
      <c r="D2" s="356"/>
      <c r="E2" s="240"/>
      <c r="F2" s="324" t="s">
        <v>339</v>
      </c>
      <c r="G2" s="325"/>
      <c r="H2" s="325"/>
      <c r="I2" s="326"/>
      <c r="J2" s="240"/>
      <c r="K2" s="324" t="s">
        <v>341</v>
      </c>
      <c r="L2" s="325"/>
      <c r="M2" s="325"/>
      <c r="N2" s="326"/>
    </row>
    <row r="3" spans="1:17" x14ac:dyDescent="0.25">
      <c r="A3" s="75" t="s">
        <v>342</v>
      </c>
      <c r="B3" s="75">
        <v>2022</v>
      </c>
      <c r="C3" s="324">
        <v>2023</v>
      </c>
      <c r="D3" s="326"/>
      <c r="E3" s="240"/>
      <c r="F3" s="75" t="s">
        <v>342</v>
      </c>
      <c r="G3" s="75">
        <v>2022</v>
      </c>
      <c r="H3" s="324">
        <v>2023</v>
      </c>
      <c r="I3" s="326"/>
      <c r="J3" s="240"/>
      <c r="K3" s="75" t="s">
        <v>342</v>
      </c>
      <c r="L3" s="75">
        <v>2022</v>
      </c>
      <c r="M3" s="324">
        <v>2023</v>
      </c>
      <c r="N3" s="326"/>
    </row>
    <row r="4" spans="1:17" s="28" customFormat="1" x14ac:dyDescent="0.25">
      <c r="A4" s="225" t="s">
        <v>547</v>
      </c>
      <c r="B4" s="241" t="s">
        <v>275</v>
      </c>
      <c r="C4" s="241" t="s">
        <v>274</v>
      </c>
      <c r="D4" s="241" t="s">
        <v>275</v>
      </c>
      <c r="E4" s="240"/>
      <c r="F4" s="225" t="s">
        <v>547</v>
      </c>
      <c r="G4" s="241" t="s">
        <v>275</v>
      </c>
      <c r="H4" s="241" t="s">
        <v>274</v>
      </c>
      <c r="I4" s="241" t="s">
        <v>275</v>
      </c>
      <c r="K4" s="225" t="s">
        <v>547</v>
      </c>
      <c r="L4" s="241" t="s">
        <v>275</v>
      </c>
      <c r="M4" s="241" t="s">
        <v>274</v>
      </c>
      <c r="N4" s="241" t="s">
        <v>275</v>
      </c>
    </row>
    <row r="5" spans="1:17" x14ac:dyDescent="0.25">
      <c r="A5" s="79" t="s">
        <v>218</v>
      </c>
      <c r="B5" s="192">
        <v>233.25841066999999</v>
      </c>
      <c r="C5" s="192">
        <v>424.92697047000001</v>
      </c>
      <c r="D5" s="213">
        <v>433.29921677999999</v>
      </c>
      <c r="E5" s="242"/>
      <c r="F5" s="79" t="s">
        <v>80</v>
      </c>
      <c r="G5" s="192">
        <v>684.53848674999995</v>
      </c>
      <c r="H5" s="192">
        <v>568.45337805999998</v>
      </c>
      <c r="I5" s="213">
        <v>1751.01240654</v>
      </c>
      <c r="J5" s="243"/>
      <c r="K5" s="79" t="s">
        <v>151</v>
      </c>
      <c r="L5" s="192">
        <v>331.15683945999996</v>
      </c>
      <c r="M5" s="192">
        <v>354.48336861000001</v>
      </c>
      <c r="N5" s="213">
        <v>111.22700312000001</v>
      </c>
    </row>
    <row r="6" spans="1:17" x14ac:dyDescent="0.25">
      <c r="A6" s="79" t="s">
        <v>217</v>
      </c>
      <c r="B6" s="192">
        <v>195.75399447000001</v>
      </c>
      <c r="C6" s="192">
        <v>271.78962184</v>
      </c>
      <c r="D6" s="213">
        <v>284.76335957999999</v>
      </c>
      <c r="F6" s="79" t="s">
        <v>67</v>
      </c>
      <c r="G6" s="192">
        <v>1416.8743648299999</v>
      </c>
      <c r="H6" s="192">
        <v>0</v>
      </c>
      <c r="I6" s="213">
        <v>1397.2983800999998</v>
      </c>
      <c r="J6" s="244"/>
      <c r="K6" s="79" t="s">
        <v>209</v>
      </c>
      <c r="L6" s="192">
        <v>46.662147850000004</v>
      </c>
      <c r="M6" s="192">
        <v>52.036997799999995</v>
      </c>
      <c r="N6" s="213">
        <v>51.961065609999999</v>
      </c>
    </row>
    <row r="7" spans="1:17" x14ac:dyDescent="0.25">
      <c r="A7" s="79" t="s">
        <v>37</v>
      </c>
      <c r="B7" s="192">
        <v>208.44809324000002</v>
      </c>
      <c r="C7" s="192">
        <v>185.82039302000001</v>
      </c>
      <c r="D7" s="213">
        <v>177.05810046000002</v>
      </c>
      <c r="E7" s="210"/>
      <c r="F7" s="79" t="s">
        <v>184</v>
      </c>
      <c r="G7" s="192">
        <v>145.45294787999998</v>
      </c>
      <c r="H7" s="192">
        <v>143.20250826</v>
      </c>
      <c r="I7" s="213">
        <v>240.53851341999999</v>
      </c>
      <c r="J7" s="244"/>
      <c r="K7" s="79" t="s">
        <v>224</v>
      </c>
      <c r="L7" s="192">
        <v>11.23183609</v>
      </c>
      <c r="M7" s="192">
        <v>12.49327985</v>
      </c>
      <c r="N7" s="213">
        <v>46.851162739999999</v>
      </c>
    </row>
    <row r="8" spans="1:17" x14ac:dyDescent="0.25">
      <c r="A8" s="79" t="s">
        <v>184</v>
      </c>
      <c r="B8" s="192">
        <v>195.20319315999998</v>
      </c>
      <c r="C8" s="192">
        <v>168.97866169999998</v>
      </c>
      <c r="D8" s="213">
        <v>157.52002720999999</v>
      </c>
      <c r="E8" s="201"/>
      <c r="F8" s="79" t="s">
        <v>123</v>
      </c>
      <c r="G8" s="192">
        <v>162.38681413</v>
      </c>
      <c r="H8" s="192">
        <v>152.54166379</v>
      </c>
      <c r="I8" s="213">
        <v>185.46972914</v>
      </c>
      <c r="J8" s="245"/>
      <c r="K8" s="79" t="s">
        <v>105</v>
      </c>
      <c r="L8" s="192">
        <v>30.78606826</v>
      </c>
      <c r="M8" s="192">
        <v>25.866597769999998</v>
      </c>
      <c r="N8" s="213">
        <v>34.022972090000003</v>
      </c>
    </row>
    <row r="9" spans="1:17" x14ac:dyDescent="0.25">
      <c r="A9" s="79" t="s">
        <v>105</v>
      </c>
      <c r="B9" s="192">
        <v>133.70937130999999</v>
      </c>
      <c r="C9" s="192">
        <v>205.24981715999999</v>
      </c>
      <c r="D9" s="213">
        <v>130.04474837000001</v>
      </c>
      <c r="E9" s="201"/>
      <c r="F9" s="79" t="s">
        <v>215</v>
      </c>
      <c r="G9" s="192">
        <v>15.869107919999999</v>
      </c>
      <c r="H9" s="192">
        <v>434.50078288999998</v>
      </c>
      <c r="I9" s="213">
        <v>165.93927163000001</v>
      </c>
      <c r="J9" s="245"/>
      <c r="K9" s="79" t="s">
        <v>242</v>
      </c>
      <c r="L9" s="192">
        <v>14.560091369999999</v>
      </c>
      <c r="M9" s="192">
        <v>14.41294042</v>
      </c>
      <c r="N9" s="213">
        <v>20.781207089999999</v>
      </c>
    </row>
    <row r="10" spans="1:17" x14ac:dyDescent="0.25">
      <c r="A10" s="79" t="s">
        <v>35</v>
      </c>
      <c r="B10" s="192">
        <v>103.81113347</v>
      </c>
      <c r="C10" s="192">
        <v>100.76484015000001</v>
      </c>
      <c r="D10" s="213">
        <v>114.79667126999999</v>
      </c>
      <c r="E10" s="210"/>
      <c r="F10" s="79" t="s">
        <v>157</v>
      </c>
      <c r="G10" s="192">
        <v>0.64207296999999997</v>
      </c>
      <c r="H10" s="192">
        <v>19.498363640000001</v>
      </c>
      <c r="I10" s="213">
        <v>152.90929331999999</v>
      </c>
      <c r="J10" s="244"/>
      <c r="K10" s="79" t="s">
        <v>204</v>
      </c>
      <c r="L10" s="192">
        <v>21.642920359999998</v>
      </c>
      <c r="M10" s="192">
        <v>18.198619109999999</v>
      </c>
      <c r="N10" s="213">
        <v>18.712340010000002</v>
      </c>
    </row>
    <row r="11" spans="1:17" x14ac:dyDescent="0.25">
      <c r="A11" s="79" t="s">
        <v>107</v>
      </c>
      <c r="B11" s="192">
        <v>107.58569118999999</v>
      </c>
      <c r="C11" s="192">
        <v>105.35723162000001</v>
      </c>
      <c r="D11" s="213">
        <v>113.34461845999999</v>
      </c>
      <c r="E11" s="210"/>
      <c r="F11" s="79" t="s">
        <v>26</v>
      </c>
      <c r="G11" s="192">
        <v>74.64936259000001</v>
      </c>
      <c r="H11" s="192">
        <v>144.53312101</v>
      </c>
      <c r="I11" s="213">
        <v>151.75703937</v>
      </c>
      <c r="J11" s="244"/>
      <c r="K11" s="79" t="s">
        <v>178</v>
      </c>
      <c r="L11" s="192">
        <v>9.3441070199999992</v>
      </c>
      <c r="M11" s="192">
        <v>9.5323943800000013</v>
      </c>
      <c r="N11" s="213">
        <v>16.379391030000001</v>
      </c>
    </row>
    <row r="12" spans="1:17" x14ac:dyDescent="0.25">
      <c r="A12" s="79" t="s">
        <v>33</v>
      </c>
      <c r="B12" s="192">
        <v>101.36722635</v>
      </c>
      <c r="C12" s="192">
        <v>108.84290281999999</v>
      </c>
      <c r="D12" s="213">
        <v>112.88359745999999</v>
      </c>
      <c r="E12" s="210"/>
      <c r="F12" s="79" t="s">
        <v>71</v>
      </c>
      <c r="G12" s="192">
        <v>18.043864899999999</v>
      </c>
      <c r="H12" s="192">
        <v>78.215805010000011</v>
      </c>
      <c r="I12" s="213">
        <v>148.18169155999999</v>
      </c>
      <c r="J12" s="244"/>
      <c r="K12" s="79" t="s">
        <v>172</v>
      </c>
      <c r="L12" s="192">
        <v>0.95969821</v>
      </c>
      <c r="M12" s="192">
        <v>1.97097743</v>
      </c>
      <c r="N12" s="213">
        <v>14.44683536</v>
      </c>
    </row>
    <row r="13" spans="1:17" x14ac:dyDescent="0.25">
      <c r="A13" s="79" t="s">
        <v>220</v>
      </c>
      <c r="B13" s="192">
        <v>101.52326223</v>
      </c>
      <c r="C13" s="192">
        <v>103.52758940000001</v>
      </c>
      <c r="D13" s="213">
        <v>108.65520631</v>
      </c>
      <c r="E13" s="210"/>
      <c r="F13" s="79" t="s">
        <v>13</v>
      </c>
      <c r="G13" s="192">
        <v>0</v>
      </c>
      <c r="H13" s="192">
        <v>294.60577658</v>
      </c>
      <c r="I13" s="213">
        <v>131.09430140000001</v>
      </c>
      <c r="J13" s="244"/>
      <c r="K13" s="79" t="s">
        <v>240</v>
      </c>
      <c r="L13" s="192">
        <v>18.10168839</v>
      </c>
      <c r="M13" s="192">
        <v>25.75845816</v>
      </c>
      <c r="N13" s="213">
        <v>13.156476169999999</v>
      </c>
    </row>
    <row r="14" spans="1:17" x14ac:dyDescent="0.25">
      <c r="A14" s="79" t="s">
        <v>108</v>
      </c>
      <c r="B14" s="192">
        <v>99.716136059999997</v>
      </c>
      <c r="C14" s="192">
        <v>91.618598469999995</v>
      </c>
      <c r="D14" s="213">
        <v>98.231422010000003</v>
      </c>
      <c r="E14" s="210"/>
      <c r="F14" s="79" t="s">
        <v>81</v>
      </c>
      <c r="G14" s="192">
        <v>0</v>
      </c>
      <c r="H14" s="192">
        <v>20.930505</v>
      </c>
      <c r="I14" s="213">
        <v>124.34027248999999</v>
      </c>
      <c r="J14" s="244"/>
      <c r="K14" s="79" t="s">
        <v>216</v>
      </c>
      <c r="L14" s="192">
        <v>3.7882917999999997</v>
      </c>
      <c r="M14" s="192">
        <v>6.0998984099999998</v>
      </c>
      <c r="N14" s="213">
        <v>11.605351499999999</v>
      </c>
    </row>
    <row r="15" spans="1:17" x14ac:dyDescent="0.25">
      <c r="A15" s="79" t="s">
        <v>250</v>
      </c>
      <c r="B15" s="192">
        <v>93.846933190000001</v>
      </c>
      <c r="C15" s="192">
        <v>95.978595060000004</v>
      </c>
      <c r="D15" s="213">
        <v>97.173477650000009</v>
      </c>
      <c r="E15" s="210"/>
      <c r="F15" s="79" t="s">
        <v>189</v>
      </c>
      <c r="G15" s="192">
        <v>27.743597469999997</v>
      </c>
      <c r="H15" s="192">
        <v>39.747780159999998</v>
      </c>
      <c r="I15" s="213">
        <v>112.92251514</v>
      </c>
      <c r="J15" s="244"/>
      <c r="K15" s="79" t="s">
        <v>184</v>
      </c>
      <c r="L15" s="192">
        <v>4.7099088799999995</v>
      </c>
      <c r="M15" s="192">
        <v>7.5215215999999998</v>
      </c>
      <c r="N15" s="213">
        <v>9.6942687500000009</v>
      </c>
    </row>
    <row r="16" spans="1:17" x14ac:dyDescent="0.25">
      <c r="A16" s="79" t="s">
        <v>175</v>
      </c>
      <c r="B16" s="192">
        <v>80.056600419999995</v>
      </c>
      <c r="C16" s="192">
        <v>78.831681709999998</v>
      </c>
      <c r="D16" s="213">
        <v>95.363919576000001</v>
      </c>
      <c r="E16" s="210"/>
      <c r="F16" s="79" t="s">
        <v>129</v>
      </c>
      <c r="G16" s="192">
        <v>74.331250099999991</v>
      </c>
      <c r="H16" s="192">
        <v>124.69117995000001</v>
      </c>
      <c r="I16" s="213">
        <v>90.394834290000006</v>
      </c>
      <c r="J16" s="244"/>
      <c r="K16" s="79" t="s">
        <v>256</v>
      </c>
      <c r="L16" s="192">
        <v>7.2483072200000001</v>
      </c>
      <c r="M16" s="192">
        <v>5.2117821700000002</v>
      </c>
      <c r="N16" s="213">
        <v>7.7946290999999999</v>
      </c>
    </row>
    <row r="17" spans="1:14" x14ac:dyDescent="0.25">
      <c r="A17" s="79" t="s">
        <v>183</v>
      </c>
      <c r="B17" s="192">
        <v>44.18948529</v>
      </c>
      <c r="C17" s="192">
        <v>103.29587243</v>
      </c>
      <c r="D17" s="213">
        <v>87.91895826999999</v>
      </c>
      <c r="E17" s="210"/>
      <c r="F17" s="79" t="s">
        <v>210</v>
      </c>
      <c r="G17" s="192">
        <v>26.06455789</v>
      </c>
      <c r="H17" s="192">
        <v>12.86514418</v>
      </c>
      <c r="I17" s="213">
        <v>58.458201320000001</v>
      </c>
      <c r="J17" s="244"/>
      <c r="K17" s="79" t="s">
        <v>160</v>
      </c>
      <c r="L17" s="192">
        <v>0.10371263999999999</v>
      </c>
      <c r="M17" s="192">
        <v>6.9413664100000005</v>
      </c>
      <c r="N17" s="213">
        <v>7.4660931100000001</v>
      </c>
    </row>
    <row r="18" spans="1:14" x14ac:dyDescent="0.25">
      <c r="A18" s="79" t="s">
        <v>209</v>
      </c>
      <c r="B18" s="192">
        <v>103.62207806999999</v>
      </c>
      <c r="C18" s="192">
        <v>82.799967190000004</v>
      </c>
      <c r="D18" s="213">
        <v>83.51882968000001</v>
      </c>
      <c r="E18" s="210"/>
      <c r="F18" s="79" t="s">
        <v>168</v>
      </c>
      <c r="G18" s="192">
        <v>1.0737088400000001</v>
      </c>
      <c r="H18" s="192">
        <v>10.786271960000001</v>
      </c>
      <c r="I18" s="213">
        <v>54.000270409999999</v>
      </c>
      <c r="J18" s="244"/>
      <c r="K18" s="79" t="s">
        <v>246</v>
      </c>
      <c r="L18" s="192">
        <v>3.7827180299999998</v>
      </c>
      <c r="M18" s="192">
        <v>3.9046549599999998</v>
      </c>
      <c r="N18" s="213">
        <v>7.1033970599999998</v>
      </c>
    </row>
    <row r="19" spans="1:14" x14ac:dyDescent="0.25">
      <c r="A19" s="79" t="s">
        <v>134</v>
      </c>
      <c r="B19" s="192">
        <v>80.26211056999999</v>
      </c>
      <c r="C19" s="192">
        <v>83.679388230000001</v>
      </c>
      <c r="D19" s="213">
        <v>76.947201719999995</v>
      </c>
      <c r="E19" s="210"/>
      <c r="F19" s="79" t="s">
        <v>216</v>
      </c>
      <c r="G19" s="192">
        <v>76.287940370000001</v>
      </c>
      <c r="H19" s="192">
        <v>23.675313510000002</v>
      </c>
      <c r="I19" s="213">
        <v>46.855672520000006</v>
      </c>
      <c r="J19" s="244"/>
      <c r="K19" s="79" t="s">
        <v>189</v>
      </c>
      <c r="L19" s="192">
        <v>5.5872868000000002</v>
      </c>
      <c r="M19" s="192">
        <v>2.7653710199999999</v>
      </c>
      <c r="N19" s="213">
        <v>6.1561330199999995</v>
      </c>
    </row>
    <row r="20" spans="1:14" x14ac:dyDescent="0.25">
      <c r="A20" s="79" t="s">
        <v>88</v>
      </c>
      <c r="B20" s="192">
        <v>56.358553310000005</v>
      </c>
      <c r="C20" s="192">
        <v>57.708331250000001</v>
      </c>
      <c r="D20" s="213">
        <v>74.16306969</v>
      </c>
      <c r="E20" s="210"/>
      <c r="F20" s="79" t="s">
        <v>218</v>
      </c>
      <c r="G20" s="192">
        <v>111.48955631999999</v>
      </c>
      <c r="H20" s="192">
        <v>68.149824049999992</v>
      </c>
      <c r="I20" s="213">
        <v>46.302238060000001</v>
      </c>
      <c r="J20" s="244"/>
      <c r="K20" s="79" t="s">
        <v>175</v>
      </c>
      <c r="L20" s="192">
        <v>1.5050901799999998</v>
      </c>
      <c r="M20" s="192">
        <v>4.8863469899999998</v>
      </c>
      <c r="N20" s="213">
        <v>5.9118591</v>
      </c>
    </row>
    <row r="21" spans="1:14" x14ac:dyDescent="0.25">
      <c r="A21" s="79" t="s">
        <v>235</v>
      </c>
      <c r="B21" s="192">
        <v>52.965634610000002</v>
      </c>
      <c r="C21" s="192">
        <v>57.664409630000002</v>
      </c>
      <c r="D21" s="213">
        <v>72.823418930000003</v>
      </c>
      <c r="E21" s="210"/>
      <c r="F21" s="79" t="s">
        <v>178</v>
      </c>
      <c r="G21" s="192">
        <v>17.575085850000001</v>
      </c>
      <c r="H21" s="192">
        <v>21.585283130000001</v>
      </c>
      <c r="I21" s="213">
        <v>44.132441819999997</v>
      </c>
      <c r="J21" s="244"/>
      <c r="K21" s="79" t="s">
        <v>195</v>
      </c>
      <c r="L21" s="192">
        <v>0.92490233999999993</v>
      </c>
      <c r="M21" s="192">
        <v>4.5325313400000002</v>
      </c>
      <c r="N21" s="213">
        <v>4.9017356799999998</v>
      </c>
    </row>
    <row r="22" spans="1:14" x14ac:dyDescent="0.25">
      <c r="A22" s="79" t="s">
        <v>39</v>
      </c>
      <c r="B22" s="192">
        <v>51.676677560000002</v>
      </c>
      <c r="C22" s="192">
        <v>46.208195420000003</v>
      </c>
      <c r="D22" s="213">
        <v>68.709429700000001</v>
      </c>
      <c r="E22" s="210"/>
      <c r="F22" s="79" t="s">
        <v>196</v>
      </c>
      <c r="G22" s="192">
        <v>26.23669404</v>
      </c>
      <c r="H22" s="192">
        <v>6.4706395900000002</v>
      </c>
      <c r="I22" s="213">
        <v>43.809556979999996</v>
      </c>
      <c r="J22" s="244"/>
      <c r="K22" s="79" t="s">
        <v>200</v>
      </c>
      <c r="L22" s="192">
        <v>2.6312407400000004</v>
      </c>
      <c r="M22" s="192">
        <v>4.6838658300000002</v>
      </c>
      <c r="N22" s="213">
        <v>4.4181731100000006</v>
      </c>
    </row>
    <row r="23" spans="1:14" x14ac:dyDescent="0.25">
      <c r="A23" s="79" t="s">
        <v>80</v>
      </c>
      <c r="B23" s="192">
        <v>67.563079150000007</v>
      </c>
      <c r="C23" s="192">
        <v>449.84980710000002</v>
      </c>
      <c r="D23" s="213">
        <v>68.511853129999992</v>
      </c>
      <c r="E23" s="210"/>
      <c r="F23" s="79" t="s">
        <v>195</v>
      </c>
      <c r="G23" s="192">
        <v>22.49695221</v>
      </c>
      <c r="H23" s="192">
        <v>16.007783010000001</v>
      </c>
      <c r="I23" s="213">
        <v>42.688468619999995</v>
      </c>
      <c r="J23" s="244"/>
      <c r="K23" s="79" t="s">
        <v>205</v>
      </c>
      <c r="L23" s="192">
        <v>3.9413444700000002</v>
      </c>
      <c r="M23" s="192">
        <v>1.57208678</v>
      </c>
      <c r="N23" s="213">
        <v>4.2814315800000005</v>
      </c>
    </row>
    <row r="24" spans="1:14" x14ac:dyDescent="0.25">
      <c r="A24" s="79" t="s">
        <v>20</v>
      </c>
      <c r="B24" s="192">
        <v>56.690581880000003</v>
      </c>
      <c r="C24" s="192">
        <v>61.104037929999997</v>
      </c>
      <c r="D24" s="213">
        <v>68.47217302</v>
      </c>
      <c r="F24" s="79" t="s">
        <v>217</v>
      </c>
      <c r="G24" s="192">
        <v>25.228567429999998</v>
      </c>
      <c r="H24" s="192">
        <v>33.960168939999996</v>
      </c>
      <c r="I24" s="213">
        <v>40.260901220000001</v>
      </c>
      <c r="J24" s="244"/>
      <c r="K24" s="79" t="s">
        <v>179</v>
      </c>
      <c r="L24" s="192">
        <v>0.67712715000000001</v>
      </c>
      <c r="M24" s="192">
        <v>3.353844</v>
      </c>
      <c r="N24" s="213">
        <v>4.0450535399999996</v>
      </c>
    </row>
    <row r="25" spans="1:14" x14ac:dyDescent="0.25">
      <c r="A25" s="79" t="s">
        <v>216</v>
      </c>
      <c r="B25" s="192">
        <v>53.594209679999999</v>
      </c>
      <c r="C25" s="192">
        <v>63.244945530000003</v>
      </c>
      <c r="D25" s="213">
        <v>67.868309030000006</v>
      </c>
      <c r="F25" s="79" t="s">
        <v>194</v>
      </c>
      <c r="G25" s="192">
        <v>11.161740980000001</v>
      </c>
      <c r="H25" s="192">
        <v>5.2411403400000003</v>
      </c>
      <c r="I25" s="213">
        <v>37.100983880000001</v>
      </c>
      <c r="J25" s="244"/>
      <c r="K25" s="79" t="s">
        <v>248</v>
      </c>
      <c r="L25" s="192">
        <v>3.79600421</v>
      </c>
      <c r="M25" s="192">
        <v>0.59789446000000002</v>
      </c>
      <c r="N25" s="213">
        <v>4.0392048100000002</v>
      </c>
    </row>
    <row r="26" spans="1:14" x14ac:dyDescent="0.25">
      <c r="A26" s="79" t="s">
        <v>135</v>
      </c>
      <c r="B26" s="192">
        <v>59.936771270000001</v>
      </c>
      <c r="C26" s="192">
        <v>61.927210649999999</v>
      </c>
      <c r="D26" s="213">
        <v>65.030836090000008</v>
      </c>
      <c r="F26" s="79" t="s">
        <v>114</v>
      </c>
      <c r="G26" s="192">
        <v>13.27431384</v>
      </c>
      <c r="H26" s="192">
        <v>17.437893350000003</v>
      </c>
      <c r="I26" s="213">
        <v>36.22448567</v>
      </c>
      <c r="J26" s="244"/>
      <c r="K26" s="79" t="s">
        <v>104</v>
      </c>
      <c r="L26" s="192">
        <v>1.1797873300000001</v>
      </c>
      <c r="M26" s="192">
        <v>0.69360143000000007</v>
      </c>
      <c r="N26" s="213">
        <v>4.0202998000000001</v>
      </c>
    </row>
    <row r="27" spans="1:14" x14ac:dyDescent="0.25">
      <c r="A27" s="79" t="s">
        <v>214</v>
      </c>
      <c r="B27" s="192">
        <v>58.863426780000005</v>
      </c>
      <c r="C27" s="192">
        <v>52.065003789999999</v>
      </c>
      <c r="D27" s="213">
        <v>64.635009359999998</v>
      </c>
      <c r="F27" s="79" t="s">
        <v>2</v>
      </c>
      <c r="G27" s="192">
        <v>58.503131689999996</v>
      </c>
      <c r="H27" s="192">
        <v>31.460708190000002</v>
      </c>
      <c r="I27" s="213">
        <v>35.184483130000004</v>
      </c>
      <c r="J27" s="244"/>
      <c r="K27" s="79" t="s">
        <v>211</v>
      </c>
      <c r="L27" s="192">
        <v>2.9845245499999997</v>
      </c>
      <c r="M27" s="192">
        <v>4.8738737199999997</v>
      </c>
      <c r="N27" s="213">
        <v>4.0171312700000001</v>
      </c>
    </row>
    <row r="28" spans="1:14" x14ac:dyDescent="0.25">
      <c r="A28" s="79" t="s">
        <v>123</v>
      </c>
      <c r="B28" s="192">
        <v>78.837281079999997</v>
      </c>
      <c r="C28" s="192">
        <v>49.878590729999999</v>
      </c>
      <c r="D28" s="213">
        <v>63.412792350000004</v>
      </c>
      <c r="F28" s="79" t="s">
        <v>175</v>
      </c>
      <c r="G28" s="192">
        <v>55.160824429999998</v>
      </c>
      <c r="H28" s="192">
        <v>25.301123190000002</v>
      </c>
      <c r="I28" s="213">
        <v>33.677904789999999</v>
      </c>
      <c r="J28" s="244"/>
      <c r="K28" s="79" t="s">
        <v>94</v>
      </c>
      <c r="L28" s="192">
        <v>0.78917813999999997</v>
      </c>
      <c r="M28" s="192">
        <v>0.59105156000000003</v>
      </c>
      <c r="N28" s="213">
        <v>3.9310291800000003</v>
      </c>
    </row>
    <row r="29" spans="1:14" x14ac:dyDescent="0.25">
      <c r="A29" s="79" t="s">
        <v>229</v>
      </c>
      <c r="B29" s="192">
        <v>66.229695590000006</v>
      </c>
      <c r="C29" s="192">
        <v>66.117701979999993</v>
      </c>
      <c r="D29" s="213">
        <v>63.038816709999999</v>
      </c>
      <c r="F29" s="79" t="s">
        <v>20</v>
      </c>
      <c r="G29" s="192">
        <v>33.715263669999999</v>
      </c>
      <c r="H29" s="192">
        <v>57.444290969999997</v>
      </c>
      <c r="I29" s="213">
        <v>27.98988318</v>
      </c>
      <c r="J29" s="244"/>
      <c r="K29" s="79" t="s">
        <v>250</v>
      </c>
      <c r="L29" s="192">
        <v>3.7697425499999997</v>
      </c>
      <c r="M29" s="192">
        <v>1.8829733700000002</v>
      </c>
      <c r="N29" s="213">
        <v>3.8990631099999997</v>
      </c>
    </row>
    <row r="30" spans="1:14" x14ac:dyDescent="0.25">
      <c r="A30" s="79" t="s">
        <v>212</v>
      </c>
      <c r="B30" s="192">
        <v>66.507820159999994</v>
      </c>
      <c r="C30" s="192">
        <v>49.919746259999997</v>
      </c>
      <c r="D30" s="213">
        <v>61.349084729999994</v>
      </c>
      <c r="F30" s="79" t="s">
        <v>11</v>
      </c>
      <c r="G30" s="192">
        <v>1.54357951</v>
      </c>
      <c r="H30" s="192">
        <v>110.81719568999999</v>
      </c>
      <c r="I30" s="213">
        <v>24.35013906</v>
      </c>
      <c r="J30" s="244"/>
      <c r="K30" s="79" t="s">
        <v>123</v>
      </c>
      <c r="L30" s="192">
        <v>4.8448235199999994</v>
      </c>
      <c r="M30" s="192">
        <v>2.6430867</v>
      </c>
      <c r="N30" s="213">
        <v>3.8758109799999998</v>
      </c>
    </row>
    <row r="31" spans="1:14" x14ac:dyDescent="0.25">
      <c r="A31" s="79" t="s">
        <v>189</v>
      </c>
      <c r="B31" s="192">
        <v>64.008840989999996</v>
      </c>
      <c r="C31" s="192">
        <v>71.059645669999995</v>
      </c>
      <c r="D31" s="213">
        <v>58.105975860000001</v>
      </c>
      <c r="F31" s="79" t="s">
        <v>180</v>
      </c>
      <c r="G31" s="192">
        <v>7.46151243</v>
      </c>
      <c r="H31" s="192">
        <v>17.238091499999999</v>
      </c>
      <c r="I31" s="213">
        <v>22.514099219999999</v>
      </c>
      <c r="J31" s="244"/>
      <c r="K31" s="79" t="s">
        <v>198</v>
      </c>
      <c r="L31" s="192">
        <v>2.7506814900000003</v>
      </c>
      <c r="M31" s="192">
        <v>1.0039171999999998</v>
      </c>
      <c r="N31" s="213">
        <v>3.8156252799999999</v>
      </c>
    </row>
    <row r="32" spans="1:14" x14ac:dyDescent="0.25">
      <c r="A32" s="79" t="s">
        <v>196</v>
      </c>
      <c r="B32" s="192">
        <v>39.579321970000002</v>
      </c>
      <c r="C32" s="192">
        <v>58.204501759999999</v>
      </c>
      <c r="D32" s="213">
        <v>58.025712119999994</v>
      </c>
      <c r="F32" s="79" t="s">
        <v>142</v>
      </c>
      <c r="G32" s="192">
        <v>19.53597985</v>
      </c>
      <c r="H32" s="192">
        <v>7.0785831799999999</v>
      </c>
      <c r="I32" s="213">
        <v>21.543081730000001</v>
      </c>
      <c r="J32" s="244"/>
      <c r="K32" s="79" t="s">
        <v>197</v>
      </c>
      <c r="L32" s="192">
        <v>0.83102615000000002</v>
      </c>
      <c r="M32" s="192">
        <v>1.2348838999999998</v>
      </c>
      <c r="N32" s="213">
        <v>3.8000625699999997</v>
      </c>
    </row>
    <row r="33" spans="1:14" x14ac:dyDescent="0.25">
      <c r="A33" s="79" t="s">
        <v>157</v>
      </c>
      <c r="B33" s="192">
        <v>37.739052569999998</v>
      </c>
      <c r="C33" s="192">
        <v>55.134136130000002</v>
      </c>
      <c r="D33" s="213">
        <v>57.11272692</v>
      </c>
      <c r="F33" s="79" t="s">
        <v>183</v>
      </c>
      <c r="G33" s="192">
        <v>11.887336730000001</v>
      </c>
      <c r="H33" s="192">
        <v>44.558944750000002</v>
      </c>
      <c r="I33" s="213">
        <v>20.998980800000002</v>
      </c>
      <c r="J33" s="244"/>
      <c r="K33" s="79" t="s">
        <v>201</v>
      </c>
      <c r="L33" s="192">
        <v>2.5452622499999999</v>
      </c>
      <c r="M33" s="192">
        <v>5.1869664599999998</v>
      </c>
      <c r="N33" s="213">
        <v>3.5525190699999998</v>
      </c>
    </row>
    <row r="34" spans="1:14" x14ac:dyDescent="0.25">
      <c r="A34" s="79" t="s">
        <v>129</v>
      </c>
      <c r="B34" s="192">
        <v>55.413100669999999</v>
      </c>
      <c r="C34" s="192">
        <v>54.142428189999997</v>
      </c>
      <c r="D34" s="213">
        <v>56.350714179999997</v>
      </c>
      <c r="F34" s="79" t="s">
        <v>105</v>
      </c>
      <c r="G34" s="192">
        <v>10.63117433</v>
      </c>
      <c r="H34" s="192">
        <v>2.1344421200000001</v>
      </c>
      <c r="I34" s="213">
        <v>16.717756940000001</v>
      </c>
      <c r="J34" s="244"/>
      <c r="K34" s="79" t="s">
        <v>196</v>
      </c>
      <c r="L34" s="192">
        <v>2.0111530000000002</v>
      </c>
      <c r="M34" s="192">
        <v>2.6618037999999999</v>
      </c>
      <c r="N34" s="213">
        <v>3.01209799</v>
      </c>
    </row>
    <row r="35" spans="1:14" x14ac:dyDescent="0.25">
      <c r="A35" s="79" t="s">
        <v>238</v>
      </c>
      <c r="B35" s="192">
        <v>71.141036110000002</v>
      </c>
      <c r="C35" s="192">
        <v>38.295799420000002</v>
      </c>
      <c r="D35" s="213">
        <v>53.112830020000004</v>
      </c>
      <c r="F35" s="79" t="s">
        <v>220</v>
      </c>
      <c r="G35" s="192">
        <v>10.390174609999999</v>
      </c>
      <c r="H35" s="192">
        <v>11.0280375</v>
      </c>
      <c r="I35" s="213">
        <v>15.743274529999999</v>
      </c>
      <c r="J35" s="244"/>
      <c r="K35" s="79" t="s">
        <v>210</v>
      </c>
      <c r="L35" s="192">
        <v>2.9584511899999999</v>
      </c>
      <c r="M35" s="192">
        <v>4.03465951</v>
      </c>
      <c r="N35" s="213">
        <v>2.9109692000000003</v>
      </c>
    </row>
    <row r="36" spans="1:14" x14ac:dyDescent="0.25">
      <c r="A36" s="79" t="s">
        <v>203</v>
      </c>
      <c r="B36" s="192">
        <v>38.613043959999999</v>
      </c>
      <c r="C36" s="192">
        <v>35.582287890000003</v>
      </c>
      <c r="D36" s="213">
        <v>48.008295759999996</v>
      </c>
      <c r="F36" s="79" t="s">
        <v>156</v>
      </c>
      <c r="G36" s="192">
        <v>4.4299999999999998E-4</v>
      </c>
      <c r="H36" s="192">
        <v>2.4052367700000001</v>
      </c>
      <c r="I36" s="213">
        <v>13.955751660000001</v>
      </c>
      <c r="J36" s="244"/>
      <c r="K36" s="79" t="s">
        <v>75</v>
      </c>
      <c r="L36" s="192">
        <v>0.92074356999999996</v>
      </c>
      <c r="M36" s="192">
        <v>0.51639510999999994</v>
      </c>
      <c r="N36" s="213">
        <v>2.6873888900000003</v>
      </c>
    </row>
    <row r="37" spans="1:14" x14ac:dyDescent="0.25">
      <c r="A37" s="79" t="s">
        <v>195</v>
      </c>
      <c r="B37" s="192">
        <v>38.32472207</v>
      </c>
      <c r="C37" s="192">
        <v>56.145328200000002</v>
      </c>
      <c r="D37" s="213">
        <v>47.631142700000005</v>
      </c>
      <c r="F37" s="79" t="s">
        <v>201</v>
      </c>
      <c r="G37" s="192">
        <v>9.5913351700000007</v>
      </c>
      <c r="H37" s="192">
        <v>6.7786436999999999</v>
      </c>
      <c r="I37" s="213">
        <v>12.873404359999999</v>
      </c>
      <c r="J37" s="244"/>
      <c r="K37" s="79" t="s">
        <v>212</v>
      </c>
      <c r="L37" s="192">
        <v>1.2117425900000001</v>
      </c>
      <c r="M37" s="192">
        <v>1.2205286200000001</v>
      </c>
      <c r="N37" s="213">
        <v>2.5895587899999999</v>
      </c>
    </row>
    <row r="38" spans="1:14" x14ac:dyDescent="0.25">
      <c r="A38" s="79" t="s">
        <v>109</v>
      </c>
      <c r="B38" s="192">
        <v>62.090694069999998</v>
      </c>
      <c r="C38" s="192">
        <v>63.677907909999995</v>
      </c>
      <c r="D38" s="213">
        <v>47.365803419999999</v>
      </c>
      <c r="F38" s="79" t="s">
        <v>134</v>
      </c>
      <c r="G38" s="192">
        <v>16.248876980000002</v>
      </c>
      <c r="H38" s="192">
        <v>10.224683130000001</v>
      </c>
      <c r="I38" s="213">
        <v>12.372501720000001</v>
      </c>
      <c r="J38" s="244"/>
      <c r="K38" s="79" t="s">
        <v>255</v>
      </c>
      <c r="L38" s="192">
        <v>6.3932607499999996</v>
      </c>
      <c r="M38" s="192">
        <v>3.65954712</v>
      </c>
      <c r="N38" s="213">
        <v>2.30159943</v>
      </c>
    </row>
    <row r="39" spans="1:14" x14ac:dyDescent="0.25">
      <c r="A39" s="79" t="s">
        <v>194</v>
      </c>
      <c r="B39" s="192">
        <v>23.011320850000001</v>
      </c>
      <c r="C39" s="192">
        <v>22.600920089999999</v>
      </c>
      <c r="D39" s="213">
        <v>46.432655700000005</v>
      </c>
      <c r="F39" s="79" t="s">
        <v>242</v>
      </c>
      <c r="G39" s="192">
        <v>12.143851769999999</v>
      </c>
      <c r="H39" s="192">
        <v>18.673488510000002</v>
      </c>
      <c r="I39" s="213">
        <v>12.24443188</v>
      </c>
      <c r="J39" s="244"/>
      <c r="K39" s="79" t="s">
        <v>213</v>
      </c>
      <c r="L39" s="192">
        <v>0.62319186999999998</v>
      </c>
      <c r="M39" s="192">
        <v>2.1327796400000003</v>
      </c>
      <c r="N39" s="213">
        <v>2.0886334600000001</v>
      </c>
    </row>
    <row r="40" spans="1:14" x14ac:dyDescent="0.25">
      <c r="A40" s="79" t="s">
        <v>204</v>
      </c>
      <c r="B40" s="192">
        <v>39.571261079999999</v>
      </c>
      <c r="C40" s="192">
        <v>44.825931709999999</v>
      </c>
      <c r="D40" s="213">
        <v>45.47530613</v>
      </c>
      <c r="F40" s="79" t="s">
        <v>181</v>
      </c>
      <c r="G40" s="192">
        <v>1.4214152600000001</v>
      </c>
      <c r="H40" s="192">
        <v>17.92228751</v>
      </c>
      <c r="I40" s="213">
        <v>11.913714179999999</v>
      </c>
      <c r="J40" s="244"/>
      <c r="K40" s="79" t="s">
        <v>37</v>
      </c>
      <c r="L40" s="192">
        <v>3.644476E-2</v>
      </c>
      <c r="M40" s="192">
        <v>0</v>
      </c>
      <c r="N40" s="213">
        <v>2.05912118</v>
      </c>
    </row>
    <row r="41" spans="1:14" x14ac:dyDescent="0.25">
      <c r="A41" s="79" t="s">
        <v>143</v>
      </c>
      <c r="B41" s="192">
        <v>47.123853560000001</v>
      </c>
      <c r="C41" s="192">
        <v>48.201429149999996</v>
      </c>
      <c r="D41" s="213">
        <v>45.253585049999998</v>
      </c>
      <c r="F41" s="79" t="s">
        <v>213</v>
      </c>
      <c r="G41" s="192">
        <v>1.542484</v>
      </c>
      <c r="H41" s="192">
        <v>4.3704408499999996</v>
      </c>
      <c r="I41" s="213">
        <v>11.17338676</v>
      </c>
      <c r="J41" s="244"/>
      <c r="K41" s="79" t="s">
        <v>203</v>
      </c>
      <c r="L41" s="192">
        <v>0.96520096</v>
      </c>
      <c r="M41" s="192">
        <v>2.86430798</v>
      </c>
      <c r="N41" s="213">
        <v>2.05840209</v>
      </c>
    </row>
    <row r="42" spans="1:14" x14ac:dyDescent="0.25">
      <c r="A42" s="79" t="s">
        <v>168</v>
      </c>
      <c r="B42" s="192">
        <v>65.852415350000001</v>
      </c>
      <c r="C42" s="192">
        <v>35.873414590000003</v>
      </c>
      <c r="D42" s="213">
        <v>44.073226460000001</v>
      </c>
      <c r="F42" s="79" t="s">
        <v>182</v>
      </c>
      <c r="G42" s="192">
        <v>1.2739751399999999</v>
      </c>
      <c r="H42" s="192">
        <v>1.0041663700000001</v>
      </c>
      <c r="I42" s="213">
        <v>10.866256869999999</v>
      </c>
      <c r="J42" s="244"/>
      <c r="K42" s="79" t="s">
        <v>194</v>
      </c>
      <c r="L42" s="192">
        <v>0.56191599999999997</v>
      </c>
      <c r="M42" s="192">
        <v>1.03809737</v>
      </c>
      <c r="N42" s="213">
        <v>2.02440533</v>
      </c>
    </row>
    <row r="43" spans="1:14" x14ac:dyDescent="0.25">
      <c r="A43" s="79" t="s">
        <v>5</v>
      </c>
      <c r="B43" s="192">
        <v>31.362815480000002</v>
      </c>
      <c r="C43" s="192">
        <v>47.914544920000004</v>
      </c>
      <c r="D43" s="213">
        <v>42.986060289999998</v>
      </c>
      <c r="F43" s="79" t="s">
        <v>222</v>
      </c>
      <c r="G43" s="192">
        <v>3.6909695600000001</v>
      </c>
      <c r="H43" s="192">
        <v>7.9550156400000001</v>
      </c>
      <c r="I43" s="213">
        <v>10.49769169</v>
      </c>
      <c r="J43" s="244"/>
      <c r="K43" s="79" t="s">
        <v>130</v>
      </c>
      <c r="L43" s="192">
        <v>1.98290312</v>
      </c>
      <c r="M43" s="192">
        <v>0.72098031000000007</v>
      </c>
      <c r="N43" s="213">
        <v>2.0139075000000002</v>
      </c>
    </row>
    <row r="44" spans="1:14" x14ac:dyDescent="0.25">
      <c r="A44" s="79" t="s">
        <v>231</v>
      </c>
      <c r="B44" s="192">
        <v>37.503853079999999</v>
      </c>
      <c r="C44" s="192">
        <v>28.592680789999999</v>
      </c>
      <c r="D44" s="213">
        <v>41.699926349999998</v>
      </c>
      <c r="F44" s="79" t="s">
        <v>12</v>
      </c>
      <c r="G44" s="192">
        <v>7.1821591900000001</v>
      </c>
      <c r="H44" s="192">
        <v>4.5206028899999993</v>
      </c>
      <c r="I44" s="213">
        <v>9.9445995700000012</v>
      </c>
      <c r="J44" s="244"/>
      <c r="K44" s="79" t="s">
        <v>202</v>
      </c>
      <c r="L44" s="192">
        <v>9.6629597300000007</v>
      </c>
      <c r="M44" s="192">
        <v>6.2382706600000004</v>
      </c>
      <c r="N44" s="213">
        <v>2.01281409</v>
      </c>
    </row>
    <row r="45" spans="1:14" x14ac:dyDescent="0.25">
      <c r="A45" s="79" t="s">
        <v>160</v>
      </c>
      <c r="B45" s="192">
        <v>49.941121670000001</v>
      </c>
      <c r="C45" s="192">
        <v>38.644412819999999</v>
      </c>
      <c r="D45" s="213">
        <v>41.226976990000004</v>
      </c>
      <c r="F45" s="79" t="s">
        <v>128</v>
      </c>
      <c r="G45" s="192">
        <v>4.26386222</v>
      </c>
      <c r="H45" s="192">
        <v>3.5319769999999999</v>
      </c>
      <c r="I45" s="213">
        <v>9.1337396300000009</v>
      </c>
      <c r="J45" s="244"/>
      <c r="K45" s="79" t="s">
        <v>220</v>
      </c>
      <c r="L45" s="192">
        <v>1.7168230800000002</v>
      </c>
      <c r="M45" s="192">
        <v>1.9098201299999999</v>
      </c>
      <c r="N45" s="213">
        <v>1.8806388300000001</v>
      </c>
    </row>
    <row r="46" spans="1:14" x14ac:dyDescent="0.25">
      <c r="A46" s="79" t="s">
        <v>211</v>
      </c>
      <c r="B46" s="192">
        <v>51.160854329999999</v>
      </c>
      <c r="C46" s="192">
        <v>47.851975979999999</v>
      </c>
      <c r="D46" s="213">
        <v>39.541135700000005</v>
      </c>
      <c r="F46" s="79" t="s">
        <v>155</v>
      </c>
      <c r="G46" s="192">
        <v>11.995106099999999</v>
      </c>
      <c r="H46" s="192">
        <v>8.6074422200000011</v>
      </c>
      <c r="I46" s="213">
        <v>8.92540303</v>
      </c>
      <c r="J46" s="244"/>
      <c r="K46" s="79" t="s">
        <v>206</v>
      </c>
      <c r="L46" s="192">
        <v>0.31149795000000002</v>
      </c>
      <c r="M46" s="192">
        <v>0.36056899999999997</v>
      </c>
      <c r="N46" s="213">
        <v>1.82099308</v>
      </c>
    </row>
    <row r="47" spans="1:14" x14ac:dyDescent="0.25">
      <c r="A47" s="79" t="s">
        <v>232</v>
      </c>
      <c r="B47" s="192">
        <v>38.698373100000005</v>
      </c>
      <c r="C47" s="192">
        <v>30.110553339999999</v>
      </c>
      <c r="D47" s="213">
        <v>38.244154899999998</v>
      </c>
      <c r="F47" s="79" t="s">
        <v>117</v>
      </c>
      <c r="G47" s="192">
        <v>2.7174811600000002</v>
      </c>
      <c r="H47" s="192">
        <v>0.329009</v>
      </c>
      <c r="I47" s="213">
        <v>8.8057686099999994</v>
      </c>
      <c r="J47" s="244"/>
      <c r="K47" s="79" t="s">
        <v>170</v>
      </c>
      <c r="L47" s="192">
        <v>1.478235E-2</v>
      </c>
      <c r="M47" s="192">
        <v>3.6391399999999999E-3</v>
      </c>
      <c r="N47" s="213">
        <v>1.8152404199999999</v>
      </c>
    </row>
    <row r="48" spans="1:14" x14ac:dyDescent="0.25">
      <c r="A48" s="79" t="s">
        <v>36</v>
      </c>
      <c r="B48" s="192">
        <v>29.829056039999998</v>
      </c>
      <c r="C48" s="192">
        <v>31.008435440000003</v>
      </c>
      <c r="D48" s="213">
        <v>38.060623909999997</v>
      </c>
      <c r="F48" s="79" t="s">
        <v>169</v>
      </c>
      <c r="G48" s="192">
        <v>0.2838521</v>
      </c>
      <c r="H48" s="192">
        <v>0.14871264000000001</v>
      </c>
      <c r="I48" s="213">
        <v>8.7849676300000006</v>
      </c>
      <c r="J48" s="244"/>
      <c r="K48" s="79" t="s">
        <v>249</v>
      </c>
      <c r="L48" s="192">
        <v>1.3895122099999999</v>
      </c>
      <c r="M48" s="192">
        <v>2.9941487900000001</v>
      </c>
      <c r="N48" s="213">
        <v>1.6953657099999999</v>
      </c>
    </row>
    <row r="49" spans="1:14" x14ac:dyDescent="0.25">
      <c r="A49" s="79" t="s">
        <v>151</v>
      </c>
      <c r="B49" s="192">
        <v>252.10495574000001</v>
      </c>
      <c r="C49" s="192">
        <v>185.25774055000002</v>
      </c>
      <c r="D49" s="213">
        <v>36.034827440000001</v>
      </c>
      <c r="F49" s="79" t="s">
        <v>209</v>
      </c>
      <c r="G49" s="192">
        <v>6.5971537199999997</v>
      </c>
      <c r="H49" s="192">
        <v>57.347723070000001</v>
      </c>
      <c r="I49" s="213">
        <v>8.127691389999999</v>
      </c>
      <c r="J49" s="244"/>
      <c r="K49" s="79" t="s">
        <v>180</v>
      </c>
      <c r="L49" s="192">
        <v>0.98815502</v>
      </c>
      <c r="M49" s="192">
        <v>0.70399706000000006</v>
      </c>
      <c r="N49" s="213">
        <v>1.60741511</v>
      </c>
    </row>
    <row r="50" spans="1:14" x14ac:dyDescent="0.25">
      <c r="A50" s="79" t="s">
        <v>99</v>
      </c>
      <c r="B50" s="192">
        <v>23.073791670000002</v>
      </c>
      <c r="C50" s="192">
        <v>25.843226089999998</v>
      </c>
      <c r="D50" s="213">
        <v>35.01292771</v>
      </c>
      <c r="F50" s="79" t="s">
        <v>110</v>
      </c>
      <c r="G50" s="192">
        <v>13.03094106</v>
      </c>
      <c r="H50" s="192">
        <v>10.726332119999999</v>
      </c>
      <c r="I50" s="213">
        <v>8.0111511799999988</v>
      </c>
      <c r="J50" s="244"/>
      <c r="K50" s="79" t="s">
        <v>239</v>
      </c>
      <c r="L50" s="192">
        <v>1.0296794200000001</v>
      </c>
      <c r="M50" s="192">
        <v>1.5678745900000002</v>
      </c>
      <c r="N50" s="213">
        <v>1.52516633</v>
      </c>
    </row>
    <row r="51" spans="1:14" x14ac:dyDescent="0.25">
      <c r="A51" s="79" t="s">
        <v>110</v>
      </c>
      <c r="B51" s="192">
        <v>9.6629698200000007</v>
      </c>
      <c r="C51" s="192">
        <v>27.318624289999999</v>
      </c>
      <c r="D51" s="213">
        <v>34.33754055</v>
      </c>
      <c r="F51" s="79" t="s">
        <v>190</v>
      </c>
      <c r="G51" s="192">
        <v>0.43507526000000002</v>
      </c>
      <c r="H51" s="192">
        <v>2.5038429199999999</v>
      </c>
      <c r="I51" s="213">
        <v>7.7466853600000007</v>
      </c>
      <c r="J51" s="244"/>
      <c r="K51" s="79" t="s">
        <v>254</v>
      </c>
      <c r="L51" s="192">
        <v>0.59076754000000009</v>
      </c>
      <c r="M51" s="192">
        <v>0.92894562999999997</v>
      </c>
      <c r="N51" s="213">
        <v>1.5014992</v>
      </c>
    </row>
    <row r="52" spans="1:14" x14ac:dyDescent="0.25">
      <c r="A52" s="79" t="s">
        <v>22</v>
      </c>
      <c r="B52" s="192">
        <v>23.583858850000002</v>
      </c>
      <c r="C52" s="192">
        <v>22.781678339999999</v>
      </c>
      <c r="D52" s="213">
        <v>33.642043740000005</v>
      </c>
      <c r="F52" s="79" t="s">
        <v>35</v>
      </c>
      <c r="G52" s="192">
        <v>2.5150404100000001</v>
      </c>
      <c r="H52" s="192">
        <v>2.6413818300000003</v>
      </c>
      <c r="I52" s="213">
        <v>7.4387842099999997</v>
      </c>
      <c r="J52" s="244"/>
      <c r="K52" s="79" t="s">
        <v>228</v>
      </c>
      <c r="L52" s="192">
        <v>0.11131094</v>
      </c>
      <c r="M52" s="192">
        <v>0.37298971999999997</v>
      </c>
      <c r="N52" s="213">
        <v>1.47086085</v>
      </c>
    </row>
    <row r="53" spans="1:14" x14ac:dyDescent="0.25">
      <c r="A53" s="79" t="s">
        <v>178</v>
      </c>
      <c r="B53" s="192">
        <v>37.698163539999996</v>
      </c>
      <c r="C53" s="192">
        <v>34.661598829999996</v>
      </c>
      <c r="D53" s="213">
        <v>33.586629590000001</v>
      </c>
      <c r="F53" s="79" t="s">
        <v>37</v>
      </c>
      <c r="G53" s="192">
        <v>15.096917980000001</v>
      </c>
      <c r="H53" s="192">
        <v>8.9281681500000012</v>
      </c>
      <c r="I53" s="213">
        <v>7.33917149</v>
      </c>
      <c r="J53" s="244"/>
      <c r="K53" s="79" t="s">
        <v>128</v>
      </c>
      <c r="L53" s="192">
        <v>3.5968660000000006E-2</v>
      </c>
      <c r="M53" s="192">
        <v>0.20112347</v>
      </c>
      <c r="N53" s="213">
        <v>1.46063722</v>
      </c>
    </row>
    <row r="54" spans="1:14" x14ac:dyDescent="0.25">
      <c r="A54" s="79" t="s">
        <v>240</v>
      </c>
      <c r="B54" s="192">
        <v>36.034124490000004</v>
      </c>
      <c r="C54" s="192">
        <v>42.634445530000001</v>
      </c>
      <c r="D54" s="213">
        <v>33.287047469999997</v>
      </c>
      <c r="F54" s="79" t="s">
        <v>228</v>
      </c>
      <c r="G54" s="192">
        <v>1.4916015499999999</v>
      </c>
      <c r="H54" s="192">
        <v>1.5766224099999999</v>
      </c>
      <c r="I54" s="213">
        <v>7.1918836100000005</v>
      </c>
      <c r="J54" s="244"/>
      <c r="K54" s="79" t="s">
        <v>199</v>
      </c>
      <c r="L54" s="192">
        <v>0.89579111999999994</v>
      </c>
      <c r="M54" s="192">
        <v>0.69601207999999992</v>
      </c>
      <c r="N54" s="213">
        <v>1.3594078300000001</v>
      </c>
    </row>
    <row r="55" spans="1:14" x14ac:dyDescent="0.25">
      <c r="A55" s="79" t="s">
        <v>104</v>
      </c>
      <c r="B55" s="192">
        <v>71.437298549999994</v>
      </c>
      <c r="C55" s="192">
        <v>59.822851119999996</v>
      </c>
      <c r="D55" s="213">
        <v>32.462480989999996</v>
      </c>
      <c r="F55" s="79" t="s">
        <v>97</v>
      </c>
      <c r="G55" s="192">
        <v>7.2367713799999995</v>
      </c>
      <c r="H55" s="192">
        <v>0.98655530000000002</v>
      </c>
      <c r="I55" s="213">
        <v>6.5007595899999995</v>
      </c>
      <c r="J55" s="244"/>
      <c r="K55" s="79" t="s">
        <v>243</v>
      </c>
      <c r="L55" s="192">
        <v>0.21984608</v>
      </c>
      <c r="M55" s="192">
        <v>0.13983185000000001</v>
      </c>
      <c r="N55" s="213">
        <v>1.29890007</v>
      </c>
    </row>
    <row r="56" spans="1:14" x14ac:dyDescent="0.25">
      <c r="A56" s="79" t="s">
        <v>25</v>
      </c>
      <c r="B56" s="192">
        <v>25.947226190000002</v>
      </c>
      <c r="C56" s="192">
        <v>28.526725710000001</v>
      </c>
      <c r="D56" s="213">
        <v>32.435979719999999</v>
      </c>
      <c r="F56" s="79" t="s">
        <v>64</v>
      </c>
      <c r="G56" s="192">
        <v>11.332904859999999</v>
      </c>
      <c r="H56" s="192">
        <v>82.909762200000003</v>
      </c>
      <c r="I56" s="213">
        <v>6.0224412699999998</v>
      </c>
      <c r="J56" s="244"/>
      <c r="K56" s="79" t="s">
        <v>190</v>
      </c>
      <c r="L56" s="192">
        <v>0.38222286</v>
      </c>
      <c r="M56" s="192">
        <v>3.2321959999999997E-2</v>
      </c>
      <c r="N56" s="213">
        <v>1.09706671</v>
      </c>
    </row>
    <row r="57" spans="1:14" x14ac:dyDescent="0.25">
      <c r="A57" s="79" t="s">
        <v>116</v>
      </c>
      <c r="B57" s="192">
        <v>18.811474059999998</v>
      </c>
      <c r="C57" s="192">
        <v>33.926459000000001</v>
      </c>
      <c r="D57" s="213">
        <v>32.414838469999999</v>
      </c>
      <c r="F57" s="79" t="s">
        <v>135</v>
      </c>
      <c r="G57" s="192">
        <v>2.8359780099999998</v>
      </c>
      <c r="H57" s="192">
        <v>3.8671298300000001</v>
      </c>
      <c r="I57" s="213">
        <v>5.9323419699999995</v>
      </c>
      <c r="J57" s="244"/>
      <c r="K57" s="79" t="s">
        <v>171</v>
      </c>
      <c r="L57" s="192">
        <v>0.64810551999999999</v>
      </c>
      <c r="M57" s="192">
        <v>0.72506868999999996</v>
      </c>
      <c r="N57" s="213">
        <v>0.99439551000000004</v>
      </c>
    </row>
    <row r="58" spans="1:14" x14ac:dyDescent="0.25">
      <c r="A58" s="79" t="s">
        <v>242</v>
      </c>
      <c r="B58" s="192">
        <v>21.50580755</v>
      </c>
      <c r="C58" s="192">
        <v>44.364326659999996</v>
      </c>
      <c r="D58" s="213">
        <v>32.396826799999999</v>
      </c>
      <c r="F58" s="79" t="s">
        <v>143</v>
      </c>
      <c r="G58" s="192">
        <v>2.5925610099999998</v>
      </c>
      <c r="H58" s="192">
        <v>3.2994890400000001</v>
      </c>
      <c r="I58" s="213">
        <v>5.8491014000000003</v>
      </c>
      <c r="J58" s="244"/>
      <c r="K58" s="79" t="s">
        <v>188</v>
      </c>
      <c r="L58" s="192">
        <v>1.08163779</v>
      </c>
      <c r="M58" s="192">
        <v>0.77434143999999994</v>
      </c>
      <c r="N58" s="213">
        <v>0.97136739000000005</v>
      </c>
    </row>
    <row r="59" spans="1:14" x14ac:dyDescent="0.25">
      <c r="A59" s="79" t="s">
        <v>200</v>
      </c>
      <c r="B59" s="192">
        <v>26.651269070000001</v>
      </c>
      <c r="C59" s="192">
        <v>34.71160132</v>
      </c>
      <c r="D59" s="213">
        <v>32.390918499999998</v>
      </c>
      <c r="F59" s="79" t="s">
        <v>229</v>
      </c>
      <c r="G59" s="192">
        <v>9.0652015899999991</v>
      </c>
      <c r="H59" s="192">
        <v>4.9560374600000001</v>
      </c>
      <c r="I59" s="213">
        <v>5.7149372300000003</v>
      </c>
      <c r="J59" s="244"/>
      <c r="K59" s="79" t="s">
        <v>238</v>
      </c>
      <c r="L59" s="192">
        <v>0.32583549000000001</v>
      </c>
      <c r="M59" s="192">
        <v>1.0146124699999999</v>
      </c>
      <c r="N59" s="213">
        <v>0.95002472999999998</v>
      </c>
    </row>
    <row r="60" spans="1:14" x14ac:dyDescent="0.25">
      <c r="A60" s="79" t="s">
        <v>256</v>
      </c>
      <c r="B60" s="192">
        <v>32.173889109999998</v>
      </c>
      <c r="C60" s="192">
        <v>47.837968140000001</v>
      </c>
      <c r="D60" s="213">
        <v>31.36275732</v>
      </c>
      <c r="F60" s="79" t="s">
        <v>211</v>
      </c>
      <c r="G60" s="192">
        <v>15.38372352</v>
      </c>
      <c r="H60" s="192">
        <v>6.95315058</v>
      </c>
      <c r="I60" s="213">
        <v>5.3016667399999999</v>
      </c>
      <c r="J60" s="244"/>
      <c r="K60" s="79" t="s">
        <v>251</v>
      </c>
      <c r="L60" s="192">
        <v>1.0149139200000001</v>
      </c>
      <c r="M60" s="192">
        <v>1.20533253</v>
      </c>
      <c r="N60" s="213">
        <v>0.89486229000000006</v>
      </c>
    </row>
    <row r="61" spans="1:14" x14ac:dyDescent="0.25">
      <c r="A61" s="79" t="s">
        <v>27</v>
      </c>
      <c r="B61" s="192">
        <v>32.471811690000003</v>
      </c>
      <c r="C61" s="192">
        <v>22.23676094</v>
      </c>
      <c r="D61" s="213">
        <v>31.220209829999998</v>
      </c>
      <c r="F61" s="79" t="s">
        <v>130</v>
      </c>
      <c r="G61" s="192">
        <v>4.3219809299999996</v>
      </c>
      <c r="H61" s="192">
        <v>48.192677259999996</v>
      </c>
      <c r="I61" s="213">
        <v>5.2517741999999998</v>
      </c>
      <c r="J61" s="244"/>
      <c r="K61" s="79" t="s">
        <v>148</v>
      </c>
      <c r="L61" s="192">
        <v>0.13753864999999998</v>
      </c>
      <c r="M61" s="192">
        <v>0.23206279999999999</v>
      </c>
      <c r="N61" s="213">
        <v>0.89476921999999992</v>
      </c>
    </row>
    <row r="62" spans="1:14" x14ac:dyDescent="0.25">
      <c r="A62" s="79" t="s">
        <v>23</v>
      </c>
      <c r="B62" s="192">
        <v>25.73804093</v>
      </c>
      <c r="C62" s="192">
        <v>29.39982281</v>
      </c>
      <c r="D62" s="213">
        <v>31.217389960000002</v>
      </c>
      <c r="F62" s="79" t="s">
        <v>99</v>
      </c>
      <c r="G62" s="192">
        <v>0.38660081000000002</v>
      </c>
      <c r="H62" s="192">
        <v>0.16355442000000001</v>
      </c>
      <c r="I62" s="213">
        <v>5.1957178399999995</v>
      </c>
      <c r="J62" s="244"/>
      <c r="K62" s="79" t="s">
        <v>258</v>
      </c>
      <c r="L62" s="192">
        <v>0.10748483</v>
      </c>
      <c r="M62" s="192">
        <v>5.2117820000000002E-2</v>
      </c>
      <c r="N62" s="213">
        <v>0.82743286999999999</v>
      </c>
    </row>
    <row r="63" spans="1:14" x14ac:dyDescent="0.25">
      <c r="A63" s="79" t="s">
        <v>7</v>
      </c>
      <c r="B63" s="192">
        <v>18.970436829999997</v>
      </c>
      <c r="C63" s="192">
        <v>21.456063140000001</v>
      </c>
      <c r="D63" s="213">
        <v>30.08051219</v>
      </c>
      <c r="F63" s="79" t="s">
        <v>172</v>
      </c>
      <c r="G63" s="192">
        <v>4.1754472500000004</v>
      </c>
      <c r="H63" s="192">
        <v>7.7904256500000004</v>
      </c>
      <c r="I63" s="213">
        <v>5.0829041799999999</v>
      </c>
      <c r="J63" s="244"/>
      <c r="K63" s="79" t="s">
        <v>235</v>
      </c>
      <c r="L63" s="192">
        <v>0.49626228999999999</v>
      </c>
      <c r="M63" s="192">
        <v>0.77608915000000001</v>
      </c>
      <c r="N63" s="213">
        <v>0.80926439000000006</v>
      </c>
    </row>
    <row r="64" spans="1:14" x14ac:dyDescent="0.25">
      <c r="A64" s="79" t="s">
        <v>172</v>
      </c>
      <c r="B64" s="192">
        <v>25.661234370000003</v>
      </c>
      <c r="C64" s="192">
        <v>30.14016011</v>
      </c>
      <c r="D64" s="213">
        <v>30.050238610000001</v>
      </c>
      <c r="F64" s="79" t="s">
        <v>98</v>
      </c>
      <c r="G64" s="192">
        <v>53.681801849999999</v>
      </c>
      <c r="H64" s="192">
        <v>19.424988260000003</v>
      </c>
      <c r="I64" s="213">
        <v>4.89050326</v>
      </c>
      <c r="J64" s="244"/>
      <c r="K64" s="79" t="s">
        <v>232</v>
      </c>
      <c r="L64" s="192">
        <v>0.26532154999999996</v>
      </c>
      <c r="M64" s="192">
        <v>0.56816796999999997</v>
      </c>
      <c r="N64" s="213">
        <v>0.71451673999999998</v>
      </c>
    </row>
    <row r="65" spans="1:14" x14ac:dyDescent="0.25">
      <c r="A65" s="79" t="s">
        <v>21</v>
      </c>
      <c r="B65" s="192">
        <v>18.086780739999998</v>
      </c>
      <c r="C65" s="192">
        <v>26.94038522</v>
      </c>
      <c r="D65" s="213">
        <v>29.728808409999999</v>
      </c>
      <c r="F65" s="79" t="s">
        <v>160</v>
      </c>
      <c r="G65" s="192">
        <v>19.010043510000003</v>
      </c>
      <c r="H65" s="192">
        <v>5.7791096799999995</v>
      </c>
      <c r="I65" s="213">
        <v>4.5848688200000005</v>
      </c>
      <c r="J65" s="244"/>
      <c r="K65" s="79" t="s">
        <v>247</v>
      </c>
      <c r="L65" s="192">
        <v>1.1668300700000001</v>
      </c>
      <c r="M65" s="192">
        <v>0.35921915999999998</v>
      </c>
      <c r="N65" s="213">
        <v>0.59923545999999994</v>
      </c>
    </row>
    <row r="66" spans="1:14" x14ac:dyDescent="0.25">
      <c r="A66" s="79" t="s">
        <v>233</v>
      </c>
      <c r="B66" s="192">
        <v>29.618776690000001</v>
      </c>
      <c r="C66" s="192">
        <v>26.089567049999999</v>
      </c>
      <c r="D66" s="213">
        <v>28.547023539999998</v>
      </c>
      <c r="F66" s="79" t="s">
        <v>36</v>
      </c>
      <c r="G66" s="192">
        <v>4.2624517400000004</v>
      </c>
      <c r="H66" s="192">
        <v>5.3318736700000002</v>
      </c>
      <c r="I66" s="213">
        <v>4.5698198400000001</v>
      </c>
      <c r="J66" s="244"/>
      <c r="K66" s="79" t="s">
        <v>185</v>
      </c>
      <c r="L66" s="192">
        <v>0.44551543999999998</v>
      </c>
      <c r="M66" s="192">
        <v>9.0158219999999997E-2</v>
      </c>
      <c r="N66" s="213">
        <v>0.55862320999999993</v>
      </c>
    </row>
    <row r="67" spans="1:14" x14ac:dyDescent="0.25">
      <c r="A67" s="79" t="s">
        <v>210</v>
      </c>
      <c r="B67" s="192">
        <v>25.21910965</v>
      </c>
      <c r="C67" s="192">
        <v>26.502152079999998</v>
      </c>
      <c r="D67" s="213">
        <v>28.46051976</v>
      </c>
      <c r="F67" s="79" t="s">
        <v>250</v>
      </c>
      <c r="G67" s="192">
        <v>17.361642700000001</v>
      </c>
      <c r="H67" s="192">
        <v>5.8430794299999995</v>
      </c>
      <c r="I67" s="213">
        <v>4.4367609800000007</v>
      </c>
      <c r="J67" s="244"/>
      <c r="K67" s="79" t="s">
        <v>121</v>
      </c>
      <c r="L67" s="192">
        <v>0.1185624</v>
      </c>
      <c r="M67" s="192">
        <v>12.900305960000001</v>
      </c>
      <c r="N67" s="213">
        <v>0.51594825</v>
      </c>
    </row>
    <row r="68" spans="1:14" x14ac:dyDescent="0.25">
      <c r="A68" s="79" t="s">
        <v>28</v>
      </c>
      <c r="B68" s="192">
        <v>16.08942888</v>
      </c>
      <c r="C68" s="192">
        <v>24.589819079999998</v>
      </c>
      <c r="D68" s="213">
        <v>27.138434620000002</v>
      </c>
      <c r="F68" s="79" t="s">
        <v>9</v>
      </c>
      <c r="G68" s="192">
        <v>89.028896579999994</v>
      </c>
      <c r="H68" s="192">
        <v>13.57220373</v>
      </c>
      <c r="I68" s="213">
        <v>4.4283542699999998</v>
      </c>
      <c r="J68" s="244"/>
      <c r="K68" s="79" t="s">
        <v>103</v>
      </c>
      <c r="L68" s="192">
        <v>7.9577949999999995E-2</v>
      </c>
      <c r="M68" s="192">
        <v>0.47424746999999995</v>
      </c>
      <c r="N68" s="213">
        <v>0.50662085000000001</v>
      </c>
    </row>
    <row r="69" spans="1:14" x14ac:dyDescent="0.25">
      <c r="A69" s="79" t="s">
        <v>206</v>
      </c>
      <c r="B69" s="192">
        <v>25.228229239999997</v>
      </c>
      <c r="C69" s="192">
        <v>15.03189317</v>
      </c>
      <c r="D69" s="213">
        <v>26.038018709999999</v>
      </c>
      <c r="F69" s="79" t="s">
        <v>154</v>
      </c>
      <c r="G69" s="192">
        <v>1.03625189</v>
      </c>
      <c r="H69" s="192">
        <v>2.7842457999999999</v>
      </c>
      <c r="I69" s="213">
        <v>4.1645694500000001</v>
      </c>
      <c r="J69" s="244"/>
      <c r="K69" s="79" t="s">
        <v>187</v>
      </c>
      <c r="L69" s="192">
        <v>3.6974999999999998E-3</v>
      </c>
      <c r="M69" s="192">
        <v>2.7401970000000001E-2</v>
      </c>
      <c r="N69" s="213">
        <v>0.46071561</v>
      </c>
    </row>
    <row r="70" spans="1:14" x14ac:dyDescent="0.25">
      <c r="A70" s="79" t="s">
        <v>16</v>
      </c>
      <c r="B70" s="192">
        <v>25.473178770000001</v>
      </c>
      <c r="C70" s="192">
        <v>25.144142559999999</v>
      </c>
      <c r="D70" s="213">
        <v>26.03309908</v>
      </c>
      <c r="F70" s="79" t="s">
        <v>200</v>
      </c>
      <c r="G70" s="192">
        <v>7.4095181100000005</v>
      </c>
      <c r="H70" s="192">
        <v>5.3402555500000002</v>
      </c>
      <c r="I70" s="213">
        <v>4.0242964800000003</v>
      </c>
      <c r="J70" s="244"/>
      <c r="K70" s="79" t="s">
        <v>225</v>
      </c>
      <c r="L70" s="192">
        <v>0.19648578</v>
      </c>
      <c r="M70" s="192">
        <v>8.2206779000000001</v>
      </c>
      <c r="N70" s="213">
        <v>0.45340796</v>
      </c>
    </row>
    <row r="71" spans="1:14" x14ac:dyDescent="0.25">
      <c r="A71" s="79" t="s">
        <v>30</v>
      </c>
      <c r="B71" s="192">
        <v>21.864861219999998</v>
      </c>
      <c r="C71" s="192">
        <v>17.187833770000001</v>
      </c>
      <c r="D71" s="213">
        <v>25.71675892</v>
      </c>
      <c r="F71" s="79" t="s">
        <v>171</v>
      </c>
      <c r="G71" s="192">
        <v>7.4877309500000004</v>
      </c>
      <c r="H71" s="192">
        <v>7.2238718200000003</v>
      </c>
      <c r="I71" s="213">
        <v>3.9754473099999998</v>
      </c>
      <c r="J71" s="244"/>
      <c r="K71" s="79" t="s">
        <v>107</v>
      </c>
      <c r="L71" s="192">
        <v>0.30451446000000004</v>
      </c>
      <c r="M71" s="192">
        <v>0.62667456999999993</v>
      </c>
      <c r="N71" s="213">
        <v>0.44905623</v>
      </c>
    </row>
    <row r="72" spans="1:14" x14ac:dyDescent="0.25">
      <c r="A72" s="79" t="s">
        <v>222</v>
      </c>
      <c r="B72" s="192">
        <v>24.948675010000002</v>
      </c>
      <c r="C72" s="192">
        <v>37.938524139999998</v>
      </c>
      <c r="D72" s="213">
        <v>25.698069789999998</v>
      </c>
      <c r="F72" s="79" t="s">
        <v>225</v>
      </c>
      <c r="G72" s="192">
        <v>0.35373900000000003</v>
      </c>
      <c r="H72" s="192">
        <v>0.75232422999999993</v>
      </c>
      <c r="I72" s="213">
        <v>3.9463371</v>
      </c>
      <c r="J72" s="244"/>
      <c r="K72" s="79" t="s">
        <v>168</v>
      </c>
      <c r="L72" s="192">
        <v>6.3039800000000007E-2</v>
      </c>
      <c r="M72" s="192">
        <v>1.4271209999999999E-2</v>
      </c>
      <c r="N72" s="213">
        <v>0.43818614</v>
      </c>
    </row>
    <row r="73" spans="1:14" x14ac:dyDescent="0.25">
      <c r="A73" s="79" t="s">
        <v>170</v>
      </c>
      <c r="B73" s="192">
        <v>21.759636280000002</v>
      </c>
      <c r="C73" s="192">
        <v>17.280878319999999</v>
      </c>
      <c r="D73" s="213">
        <v>25.395953909999999</v>
      </c>
      <c r="F73" s="79" t="s">
        <v>226</v>
      </c>
      <c r="G73" s="192">
        <v>1.9545093100000002</v>
      </c>
      <c r="H73" s="192">
        <v>0</v>
      </c>
      <c r="I73" s="213">
        <v>3.9202063599999999</v>
      </c>
      <c r="J73" s="244"/>
      <c r="K73" s="79" t="s">
        <v>236</v>
      </c>
      <c r="L73" s="192">
        <v>7.9960089999999998E-2</v>
      </c>
      <c r="M73" s="192">
        <v>0.20559363</v>
      </c>
      <c r="N73" s="213">
        <v>0.43665863999999999</v>
      </c>
    </row>
    <row r="74" spans="1:14" x14ac:dyDescent="0.25">
      <c r="A74" s="79" t="s">
        <v>68</v>
      </c>
      <c r="B74" s="192">
        <v>0</v>
      </c>
      <c r="C74" s="192">
        <v>0</v>
      </c>
      <c r="D74" s="213">
        <v>25.24168319</v>
      </c>
      <c r="F74" s="79" t="s">
        <v>103</v>
      </c>
      <c r="G74" s="192">
        <v>1.5924283600000002</v>
      </c>
      <c r="H74" s="192">
        <v>0.13947595000000002</v>
      </c>
      <c r="I74" s="213">
        <v>3.5596748499999999</v>
      </c>
      <c r="J74" s="244"/>
      <c r="K74" s="79" t="s">
        <v>231</v>
      </c>
      <c r="L74" s="192">
        <v>0.17508973999999999</v>
      </c>
      <c r="M74" s="192">
        <v>0.76220299999999996</v>
      </c>
      <c r="N74" s="213">
        <v>0.43137049</v>
      </c>
    </row>
    <row r="75" spans="1:14" x14ac:dyDescent="0.25">
      <c r="A75" s="79" t="s">
        <v>130</v>
      </c>
      <c r="B75" s="192">
        <v>17.427680250000002</v>
      </c>
      <c r="C75" s="192">
        <v>19.915346070000002</v>
      </c>
      <c r="D75" s="213">
        <v>25.090123329999997</v>
      </c>
      <c r="F75" s="79" t="s">
        <v>7</v>
      </c>
      <c r="G75" s="192">
        <v>0.74998718000000009</v>
      </c>
      <c r="H75" s="192">
        <v>1.1909543899999999</v>
      </c>
      <c r="I75" s="213">
        <v>3.5320800600000002</v>
      </c>
      <c r="J75" s="244"/>
      <c r="K75" s="79" t="s">
        <v>149</v>
      </c>
      <c r="L75" s="192">
        <v>0.17196407999999999</v>
      </c>
      <c r="M75" s="192">
        <v>8.5848560000000004E-2</v>
      </c>
      <c r="N75" s="213">
        <v>0.43092514000000004</v>
      </c>
    </row>
    <row r="76" spans="1:14" x14ac:dyDescent="0.25">
      <c r="A76" s="79" t="s">
        <v>146</v>
      </c>
      <c r="B76" s="192">
        <v>20.497467989999997</v>
      </c>
      <c r="C76" s="192">
        <v>23.37272973</v>
      </c>
      <c r="D76" s="213">
        <v>24.80656716</v>
      </c>
      <c r="F76" s="79" t="s">
        <v>258</v>
      </c>
      <c r="G76" s="192">
        <v>1.13426176</v>
      </c>
      <c r="H76" s="192">
        <v>5.7923580799999996</v>
      </c>
      <c r="I76" s="213">
        <v>3.4261095799999999</v>
      </c>
      <c r="J76" s="244"/>
      <c r="K76" s="79" t="s">
        <v>181</v>
      </c>
      <c r="L76" s="192">
        <v>0.27233563</v>
      </c>
      <c r="M76" s="192">
        <v>1.4831555300000001</v>
      </c>
      <c r="N76" s="213">
        <v>0.41752941999999998</v>
      </c>
    </row>
    <row r="77" spans="1:14" x14ac:dyDescent="0.25">
      <c r="A77" s="79" t="s">
        <v>103</v>
      </c>
      <c r="B77" s="192">
        <v>28.70942221</v>
      </c>
      <c r="C77" s="192">
        <v>21.157896260000001</v>
      </c>
      <c r="D77" s="213">
        <v>24.683281340000001</v>
      </c>
      <c r="F77" s="79" t="s">
        <v>75</v>
      </c>
      <c r="G77" s="192">
        <v>0.10525936999999999</v>
      </c>
      <c r="H77" s="192">
        <v>5.7004010000000001E-2</v>
      </c>
      <c r="I77" s="213">
        <v>3.3342981699999998</v>
      </c>
      <c r="J77" s="244"/>
      <c r="K77" s="79" t="s">
        <v>192</v>
      </c>
      <c r="L77" s="192">
        <v>0.41563177000000001</v>
      </c>
      <c r="M77" s="192">
        <v>3.022731E-2</v>
      </c>
      <c r="N77" s="213">
        <v>0.40762077000000002</v>
      </c>
    </row>
    <row r="78" spans="1:14" x14ac:dyDescent="0.25">
      <c r="A78" s="79" t="s">
        <v>171</v>
      </c>
      <c r="B78" s="192">
        <v>20.653471410000002</v>
      </c>
      <c r="C78" s="192">
        <v>23.799735289999997</v>
      </c>
      <c r="D78" s="213">
        <v>23.87910136</v>
      </c>
      <c r="F78" s="79" t="s">
        <v>28</v>
      </c>
      <c r="G78" s="192">
        <v>2.1277949900000004</v>
      </c>
      <c r="H78" s="192">
        <v>0.26221927</v>
      </c>
      <c r="I78" s="213">
        <v>2.9900962999999998</v>
      </c>
      <c r="J78" s="244"/>
      <c r="K78" s="79" t="s">
        <v>221</v>
      </c>
      <c r="L78" s="192">
        <v>0.39065440000000001</v>
      </c>
      <c r="M78" s="192">
        <v>0.49314487000000001</v>
      </c>
      <c r="N78" s="213">
        <v>0.40546881000000001</v>
      </c>
    </row>
    <row r="79" spans="1:14" x14ac:dyDescent="0.25">
      <c r="A79" s="79" t="s">
        <v>234</v>
      </c>
      <c r="B79" s="192">
        <v>23.885510979999999</v>
      </c>
      <c r="C79" s="192">
        <v>14.746515779999999</v>
      </c>
      <c r="D79" s="213">
        <v>23.611613640000002</v>
      </c>
      <c r="F79" s="79" t="s">
        <v>198</v>
      </c>
      <c r="G79" s="192">
        <v>2.2467261299999999</v>
      </c>
      <c r="H79" s="192">
        <v>6.2817940400000003</v>
      </c>
      <c r="I79" s="213">
        <v>2.7734301600000002</v>
      </c>
      <c r="J79" s="244"/>
      <c r="K79" s="79" t="s">
        <v>215</v>
      </c>
      <c r="L79" s="192">
        <v>1.4628520600000001</v>
      </c>
      <c r="M79" s="192">
        <v>1.0298231</v>
      </c>
      <c r="N79" s="213">
        <v>0.39664977000000001</v>
      </c>
    </row>
    <row r="80" spans="1:14" x14ac:dyDescent="0.25">
      <c r="A80" s="79" t="s">
        <v>26</v>
      </c>
      <c r="B80" s="192">
        <v>22.02391823</v>
      </c>
      <c r="C80" s="192">
        <v>20.336882750000001</v>
      </c>
      <c r="D80" s="213">
        <v>23.153388750000001</v>
      </c>
      <c r="F80" s="79" t="s">
        <v>199</v>
      </c>
      <c r="G80" s="192">
        <v>1.6326668999999998</v>
      </c>
      <c r="H80" s="192">
        <v>0.35521489000000001</v>
      </c>
      <c r="I80" s="213">
        <v>2.7267576</v>
      </c>
      <c r="J80" s="244"/>
      <c r="K80" s="79" t="s">
        <v>233</v>
      </c>
      <c r="L80" s="192">
        <v>0.16617442999999998</v>
      </c>
      <c r="M80" s="192">
        <v>0.21310264000000001</v>
      </c>
      <c r="N80" s="213">
        <v>0.33875196999999996</v>
      </c>
    </row>
    <row r="81" spans="1:14" x14ac:dyDescent="0.25">
      <c r="A81" s="79" t="s">
        <v>97</v>
      </c>
      <c r="B81" s="192">
        <v>42.168817149999995</v>
      </c>
      <c r="C81" s="192">
        <v>17.851902920000001</v>
      </c>
      <c r="D81" s="213">
        <v>23.086243960000001</v>
      </c>
      <c r="F81" s="79" t="s">
        <v>163</v>
      </c>
      <c r="G81" s="192">
        <v>3.9361307400000003</v>
      </c>
      <c r="H81" s="192">
        <v>0.82941016000000001</v>
      </c>
      <c r="I81" s="213">
        <v>2.5626423100000002</v>
      </c>
      <c r="J81" s="244"/>
      <c r="K81" s="79" t="s">
        <v>252</v>
      </c>
      <c r="L81" s="192">
        <v>0.34001920000000002</v>
      </c>
      <c r="M81" s="192">
        <v>0.37036849999999999</v>
      </c>
      <c r="N81" s="213">
        <v>0.32776008000000001</v>
      </c>
    </row>
    <row r="82" spans="1:14" x14ac:dyDescent="0.25">
      <c r="A82" s="79" t="s">
        <v>197</v>
      </c>
      <c r="B82" s="192">
        <v>29.427886559999997</v>
      </c>
      <c r="C82" s="192">
        <v>22.51191253</v>
      </c>
      <c r="D82" s="213">
        <v>21.678126450000001</v>
      </c>
      <c r="F82" s="79" t="s">
        <v>221</v>
      </c>
      <c r="G82" s="192">
        <v>0.26286366999999999</v>
      </c>
      <c r="H82" s="192">
        <v>0.20315325000000001</v>
      </c>
      <c r="I82" s="213">
        <v>2.51440609</v>
      </c>
      <c r="J82" s="244"/>
      <c r="K82" s="79" t="s">
        <v>69</v>
      </c>
      <c r="L82" s="192">
        <v>0</v>
      </c>
      <c r="M82" s="192">
        <v>0</v>
      </c>
      <c r="N82" s="213">
        <v>0.32159599999999999</v>
      </c>
    </row>
    <row r="83" spans="1:14" x14ac:dyDescent="0.25">
      <c r="A83" s="79" t="s">
        <v>249</v>
      </c>
      <c r="B83" s="192">
        <v>20.47342171</v>
      </c>
      <c r="C83" s="192">
        <v>21.223550210000003</v>
      </c>
      <c r="D83" s="213">
        <v>21.265241270000001</v>
      </c>
      <c r="F83" s="79" t="s">
        <v>107</v>
      </c>
      <c r="G83" s="192">
        <v>4.8791043499999995</v>
      </c>
      <c r="H83" s="192">
        <v>2.2139215099999996</v>
      </c>
      <c r="I83" s="213">
        <v>2.4421690299999996</v>
      </c>
      <c r="J83" s="244"/>
      <c r="K83" s="79" t="s">
        <v>603</v>
      </c>
      <c r="L83" s="192">
        <v>0.27125540999999997</v>
      </c>
      <c r="M83" s="192">
        <v>3.1921119999999997E-2</v>
      </c>
      <c r="N83" s="213">
        <v>0.31770378999999999</v>
      </c>
    </row>
    <row r="84" spans="1:14" x14ac:dyDescent="0.25">
      <c r="A84" s="79" t="s">
        <v>4</v>
      </c>
      <c r="B84" s="192">
        <v>20.606950149999999</v>
      </c>
      <c r="C84" s="192">
        <v>11.18668117</v>
      </c>
      <c r="D84" s="213">
        <v>20.213580459999999</v>
      </c>
      <c r="F84" s="79" t="s">
        <v>14</v>
      </c>
      <c r="G84" s="192">
        <v>2.23408936</v>
      </c>
      <c r="H84" s="192">
        <v>5.5948557000000001</v>
      </c>
      <c r="I84" s="213">
        <v>2.3783699700000001</v>
      </c>
      <c r="J84" s="244"/>
      <c r="K84" s="79" t="s">
        <v>182</v>
      </c>
      <c r="L84" s="192">
        <v>0.47526239000000003</v>
      </c>
      <c r="M84" s="192">
        <v>0.77024261999999999</v>
      </c>
      <c r="N84" s="213">
        <v>0.31479680999999998</v>
      </c>
    </row>
    <row r="85" spans="1:14" x14ac:dyDescent="0.25">
      <c r="A85" s="79" t="s">
        <v>14</v>
      </c>
      <c r="B85" s="192">
        <v>13.557039570000001</v>
      </c>
      <c r="C85" s="192">
        <v>13.18516468</v>
      </c>
      <c r="D85" s="213">
        <v>19.894596700000001</v>
      </c>
      <c r="F85" s="79" t="s">
        <v>148</v>
      </c>
      <c r="G85" s="192">
        <v>1.96767845</v>
      </c>
      <c r="H85" s="192">
        <v>0.57343902000000002</v>
      </c>
      <c r="I85" s="213">
        <v>2.3616987999999997</v>
      </c>
      <c r="J85" s="244"/>
      <c r="K85" s="79" t="s">
        <v>230</v>
      </c>
      <c r="L85" s="192">
        <v>0.44920642999999999</v>
      </c>
      <c r="M85" s="192">
        <v>0.47916835999999996</v>
      </c>
      <c r="N85" s="213">
        <v>0.31416721000000003</v>
      </c>
    </row>
    <row r="86" spans="1:14" x14ac:dyDescent="0.25">
      <c r="A86" s="79" t="s">
        <v>198</v>
      </c>
      <c r="B86" s="192">
        <v>20.925920350000002</v>
      </c>
      <c r="C86" s="192">
        <v>22.797958680000001</v>
      </c>
      <c r="D86" s="213">
        <v>19.667303879999999</v>
      </c>
      <c r="F86" s="79" t="s">
        <v>212</v>
      </c>
      <c r="G86" s="192">
        <v>16.151053839999999</v>
      </c>
      <c r="H86" s="192">
        <v>8.6750398999999998</v>
      </c>
      <c r="I86" s="213">
        <v>2.3457287200000003</v>
      </c>
      <c r="J86" s="244"/>
      <c r="K86" s="79" t="s">
        <v>35</v>
      </c>
      <c r="L86" s="192">
        <v>0.18246293</v>
      </c>
      <c r="M86" s="192">
        <v>0.19286957000000002</v>
      </c>
      <c r="N86" s="213">
        <v>0.30395889000000004</v>
      </c>
    </row>
    <row r="87" spans="1:14" x14ac:dyDescent="0.25">
      <c r="A87" s="79" t="s">
        <v>2</v>
      </c>
      <c r="B87" s="192">
        <v>25.64357541</v>
      </c>
      <c r="C87" s="192">
        <v>30.3856173</v>
      </c>
      <c r="D87" s="213">
        <v>19.642361519999998</v>
      </c>
      <c r="F87" s="79" t="s">
        <v>170</v>
      </c>
      <c r="G87" s="192">
        <v>3.8359370099999999</v>
      </c>
      <c r="H87" s="192">
        <v>3.0309684300000002</v>
      </c>
      <c r="I87" s="213">
        <v>2.2430656299999998</v>
      </c>
      <c r="J87" s="244"/>
      <c r="K87" s="79" t="s">
        <v>214</v>
      </c>
      <c r="L87" s="192">
        <v>0.24062266000000002</v>
      </c>
      <c r="M87" s="192">
        <v>0.19038732999999999</v>
      </c>
      <c r="N87" s="213">
        <v>0.27763483</v>
      </c>
    </row>
    <row r="88" spans="1:14" x14ac:dyDescent="0.25">
      <c r="A88" s="79" t="s">
        <v>201</v>
      </c>
      <c r="B88" s="192">
        <v>16.823368739999999</v>
      </c>
      <c r="C88" s="192">
        <v>16.622178229999999</v>
      </c>
      <c r="D88" s="213">
        <v>19.55851311</v>
      </c>
      <c r="F88" s="79" t="s">
        <v>197</v>
      </c>
      <c r="G88" s="192">
        <v>13.42396901</v>
      </c>
      <c r="H88" s="192">
        <v>25.265844550000001</v>
      </c>
      <c r="I88" s="213">
        <v>2.0976862200000004</v>
      </c>
      <c r="J88" s="244"/>
      <c r="K88" s="79" t="s">
        <v>143</v>
      </c>
      <c r="L88" s="192">
        <v>0.81149528000000004</v>
      </c>
      <c r="M88" s="192">
        <v>0.63054505000000005</v>
      </c>
      <c r="N88" s="213">
        <v>0.27059244999999998</v>
      </c>
    </row>
    <row r="89" spans="1:14" x14ac:dyDescent="0.25">
      <c r="A89" s="79" t="s">
        <v>82</v>
      </c>
      <c r="B89" s="192">
        <v>17.528290999999999</v>
      </c>
      <c r="C89" s="192">
        <v>13.96040451</v>
      </c>
      <c r="D89" s="213">
        <v>19.473174030000003</v>
      </c>
      <c r="F89" s="79" t="s">
        <v>112</v>
      </c>
      <c r="G89" s="192">
        <v>0.15195319000000002</v>
      </c>
      <c r="H89" s="192">
        <v>2.9143428199999999</v>
      </c>
      <c r="I89" s="213">
        <v>1.8732039599999999</v>
      </c>
      <c r="J89" s="244"/>
      <c r="K89" s="79" t="s">
        <v>9</v>
      </c>
      <c r="L89" s="192">
        <v>0.15311557000000001</v>
      </c>
      <c r="M89" s="192">
        <v>0.20835819</v>
      </c>
      <c r="N89" s="213">
        <v>0.26981568</v>
      </c>
    </row>
    <row r="90" spans="1:14" x14ac:dyDescent="0.25">
      <c r="A90" s="79" t="s">
        <v>50</v>
      </c>
      <c r="B90" s="192">
        <v>20.636379909999999</v>
      </c>
      <c r="C90" s="192">
        <v>18.994190010000001</v>
      </c>
      <c r="D90" s="213">
        <v>19.31724784</v>
      </c>
      <c r="F90" s="79" t="s">
        <v>147</v>
      </c>
      <c r="G90" s="192">
        <v>1.1307609699999999</v>
      </c>
      <c r="H90" s="192">
        <v>1.95951217</v>
      </c>
      <c r="I90" s="213">
        <v>1.83050563</v>
      </c>
      <c r="J90" s="244"/>
      <c r="K90" s="79" t="s">
        <v>237</v>
      </c>
      <c r="L90" s="192">
        <v>0.27925196000000002</v>
      </c>
      <c r="M90" s="192">
        <v>0.45566596000000004</v>
      </c>
      <c r="N90" s="213">
        <v>0.26529511</v>
      </c>
    </row>
    <row r="91" spans="1:14" x14ac:dyDescent="0.25">
      <c r="A91" s="79" t="s">
        <v>155</v>
      </c>
      <c r="B91" s="192">
        <v>20.653962570000001</v>
      </c>
      <c r="C91" s="192">
        <v>14.23532468</v>
      </c>
      <c r="D91" s="213">
        <v>19.046180789999998</v>
      </c>
      <c r="F91" s="79" t="s">
        <v>251</v>
      </c>
      <c r="G91" s="192">
        <v>4.2622892600000002</v>
      </c>
      <c r="H91" s="192">
        <v>1.1325931299999998</v>
      </c>
      <c r="I91" s="213">
        <v>1.7989999999999999</v>
      </c>
      <c r="J91" s="244"/>
      <c r="K91" s="79" t="s">
        <v>234</v>
      </c>
      <c r="L91" s="192">
        <v>0.10038443</v>
      </c>
      <c r="M91" s="192">
        <v>0.29414278999999999</v>
      </c>
      <c r="N91" s="213">
        <v>0.26290934999999999</v>
      </c>
    </row>
    <row r="92" spans="1:14" x14ac:dyDescent="0.25">
      <c r="A92" s="79" t="s">
        <v>117</v>
      </c>
      <c r="B92" s="192">
        <v>19.02413937</v>
      </c>
      <c r="C92" s="192">
        <v>18.530535069999999</v>
      </c>
      <c r="D92" s="213">
        <v>17.532790100000003</v>
      </c>
      <c r="F92" s="79" t="s">
        <v>122</v>
      </c>
      <c r="G92" s="192">
        <v>1.3255216599999999</v>
      </c>
      <c r="H92" s="192">
        <v>7.1550648200000007</v>
      </c>
      <c r="I92" s="213">
        <v>1.66870008</v>
      </c>
      <c r="J92" s="244"/>
      <c r="K92" s="79" t="s">
        <v>95</v>
      </c>
      <c r="L92" s="192">
        <v>2.1019980000000001E-2</v>
      </c>
      <c r="M92" s="192">
        <v>1.127853E-2</v>
      </c>
      <c r="N92" s="213">
        <v>0.26086599999999999</v>
      </c>
    </row>
    <row r="93" spans="1:14" x14ac:dyDescent="0.25">
      <c r="A93" s="79" t="s">
        <v>251</v>
      </c>
      <c r="B93" s="192">
        <v>20.77427028</v>
      </c>
      <c r="C93" s="192">
        <v>13.98742273</v>
      </c>
      <c r="D93" s="213">
        <v>17.50603911</v>
      </c>
      <c r="F93" s="79" t="s">
        <v>92</v>
      </c>
      <c r="G93" s="192">
        <v>0.34388299999999999</v>
      </c>
      <c r="H93" s="192">
        <v>1.2789569199999999</v>
      </c>
      <c r="I93" s="213">
        <v>1.6645188899999999</v>
      </c>
      <c r="J93" s="244"/>
      <c r="K93" s="79" t="s">
        <v>122</v>
      </c>
      <c r="L93" s="192">
        <v>0.14926144</v>
      </c>
      <c r="M93" s="192">
        <v>0.11977436999999999</v>
      </c>
      <c r="N93" s="213">
        <v>0.25589856999999999</v>
      </c>
    </row>
    <row r="94" spans="1:14" x14ac:dyDescent="0.25">
      <c r="A94" s="79" t="s">
        <v>32</v>
      </c>
      <c r="B94" s="192">
        <v>19.473672950000001</v>
      </c>
      <c r="C94" s="192">
        <v>22.643703670000001</v>
      </c>
      <c r="D94" s="213">
        <v>17.455404820000002</v>
      </c>
      <c r="F94" s="79" t="s">
        <v>116</v>
      </c>
      <c r="G94" s="192">
        <v>0.52886079000000008</v>
      </c>
      <c r="H94" s="192">
        <v>1.7302058500000002</v>
      </c>
      <c r="I94" s="213">
        <v>1.6378697600000001</v>
      </c>
      <c r="J94" s="244"/>
      <c r="K94" s="79" t="s">
        <v>135</v>
      </c>
      <c r="L94" s="192">
        <v>0.13374626000000001</v>
      </c>
      <c r="M94" s="192">
        <v>8.8551379999999999E-2</v>
      </c>
      <c r="N94" s="213">
        <v>0.25539137000000001</v>
      </c>
    </row>
    <row r="95" spans="1:14" x14ac:dyDescent="0.25">
      <c r="A95" s="79" t="s">
        <v>132</v>
      </c>
      <c r="B95" s="192">
        <v>26.40228471</v>
      </c>
      <c r="C95" s="192">
        <v>19.104537069999999</v>
      </c>
      <c r="D95" s="213">
        <v>17.245904500000002</v>
      </c>
      <c r="F95" s="79" t="s">
        <v>159</v>
      </c>
      <c r="G95" s="192">
        <v>0.81142723999999999</v>
      </c>
      <c r="H95" s="192">
        <v>1.7883498400000002</v>
      </c>
      <c r="I95" s="213">
        <v>1.5521213</v>
      </c>
      <c r="J95" s="244"/>
      <c r="K95" s="79" t="s">
        <v>173</v>
      </c>
      <c r="L95" s="192">
        <v>0.12873823000000001</v>
      </c>
      <c r="M95" s="192">
        <v>0.40126040999999996</v>
      </c>
      <c r="N95" s="213">
        <v>0.22410395999999999</v>
      </c>
    </row>
    <row r="96" spans="1:14" x14ac:dyDescent="0.25">
      <c r="A96" s="79" t="s">
        <v>24</v>
      </c>
      <c r="B96" s="192">
        <v>12.79259807</v>
      </c>
      <c r="C96" s="192">
        <v>11.573802300000001</v>
      </c>
      <c r="D96" s="213">
        <v>16.869174770000001</v>
      </c>
      <c r="F96" s="79" t="s">
        <v>95</v>
      </c>
      <c r="G96" s="192">
        <v>1.5870977900000001</v>
      </c>
      <c r="H96" s="192">
        <v>1.9446045700000001</v>
      </c>
      <c r="I96" s="213">
        <v>1.45911148</v>
      </c>
      <c r="J96" s="244"/>
      <c r="K96" s="79" t="s">
        <v>101</v>
      </c>
      <c r="L96" s="192">
        <v>1.1456649999999999E-2</v>
      </c>
      <c r="M96" s="192">
        <v>7.3599740000000011E-2</v>
      </c>
      <c r="N96" s="213">
        <v>0.20714017000000001</v>
      </c>
    </row>
    <row r="97" spans="1:14" x14ac:dyDescent="0.25">
      <c r="A97" s="79" t="s">
        <v>114</v>
      </c>
      <c r="B97" s="192">
        <v>10.645303050000001</v>
      </c>
      <c r="C97" s="192">
        <v>7.6768900799999997</v>
      </c>
      <c r="D97" s="213">
        <v>16.6780945</v>
      </c>
      <c r="F97" s="79" t="s">
        <v>203</v>
      </c>
      <c r="G97" s="192">
        <v>0.27890977</v>
      </c>
      <c r="H97" s="192">
        <v>0.15898772</v>
      </c>
      <c r="I97" s="213">
        <v>1.4436422199999999</v>
      </c>
      <c r="J97" s="244"/>
      <c r="K97" s="79" t="s">
        <v>142</v>
      </c>
      <c r="L97" s="192">
        <v>0.17362084</v>
      </c>
      <c r="M97" s="192">
        <v>4.6852120000000004E-2</v>
      </c>
      <c r="N97" s="213">
        <v>0.20215986</v>
      </c>
    </row>
    <row r="98" spans="1:14" x14ac:dyDescent="0.25">
      <c r="A98" s="79" t="s">
        <v>121</v>
      </c>
      <c r="B98" s="192">
        <v>14.043987880000001</v>
      </c>
      <c r="C98" s="192">
        <v>19.49076917</v>
      </c>
      <c r="D98" s="213">
        <v>16.67356861</v>
      </c>
      <c r="F98" s="79" t="s">
        <v>108</v>
      </c>
      <c r="G98" s="192">
        <v>19.51686218</v>
      </c>
      <c r="H98" s="192">
        <v>4.2652632199999996</v>
      </c>
      <c r="I98" s="213">
        <v>1.4386439900000001</v>
      </c>
      <c r="J98" s="244"/>
      <c r="K98" s="79" t="s">
        <v>169</v>
      </c>
      <c r="L98" s="192">
        <v>1.1932659999999999E-2</v>
      </c>
      <c r="M98" s="192">
        <v>0.32494452000000001</v>
      </c>
      <c r="N98" s="213">
        <v>0.20154645999999998</v>
      </c>
    </row>
    <row r="99" spans="1:14" x14ac:dyDescent="0.25">
      <c r="A99" s="79" t="s">
        <v>174</v>
      </c>
      <c r="B99" s="192">
        <v>17.257344719999999</v>
      </c>
      <c r="C99" s="192">
        <v>17.380142589999998</v>
      </c>
      <c r="D99" s="213">
        <v>16.63855813</v>
      </c>
      <c r="F99" s="79" t="s">
        <v>138</v>
      </c>
      <c r="G99" s="192">
        <v>0.86329707999999994</v>
      </c>
      <c r="H99" s="192">
        <v>2.8880129399999999</v>
      </c>
      <c r="I99" s="213">
        <v>1.4351371100000001</v>
      </c>
      <c r="J99" s="244"/>
      <c r="K99" s="79" t="s">
        <v>100</v>
      </c>
      <c r="L99" s="192">
        <v>0</v>
      </c>
      <c r="M99" s="192">
        <v>0.68834408999999996</v>
      </c>
      <c r="N99" s="213">
        <v>0.19495199999999999</v>
      </c>
    </row>
    <row r="100" spans="1:14" x14ac:dyDescent="0.25">
      <c r="A100" s="79" t="s">
        <v>180</v>
      </c>
      <c r="B100" s="192">
        <v>29.359341899999997</v>
      </c>
      <c r="C100" s="192">
        <v>16.332842599999999</v>
      </c>
      <c r="D100" s="213">
        <v>16.54303981</v>
      </c>
      <c r="F100" s="79" t="s">
        <v>188</v>
      </c>
      <c r="G100" s="192">
        <v>25.855594570000001</v>
      </c>
      <c r="H100" s="192">
        <v>13.880378039999998</v>
      </c>
      <c r="I100" s="213">
        <v>1.38519484</v>
      </c>
      <c r="J100" s="244"/>
      <c r="K100" s="79" t="s">
        <v>7</v>
      </c>
      <c r="L100" s="192">
        <v>3.1254529999999996E-2</v>
      </c>
      <c r="M100" s="192">
        <v>2.5418000000000001E-4</v>
      </c>
      <c r="N100" s="213">
        <v>0.159467</v>
      </c>
    </row>
    <row r="101" spans="1:14" x14ac:dyDescent="0.25">
      <c r="A101" s="79" t="s">
        <v>98</v>
      </c>
      <c r="B101" s="192">
        <v>11.43789112</v>
      </c>
      <c r="C101" s="192">
        <v>8.6739648699999989</v>
      </c>
      <c r="D101" s="213">
        <v>16.427542150000001</v>
      </c>
      <c r="F101" s="79" t="s">
        <v>150</v>
      </c>
      <c r="G101" s="192">
        <v>0.37817326000000001</v>
      </c>
      <c r="H101" s="192">
        <v>0.42281640000000004</v>
      </c>
      <c r="I101" s="213">
        <v>1.3381631100000002</v>
      </c>
      <c r="J101" s="244"/>
      <c r="K101" s="79" t="s">
        <v>207</v>
      </c>
      <c r="L101" s="192">
        <v>0.26117825</v>
      </c>
      <c r="M101" s="192">
        <v>1.8090119999999998E-2</v>
      </c>
      <c r="N101" s="213">
        <v>0.15693462999999999</v>
      </c>
    </row>
    <row r="102" spans="1:14" x14ac:dyDescent="0.25">
      <c r="A102" s="79" t="s">
        <v>34</v>
      </c>
      <c r="B102" s="192">
        <v>15.781176199999999</v>
      </c>
      <c r="C102" s="192">
        <v>15.9252977</v>
      </c>
      <c r="D102" s="213">
        <v>14.558973550000001</v>
      </c>
      <c r="F102" s="79" t="s">
        <v>241</v>
      </c>
      <c r="G102" s="192">
        <v>4.0419345099999999</v>
      </c>
      <c r="H102" s="192">
        <v>0.24605158999999999</v>
      </c>
      <c r="I102" s="213">
        <v>1.32453285</v>
      </c>
      <c r="J102" s="244"/>
      <c r="K102" s="79" t="s">
        <v>0</v>
      </c>
      <c r="L102" s="192">
        <v>1.86741698</v>
      </c>
      <c r="M102" s="192">
        <v>2.8099724300000002</v>
      </c>
      <c r="N102" s="213">
        <v>0.15314439999999999</v>
      </c>
    </row>
    <row r="103" spans="1:14" x14ac:dyDescent="0.25">
      <c r="A103" s="79" t="s">
        <v>230</v>
      </c>
      <c r="B103" s="192">
        <v>13.790910109999999</v>
      </c>
      <c r="C103" s="192">
        <v>13.179541220000001</v>
      </c>
      <c r="D103" s="213">
        <v>14.43269679</v>
      </c>
      <c r="F103" s="79" t="s">
        <v>133</v>
      </c>
      <c r="G103" s="192">
        <v>0.73420458</v>
      </c>
      <c r="H103" s="192">
        <v>0.18641919000000001</v>
      </c>
      <c r="I103" s="213">
        <v>1.23921796</v>
      </c>
      <c r="J103" s="244"/>
      <c r="K103" s="79" t="s">
        <v>108</v>
      </c>
      <c r="L103" s="192">
        <v>2.414993E-2</v>
      </c>
      <c r="M103" s="192">
        <v>0.10804208999999999</v>
      </c>
      <c r="N103" s="213">
        <v>0.13643827</v>
      </c>
    </row>
    <row r="104" spans="1:14" x14ac:dyDescent="0.25">
      <c r="A104" s="79" t="s">
        <v>55</v>
      </c>
      <c r="B104" s="192">
        <v>0.22767298999999999</v>
      </c>
      <c r="C104" s="192">
        <v>0.18989604999999998</v>
      </c>
      <c r="D104" s="213">
        <v>14.236232119999999</v>
      </c>
      <c r="F104" s="79" t="s">
        <v>165</v>
      </c>
      <c r="G104" s="192">
        <v>0</v>
      </c>
      <c r="H104" s="192">
        <v>3.2836700000000003E-3</v>
      </c>
      <c r="I104" s="213">
        <v>1.235006</v>
      </c>
      <c r="J104" s="244"/>
      <c r="K104" s="79" t="s">
        <v>116</v>
      </c>
      <c r="L104" s="192">
        <v>9.3618300000000002E-2</v>
      </c>
      <c r="M104" s="192">
        <v>6.9650570000000009E-2</v>
      </c>
      <c r="N104" s="213">
        <v>0.13360541000000001</v>
      </c>
    </row>
    <row r="105" spans="1:14" x14ac:dyDescent="0.25">
      <c r="A105" s="79" t="s">
        <v>128</v>
      </c>
      <c r="B105" s="192">
        <v>9.6237169100000006</v>
      </c>
      <c r="C105" s="192">
        <v>14.05732285</v>
      </c>
      <c r="D105" s="213">
        <v>14.2178985</v>
      </c>
      <c r="F105" s="79" t="s">
        <v>6</v>
      </c>
      <c r="G105" s="192">
        <v>1.60979753</v>
      </c>
      <c r="H105" s="192">
        <v>1.26925406</v>
      </c>
      <c r="I105" s="213">
        <v>1.2199759999999999</v>
      </c>
      <c r="J105" s="244"/>
      <c r="K105" s="79" t="s">
        <v>147</v>
      </c>
      <c r="L105" s="192">
        <v>0.37517015000000004</v>
      </c>
      <c r="M105" s="192">
        <v>0.42034975000000002</v>
      </c>
      <c r="N105" s="213">
        <v>0.12807653999999999</v>
      </c>
    </row>
    <row r="106" spans="1:14" x14ac:dyDescent="0.25">
      <c r="A106" s="79" t="s">
        <v>219</v>
      </c>
      <c r="B106" s="192">
        <v>4.6342150000000002</v>
      </c>
      <c r="C106" s="192">
        <v>9.0076488699999988</v>
      </c>
      <c r="D106" s="213">
        <v>14.18260682</v>
      </c>
      <c r="F106" s="79" t="s">
        <v>22</v>
      </c>
      <c r="G106" s="192">
        <v>0.59516667000000001</v>
      </c>
      <c r="H106" s="192">
        <v>6.3425941799999999</v>
      </c>
      <c r="I106" s="213">
        <v>1.2193207099999999</v>
      </c>
      <c r="J106" s="244"/>
      <c r="K106" s="79" t="s">
        <v>253</v>
      </c>
      <c r="L106" s="192">
        <v>0.23450558999999999</v>
      </c>
      <c r="M106" s="192">
        <v>1.6109110800000002</v>
      </c>
      <c r="N106" s="213">
        <v>0.12594093000000001</v>
      </c>
    </row>
    <row r="107" spans="1:14" x14ac:dyDescent="0.25">
      <c r="A107" s="79" t="s">
        <v>147</v>
      </c>
      <c r="B107" s="192">
        <v>10.725289589999999</v>
      </c>
      <c r="C107" s="192">
        <v>13.99414393</v>
      </c>
      <c r="D107" s="213">
        <v>13.780063109999999</v>
      </c>
      <c r="F107" s="79" t="s">
        <v>174</v>
      </c>
      <c r="G107" s="192">
        <v>3.2865060000000001</v>
      </c>
      <c r="H107" s="192">
        <v>1.47664145</v>
      </c>
      <c r="I107" s="213">
        <v>1.21450353</v>
      </c>
      <c r="J107" s="244"/>
      <c r="K107" s="79" t="s">
        <v>141</v>
      </c>
      <c r="L107" s="192">
        <v>4.7800000000000004E-3</v>
      </c>
      <c r="M107" s="192">
        <v>3.5301010000000001E-2</v>
      </c>
      <c r="N107" s="213">
        <v>0.12565741</v>
      </c>
    </row>
    <row r="108" spans="1:14" x14ac:dyDescent="0.25">
      <c r="A108" s="79" t="s">
        <v>228</v>
      </c>
      <c r="B108" s="192">
        <v>14.306062669999999</v>
      </c>
      <c r="C108" s="192">
        <v>12.773610810000001</v>
      </c>
      <c r="D108" s="213">
        <v>13.71286467</v>
      </c>
      <c r="F108" s="79" t="s">
        <v>206</v>
      </c>
      <c r="G108" s="192">
        <v>5.9997200000000001E-2</v>
      </c>
      <c r="H108" s="192">
        <v>0.54041161999999998</v>
      </c>
      <c r="I108" s="213">
        <v>1.0917307199999999</v>
      </c>
      <c r="J108" s="244"/>
      <c r="K108" s="79" t="s">
        <v>25</v>
      </c>
      <c r="L108" s="192">
        <v>0</v>
      </c>
      <c r="M108" s="192">
        <v>1.7668599999999999E-3</v>
      </c>
      <c r="N108" s="213">
        <v>0.1209788</v>
      </c>
    </row>
    <row r="109" spans="1:14" x14ac:dyDescent="0.25">
      <c r="A109" s="79" t="s">
        <v>154</v>
      </c>
      <c r="B109" s="192">
        <v>5.9871992000000001</v>
      </c>
      <c r="C109" s="192">
        <v>7.8458844400000007</v>
      </c>
      <c r="D109" s="213">
        <v>13.685484240000001</v>
      </c>
      <c r="F109" s="79" t="s">
        <v>30</v>
      </c>
      <c r="G109" s="192">
        <v>1.24167173</v>
      </c>
      <c r="H109" s="192">
        <v>1.21927703</v>
      </c>
      <c r="I109" s="213">
        <v>0.99212599000000001</v>
      </c>
      <c r="J109" s="244"/>
      <c r="K109" s="79" t="s">
        <v>133</v>
      </c>
      <c r="L109" s="192">
        <v>1.8896159999999999E-2</v>
      </c>
      <c r="M109" s="192">
        <v>0.16528872</v>
      </c>
      <c r="N109" s="213">
        <v>0.11804175</v>
      </c>
    </row>
    <row r="110" spans="1:14" x14ac:dyDescent="0.25">
      <c r="A110" s="79" t="s">
        <v>120</v>
      </c>
      <c r="B110" s="192">
        <v>10.718696599999999</v>
      </c>
      <c r="C110" s="192">
        <v>11.73196405</v>
      </c>
      <c r="D110" s="213">
        <v>13.649877500000001</v>
      </c>
      <c r="F110" s="79" t="s">
        <v>18</v>
      </c>
      <c r="G110" s="192">
        <v>2.1852E-3</v>
      </c>
      <c r="H110" s="192">
        <v>1.9000279999999998E-2</v>
      </c>
      <c r="I110" s="213">
        <v>0.96466048999999998</v>
      </c>
      <c r="J110" s="244"/>
      <c r="K110" s="79" t="s">
        <v>73</v>
      </c>
      <c r="L110" s="192">
        <v>0</v>
      </c>
      <c r="M110" s="192">
        <v>4.0860000000000002E-3</v>
      </c>
      <c r="N110" s="213">
        <v>0.11435766</v>
      </c>
    </row>
    <row r="111" spans="1:14" x14ac:dyDescent="0.25">
      <c r="A111" s="79" t="s">
        <v>133</v>
      </c>
      <c r="B111" s="192">
        <v>14.93562472</v>
      </c>
      <c r="C111" s="192">
        <v>13.36016227</v>
      </c>
      <c r="D111" s="213">
        <v>13.482873529999999</v>
      </c>
      <c r="F111" s="79" t="s">
        <v>57</v>
      </c>
      <c r="G111" s="192">
        <v>0</v>
      </c>
      <c r="H111" s="192">
        <v>0</v>
      </c>
      <c r="I111" s="213">
        <v>0.93958790000000003</v>
      </c>
      <c r="J111" s="244"/>
      <c r="K111" s="79" t="s">
        <v>208</v>
      </c>
      <c r="L111" s="192">
        <v>0.12614505000000001</v>
      </c>
      <c r="M111" s="192">
        <v>0.12257544000000001</v>
      </c>
      <c r="N111" s="213">
        <v>0.11412050999999999</v>
      </c>
    </row>
    <row r="112" spans="1:14" x14ac:dyDescent="0.25">
      <c r="A112" s="79" t="s">
        <v>75</v>
      </c>
      <c r="B112" s="192">
        <v>8.8328470800000005</v>
      </c>
      <c r="C112" s="192">
        <v>13.25803926</v>
      </c>
      <c r="D112" s="213">
        <v>13.46066104</v>
      </c>
      <c r="F112" s="79" t="s">
        <v>152</v>
      </c>
      <c r="G112" s="192">
        <v>2.5861909999999999</v>
      </c>
      <c r="H112" s="192">
        <v>3.2009189999999998</v>
      </c>
      <c r="I112" s="213">
        <v>0.89872099999999999</v>
      </c>
      <c r="J112" s="244"/>
      <c r="K112" s="79" t="s">
        <v>64</v>
      </c>
      <c r="L112" s="192">
        <v>1.7694689999999999E-2</v>
      </c>
      <c r="M112" s="192">
        <v>5.8361690000000001E-2</v>
      </c>
      <c r="N112" s="213">
        <v>0.11401422</v>
      </c>
    </row>
    <row r="113" spans="1:14" x14ac:dyDescent="0.25">
      <c r="A113" s="79" t="s">
        <v>236</v>
      </c>
      <c r="B113" s="192">
        <v>14.689267689999999</v>
      </c>
      <c r="C113" s="192">
        <v>16.534281619999998</v>
      </c>
      <c r="D113" s="213">
        <v>13.39163578</v>
      </c>
      <c r="F113" s="79" t="s">
        <v>176</v>
      </c>
      <c r="G113" s="192">
        <v>0.17703097000000001</v>
      </c>
      <c r="H113" s="192">
        <v>0</v>
      </c>
      <c r="I113" s="213">
        <v>0.84346476000000004</v>
      </c>
      <c r="J113" s="244"/>
      <c r="K113" s="79" t="s">
        <v>39</v>
      </c>
      <c r="L113" s="192">
        <v>3.4389679999999999E-2</v>
      </c>
      <c r="M113" s="192">
        <v>9.8745189999999997E-2</v>
      </c>
      <c r="N113" s="213">
        <v>9.539947E-2</v>
      </c>
    </row>
    <row r="114" spans="1:14" x14ac:dyDescent="0.25">
      <c r="A114" s="79" t="s">
        <v>169</v>
      </c>
      <c r="B114" s="192">
        <v>24.465127620000001</v>
      </c>
      <c r="C114" s="192">
        <v>28.058955839999999</v>
      </c>
      <c r="D114" s="213">
        <v>13.19093369</v>
      </c>
      <c r="F114" s="79" t="s">
        <v>256</v>
      </c>
      <c r="G114" s="192">
        <v>6.0213449800000003</v>
      </c>
      <c r="H114" s="192">
        <v>0.95162153999999999</v>
      </c>
      <c r="I114" s="213">
        <v>0.83183794</v>
      </c>
      <c r="J114" s="244"/>
      <c r="K114" s="79" t="s">
        <v>106</v>
      </c>
      <c r="L114" s="192">
        <v>6.8595649999999994E-2</v>
      </c>
      <c r="M114" s="192">
        <v>0.10049891999999999</v>
      </c>
      <c r="N114" s="213">
        <v>9.3196269999999998E-2</v>
      </c>
    </row>
    <row r="115" spans="1:14" x14ac:dyDescent="0.25">
      <c r="A115" s="79" t="s">
        <v>148</v>
      </c>
      <c r="B115" s="192">
        <v>37.112398540000001</v>
      </c>
      <c r="C115" s="192">
        <v>8.6535887799999998</v>
      </c>
      <c r="D115" s="213">
        <v>13.051902330000001</v>
      </c>
      <c r="F115" s="79" t="s">
        <v>33</v>
      </c>
      <c r="G115" s="192">
        <v>3.1623300000000001E-3</v>
      </c>
      <c r="H115" s="192">
        <v>0.78782624000000001</v>
      </c>
      <c r="I115" s="213">
        <v>0.82971386000000003</v>
      </c>
      <c r="J115" s="244"/>
      <c r="K115" s="79" t="s">
        <v>80</v>
      </c>
      <c r="L115" s="192">
        <v>5.8084410000000003E-2</v>
      </c>
      <c r="M115" s="192">
        <v>7.4311669999999996E-2</v>
      </c>
      <c r="N115" s="213">
        <v>9.3095129999999998E-2</v>
      </c>
    </row>
    <row r="116" spans="1:14" x14ac:dyDescent="0.25">
      <c r="A116" s="79" t="s">
        <v>145</v>
      </c>
      <c r="B116" s="192">
        <v>13.31739284</v>
      </c>
      <c r="C116" s="192">
        <v>13.19727541</v>
      </c>
      <c r="D116" s="213">
        <v>12.749445769999999</v>
      </c>
      <c r="F116" s="79" t="s">
        <v>237</v>
      </c>
      <c r="G116" s="192">
        <v>1.96887159</v>
      </c>
      <c r="H116" s="192">
        <v>1.5107550300000001</v>
      </c>
      <c r="I116" s="213">
        <v>0.81000786999999996</v>
      </c>
      <c r="J116" s="244"/>
      <c r="K116" s="79" t="s">
        <v>134</v>
      </c>
      <c r="L116" s="192">
        <v>0.10575878999999999</v>
      </c>
      <c r="M116" s="192">
        <v>6.0480720000000002E-2</v>
      </c>
      <c r="N116" s="213">
        <v>8.877560000000001E-2</v>
      </c>
    </row>
    <row r="117" spans="1:14" x14ac:dyDescent="0.25">
      <c r="A117" s="79" t="s">
        <v>149</v>
      </c>
      <c r="B117" s="192">
        <v>34.975991549999996</v>
      </c>
      <c r="C117" s="192">
        <v>26.040640239999998</v>
      </c>
      <c r="D117" s="213">
        <v>12.73055999</v>
      </c>
      <c r="F117" s="79" t="s">
        <v>104</v>
      </c>
      <c r="G117" s="192">
        <v>14.08804211</v>
      </c>
      <c r="H117" s="192">
        <v>0.10712580000000001</v>
      </c>
      <c r="I117" s="213">
        <v>0.80113921999999993</v>
      </c>
      <c r="J117" s="244"/>
      <c r="K117" s="79" t="s">
        <v>229</v>
      </c>
      <c r="L117" s="192">
        <v>0.24575735999999998</v>
      </c>
      <c r="M117" s="192">
        <v>0.17463247000000001</v>
      </c>
      <c r="N117" s="213">
        <v>8.2100909999999999E-2</v>
      </c>
    </row>
    <row r="118" spans="1:14" x14ac:dyDescent="0.25">
      <c r="A118" s="79" t="s">
        <v>119</v>
      </c>
      <c r="B118" s="192">
        <v>15.473228730000001</v>
      </c>
      <c r="C118" s="192">
        <v>15.198317320000001</v>
      </c>
      <c r="D118" s="213">
        <v>12.432742279999999</v>
      </c>
      <c r="F118" s="79" t="s">
        <v>240</v>
      </c>
      <c r="G118" s="192">
        <v>2.7322367000000001</v>
      </c>
      <c r="H118" s="192">
        <v>3.1662061100000001</v>
      </c>
      <c r="I118" s="213">
        <v>0.78860804000000007</v>
      </c>
      <c r="J118" s="244"/>
      <c r="K118" s="79" t="s">
        <v>174</v>
      </c>
      <c r="L118" s="192">
        <v>4.582754E-2</v>
      </c>
      <c r="M118" s="192">
        <v>0.10552603999999999</v>
      </c>
      <c r="N118" s="213">
        <v>8.015485E-2</v>
      </c>
    </row>
    <row r="119" spans="1:14" x14ac:dyDescent="0.25">
      <c r="A119" s="79" t="s">
        <v>106</v>
      </c>
      <c r="B119" s="192">
        <v>14.4555115</v>
      </c>
      <c r="C119" s="192">
        <v>14.023009210000001</v>
      </c>
      <c r="D119" s="213">
        <v>12.397884730000001</v>
      </c>
      <c r="F119" s="79" t="s">
        <v>204</v>
      </c>
      <c r="G119" s="192">
        <v>1.01384253</v>
      </c>
      <c r="H119" s="192">
        <v>1.65901791</v>
      </c>
      <c r="I119" s="213">
        <v>0.72675623</v>
      </c>
      <c r="J119" s="244"/>
      <c r="K119" s="79" t="s">
        <v>139</v>
      </c>
      <c r="L119" s="192">
        <v>2.9707000000000001E-2</v>
      </c>
      <c r="M119" s="192">
        <v>0.10245708000000001</v>
      </c>
      <c r="N119" s="213">
        <v>7.8731519999999999E-2</v>
      </c>
    </row>
    <row r="120" spans="1:14" x14ac:dyDescent="0.25">
      <c r="A120" s="79" t="s">
        <v>237</v>
      </c>
      <c r="B120" s="192">
        <v>12.547407230000001</v>
      </c>
      <c r="C120" s="192">
        <v>10.868350300000001</v>
      </c>
      <c r="D120" s="213">
        <v>12.051581369999999</v>
      </c>
      <c r="F120" s="79" t="s">
        <v>235</v>
      </c>
      <c r="G120" s="192">
        <v>2.18780609</v>
      </c>
      <c r="H120" s="192">
        <v>3.0137899799999999</v>
      </c>
      <c r="I120" s="213">
        <v>0.72304408999999992</v>
      </c>
      <c r="J120" s="244"/>
      <c r="K120" s="79" t="s">
        <v>193</v>
      </c>
      <c r="L120" s="192">
        <v>0.10046619</v>
      </c>
      <c r="M120" s="192">
        <v>0.11569130999999999</v>
      </c>
      <c r="N120" s="213">
        <v>7.0368089999999994E-2</v>
      </c>
    </row>
    <row r="121" spans="1:14" x14ac:dyDescent="0.25">
      <c r="A121" s="79" t="s">
        <v>12</v>
      </c>
      <c r="B121" s="192">
        <v>6.1129384</v>
      </c>
      <c r="C121" s="192">
        <v>8.4789618600000001</v>
      </c>
      <c r="D121" s="213">
        <v>11.99343258</v>
      </c>
      <c r="F121" s="79" t="s">
        <v>202</v>
      </c>
      <c r="G121" s="192">
        <v>4.1746260699999995</v>
      </c>
      <c r="H121" s="192">
        <v>4.4290405100000001</v>
      </c>
      <c r="I121" s="213">
        <v>0.70610428000000003</v>
      </c>
      <c r="J121" s="244"/>
      <c r="K121" s="79" t="s">
        <v>98</v>
      </c>
      <c r="L121" s="192">
        <v>4.9223620000000003E-2</v>
      </c>
      <c r="M121" s="192">
        <v>3.4479260000000005E-2</v>
      </c>
      <c r="N121" s="213">
        <v>6.2814129999999996E-2</v>
      </c>
    </row>
    <row r="122" spans="1:14" x14ac:dyDescent="0.25">
      <c r="A122" s="79" t="s">
        <v>142</v>
      </c>
      <c r="B122" s="192">
        <v>11.367428380000002</v>
      </c>
      <c r="C122" s="192">
        <v>12.564687130000001</v>
      </c>
      <c r="D122" s="213">
        <v>11.83324032</v>
      </c>
      <c r="F122" s="79" t="s">
        <v>146</v>
      </c>
      <c r="G122" s="192">
        <v>3.6161137999999999</v>
      </c>
      <c r="H122" s="192">
        <v>20.943315559999998</v>
      </c>
      <c r="I122" s="213">
        <v>0.66855370999999997</v>
      </c>
      <c r="J122" s="244"/>
      <c r="K122" s="79" t="s">
        <v>72</v>
      </c>
      <c r="L122" s="192">
        <v>0</v>
      </c>
      <c r="M122" s="192">
        <v>0</v>
      </c>
      <c r="N122" s="213">
        <v>5.8162999999999999E-2</v>
      </c>
    </row>
    <row r="123" spans="1:14" x14ac:dyDescent="0.25">
      <c r="A123" s="79" t="s">
        <v>64</v>
      </c>
      <c r="B123" s="192">
        <v>5.7941038200000001</v>
      </c>
      <c r="C123" s="192">
        <v>12.97094982</v>
      </c>
      <c r="D123" s="213">
        <v>11.30883519</v>
      </c>
      <c r="F123" s="79" t="s">
        <v>27</v>
      </c>
      <c r="G123" s="192">
        <v>0.11006407000000001</v>
      </c>
      <c r="H123" s="192">
        <v>0.39336596999999995</v>
      </c>
      <c r="I123" s="213">
        <v>0.65714980000000001</v>
      </c>
      <c r="J123" s="244"/>
      <c r="K123" s="79" t="s">
        <v>241</v>
      </c>
      <c r="L123" s="192">
        <v>6.1918710000000002E-2</v>
      </c>
      <c r="M123" s="192">
        <v>0.42236334000000003</v>
      </c>
      <c r="N123" s="213">
        <v>4.6460359999999999E-2</v>
      </c>
    </row>
    <row r="124" spans="1:14" x14ac:dyDescent="0.25">
      <c r="A124" s="79" t="s">
        <v>252</v>
      </c>
      <c r="B124" s="192">
        <v>8.0264681699999993</v>
      </c>
      <c r="C124" s="192">
        <v>6.9790954900000006</v>
      </c>
      <c r="D124" s="213">
        <v>11.269997210000001</v>
      </c>
      <c r="F124" s="79" t="s">
        <v>94</v>
      </c>
      <c r="G124" s="192">
        <v>4.8860400000000003E-3</v>
      </c>
      <c r="H124" s="192">
        <v>0.49014256</v>
      </c>
      <c r="I124" s="213">
        <v>0.55085065</v>
      </c>
      <c r="J124" s="244"/>
      <c r="K124" s="79" t="s">
        <v>117</v>
      </c>
      <c r="L124" s="192">
        <v>6.1002339999999995E-2</v>
      </c>
      <c r="M124" s="192">
        <v>0.12499692999999999</v>
      </c>
      <c r="N124" s="213">
        <v>4.2703519999999995E-2</v>
      </c>
    </row>
    <row r="125" spans="1:14" x14ac:dyDescent="0.25">
      <c r="A125" s="79" t="s">
        <v>95</v>
      </c>
      <c r="B125" s="192">
        <v>1.2581593500000001</v>
      </c>
      <c r="C125" s="192">
        <v>0.39795177000000004</v>
      </c>
      <c r="D125" s="213">
        <v>10.65332673</v>
      </c>
      <c r="F125" s="79" t="s">
        <v>208</v>
      </c>
      <c r="G125" s="192">
        <v>0.15419516</v>
      </c>
      <c r="H125" s="192">
        <v>0.27521068999999998</v>
      </c>
      <c r="I125" s="213">
        <v>0.54773456000000009</v>
      </c>
      <c r="J125" s="244"/>
      <c r="K125" s="79" t="s">
        <v>12</v>
      </c>
      <c r="L125" s="192">
        <v>1.3841E-4</v>
      </c>
      <c r="M125" s="192">
        <v>0</v>
      </c>
      <c r="N125" s="213">
        <v>4.2369690000000002E-2</v>
      </c>
    </row>
    <row r="126" spans="1:14" x14ac:dyDescent="0.25">
      <c r="A126" s="79" t="s">
        <v>182</v>
      </c>
      <c r="B126" s="192">
        <v>15.61102071</v>
      </c>
      <c r="C126" s="192">
        <v>12.424109529999999</v>
      </c>
      <c r="D126" s="213">
        <v>10.399962630000001</v>
      </c>
      <c r="F126" s="79" t="s">
        <v>214</v>
      </c>
      <c r="G126" s="192">
        <v>3.1646921800000003</v>
      </c>
      <c r="H126" s="192">
        <v>1.69703622</v>
      </c>
      <c r="I126" s="213">
        <v>0.52930809999999995</v>
      </c>
      <c r="J126" s="244"/>
      <c r="K126" s="79" t="s">
        <v>102</v>
      </c>
      <c r="L126" s="192">
        <v>0</v>
      </c>
      <c r="M126" s="192">
        <v>6.0400000000000004E-4</v>
      </c>
      <c r="N126" s="213">
        <v>4.0014000000000001E-2</v>
      </c>
    </row>
    <row r="127" spans="1:14" x14ac:dyDescent="0.25">
      <c r="A127" s="79" t="s">
        <v>159</v>
      </c>
      <c r="B127" s="192">
        <v>8.9258594200000001</v>
      </c>
      <c r="C127" s="192">
        <v>7.3942021799999997</v>
      </c>
      <c r="D127" s="213">
        <v>10.18129646</v>
      </c>
      <c r="F127" s="79" t="s">
        <v>31</v>
      </c>
      <c r="G127" s="192">
        <v>0.46518709000000003</v>
      </c>
      <c r="H127" s="192">
        <v>5.555467E-2</v>
      </c>
      <c r="I127" s="213">
        <v>0.51368928000000003</v>
      </c>
      <c r="J127" s="244"/>
      <c r="K127" s="79" t="s">
        <v>145</v>
      </c>
      <c r="L127" s="192">
        <v>1.5407850000000001E-2</v>
      </c>
      <c r="M127" s="192">
        <v>4.0568000000000001E-4</v>
      </c>
      <c r="N127" s="213">
        <v>3.8199910000000004E-2</v>
      </c>
    </row>
    <row r="128" spans="1:14" x14ac:dyDescent="0.25">
      <c r="A128" s="79" t="s">
        <v>215</v>
      </c>
      <c r="B128" s="192">
        <v>4.5882025599999992</v>
      </c>
      <c r="C128" s="192">
        <v>12.51741713</v>
      </c>
      <c r="D128" s="213">
        <v>9.6683841999999984</v>
      </c>
      <c r="F128" s="79" t="s">
        <v>120</v>
      </c>
      <c r="G128" s="192">
        <v>0.13921007000000002</v>
      </c>
      <c r="H128" s="192">
        <v>4.2372489999999999E-2</v>
      </c>
      <c r="I128" s="213">
        <v>0.45617734000000004</v>
      </c>
      <c r="J128" s="244"/>
      <c r="K128" s="79" t="s">
        <v>97</v>
      </c>
      <c r="L128" s="192">
        <v>9.4369999999999992E-3</v>
      </c>
      <c r="M128" s="192">
        <v>3.679727E-2</v>
      </c>
      <c r="N128" s="213">
        <v>3.7891399999999999E-2</v>
      </c>
    </row>
    <row r="129" spans="1:14" x14ac:dyDescent="0.25">
      <c r="A129" s="79" t="s">
        <v>49</v>
      </c>
      <c r="B129" s="192">
        <v>11.87439275</v>
      </c>
      <c r="C129" s="192">
        <v>10.106485789999999</v>
      </c>
      <c r="D129" s="213">
        <v>9.5616118500000002</v>
      </c>
      <c r="F129" s="79" t="s">
        <v>231</v>
      </c>
      <c r="G129" s="192">
        <v>0.84974391000000005</v>
      </c>
      <c r="H129" s="192">
        <v>0.16199262</v>
      </c>
      <c r="I129" s="213">
        <v>0.44039136000000001</v>
      </c>
      <c r="J129" s="244"/>
      <c r="K129" s="79" t="s">
        <v>96</v>
      </c>
      <c r="L129" s="192">
        <v>6.4104999999999995E-2</v>
      </c>
      <c r="M129" s="192">
        <v>2.3033089999999999E-2</v>
      </c>
      <c r="N129" s="213">
        <v>3.4488650000000003E-2</v>
      </c>
    </row>
    <row r="130" spans="1:14" x14ac:dyDescent="0.25">
      <c r="A130" s="79" t="s">
        <v>94</v>
      </c>
      <c r="B130" s="192">
        <v>12.727369749999999</v>
      </c>
      <c r="C130" s="192">
        <v>6.4924304900000003</v>
      </c>
      <c r="D130" s="213">
        <v>9.1690212400000011</v>
      </c>
      <c r="F130" s="79" t="s">
        <v>173</v>
      </c>
      <c r="G130" s="192">
        <v>0.54960978000000005</v>
      </c>
      <c r="H130" s="192">
        <v>0.39551503000000005</v>
      </c>
      <c r="I130" s="213">
        <v>0.43907164000000004</v>
      </c>
      <c r="J130" s="244"/>
      <c r="K130" s="79" t="s">
        <v>63</v>
      </c>
      <c r="L130" s="192">
        <v>0.30204701</v>
      </c>
      <c r="M130" s="192">
        <v>6.7189689999999996E-2</v>
      </c>
      <c r="N130" s="213">
        <v>3.2855480000000006E-2</v>
      </c>
    </row>
    <row r="131" spans="1:14" x14ac:dyDescent="0.25">
      <c r="A131" s="79" t="s">
        <v>122</v>
      </c>
      <c r="B131" s="192">
        <v>5.77881483</v>
      </c>
      <c r="C131" s="192">
        <v>9.1197594300000002</v>
      </c>
      <c r="D131" s="213">
        <v>8.4060835699999998</v>
      </c>
      <c r="F131" s="79" t="s">
        <v>149</v>
      </c>
      <c r="G131" s="192">
        <v>1.69788344</v>
      </c>
      <c r="H131" s="192">
        <v>0.60320024999999999</v>
      </c>
      <c r="I131" s="213">
        <v>0.41156592999999997</v>
      </c>
      <c r="J131" s="244"/>
      <c r="K131" s="79" t="s">
        <v>129</v>
      </c>
      <c r="L131" s="192">
        <v>0.25943067999999997</v>
      </c>
      <c r="M131" s="192">
        <v>3.9375589999999995E-2</v>
      </c>
      <c r="N131" s="213">
        <v>3.1148119999999998E-2</v>
      </c>
    </row>
    <row r="132" spans="1:14" x14ac:dyDescent="0.25">
      <c r="A132" s="79" t="s">
        <v>603</v>
      </c>
      <c r="B132" s="192">
        <v>6.9023979500000001</v>
      </c>
      <c r="C132" s="192">
        <v>7.8394828700000003</v>
      </c>
      <c r="D132" s="213">
        <v>8.2279880199999997</v>
      </c>
      <c r="F132" s="79" t="s">
        <v>24</v>
      </c>
      <c r="G132" s="192">
        <v>0.42595474</v>
      </c>
      <c r="H132" s="192">
        <v>0.18439601999999999</v>
      </c>
      <c r="I132" s="213">
        <v>0.40685093</v>
      </c>
      <c r="J132" s="244"/>
      <c r="K132" s="79" t="s">
        <v>150</v>
      </c>
      <c r="L132" s="192">
        <v>4.9799820000000002E-2</v>
      </c>
      <c r="M132" s="192">
        <v>6.2608220000000006E-2</v>
      </c>
      <c r="N132" s="213">
        <v>2.7981820000000001E-2</v>
      </c>
    </row>
    <row r="133" spans="1:14" x14ac:dyDescent="0.25">
      <c r="A133" s="79" t="s">
        <v>31</v>
      </c>
      <c r="B133" s="192">
        <v>8.5914299700000001</v>
      </c>
      <c r="C133" s="192">
        <v>6.9380735499999995</v>
      </c>
      <c r="D133" s="213">
        <v>8.1206404199999991</v>
      </c>
      <c r="F133" s="79" t="s">
        <v>219</v>
      </c>
      <c r="G133" s="192">
        <v>1.0984001799999998</v>
      </c>
      <c r="H133" s="192">
        <v>0.78524503000000001</v>
      </c>
      <c r="I133" s="213">
        <v>0.40336915999999995</v>
      </c>
      <c r="J133" s="244"/>
      <c r="K133" s="79" t="s">
        <v>114</v>
      </c>
      <c r="L133" s="192">
        <v>3.4936040000000002E-2</v>
      </c>
      <c r="M133" s="192">
        <v>5.6258599999999999E-2</v>
      </c>
      <c r="N133" s="213">
        <v>2.2072069999999999E-2</v>
      </c>
    </row>
    <row r="134" spans="1:14" x14ac:dyDescent="0.25">
      <c r="A134" s="79" t="s">
        <v>246</v>
      </c>
      <c r="B134" s="192">
        <v>7.4817069500000004</v>
      </c>
      <c r="C134" s="192">
        <v>8.8304565099999994</v>
      </c>
      <c r="D134" s="213">
        <v>8.0030079799999996</v>
      </c>
      <c r="F134" s="79" t="s">
        <v>187</v>
      </c>
      <c r="G134" s="192">
        <v>1.31954467</v>
      </c>
      <c r="H134" s="192">
        <v>4.0659599999999997E-2</v>
      </c>
      <c r="I134" s="213">
        <v>0.39053659999999996</v>
      </c>
      <c r="J134" s="244"/>
      <c r="K134" s="79" t="s">
        <v>144</v>
      </c>
      <c r="L134" s="192">
        <v>5.3795100000000005E-3</v>
      </c>
      <c r="M134" s="192">
        <v>0.19752186999999999</v>
      </c>
      <c r="N134" s="213">
        <v>2.1120490000000002E-2</v>
      </c>
    </row>
    <row r="135" spans="1:14" x14ac:dyDescent="0.25">
      <c r="A135" s="79" t="s">
        <v>225</v>
      </c>
      <c r="B135" s="192">
        <v>0.47059303999999996</v>
      </c>
      <c r="C135" s="192">
        <v>0.24527234000000001</v>
      </c>
      <c r="D135" s="213">
        <v>7.8035897599999995</v>
      </c>
      <c r="F135" s="79" t="s">
        <v>185</v>
      </c>
      <c r="G135" s="192">
        <v>1.10546893</v>
      </c>
      <c r="H135" s="192">
        <v>1.4107062500000001</v>
      </c>
      <c r="I135" s="213">
        <v>0.37540835</v>
      </c>
      <c r="J135" s="244"/>
      <c r="K135" s="79" t="s">
        <v>20</v>
      </c>
      <c r="L135" s="192">
        <v>3.1697919999999997E-2</v>
      </c>
      <c r="M135" s="192">
        <v>1.36736E-3</v>
      </c>
      <c r="N135" s="213">
        <v>2.093807E-2</v>
      </c>
    </row>
    <row r="136" spans="1:14" x14ac:dyDescent="0.25">
      <c r="A136" s="79" t="s">
        <v>152</v>
      </c>
      <c r="B136" s="192">
        <v>8.7215185799999997</v>
      </c>
      <c r="C136" s="192">
        <v>7.0118977899999999</v>
      </c>
      <c r="D136" s="213">
        <v>7.6748121200000003</v>
      </c>
      <c r="F136" s="79" t="s">
        <v>145</v>
      </c>
      <c r="G136" s="192">
        <v>0.36661944000000002</v>
      </c>
      <c r="H136" s="192">
        <v>3.6999947500000001</v>
      </c>
      <c r="I136" s="213">
        <v>0.32042229</v>
      </c>
      <c r="J136" s="244"/>
      <c r="K136" s="79" t="s">
        <v>71</v>
      </c>
      <c r="L136" s="192">
        <v>0</v>
      </c>
      <c r="M136" s="192">
        <v>0</v>
      </c>
      <c r="N136" s="213">
        <v>2.0358999999999999E-2</v>
      </c>
    </row>
    <row r="137" spans="1:14" x14ac:dyDescent="0.25">
      <c r="A137" s="79" t="s">
        <v>221</v>
      </c>
      <c r="B137" s="192">
        <v>5.9687366700000002</v>
      </c>
      <c r="C137" s="192">
        <v>6.7786596500000007</v>
      </c>
      <c r="D137" s="213">
        <v>7.6599804200000001</v>
      </c>
      <c r="F137" s="79" t="s">
        <v>106</v>
      </c>
      <c r="G137" s="192">
        <v>7.3430000000000007E-5</v>
      </c>
      <c r="H137" s="192">
        <v>4.258062E-2</v>
      </c>
      <c r="I137" s="213">
        <v>0.30832686999999998</v>
      </c>
      <c r="J137" s="244"/>
      <c r="K137" s="79" t="s">
        <v>244</v>
      </c>
      <c r="L137" s="192">
        <v>2.8394600000000002E-3</v>
      </c>
      <c r="M137" s="192">
        <v>0.16803885000000002</v>
      </c>
      <c r="N137" s="213">
        <v>1.9593840000000001E-2</v>
      </c>
    </row>
    <row r="138" spans="1:14" x14ac:dyDescent="0.25">
      <c r="A138" s="79" t="s">
        <v>199</v>
      </c>
      <c r="B138" s="192">
        <v>5.9806221200000005</v>
      </c>
      <c r="C138" s="192">
        <v>9.7524858100000014</v>
      </c>
      <c r="D138" s="213">
        <v>7.2150777300000009</v>
      </c>
      <c r="F138" s="79" t="s">
        <v>236</v>
      </c>
      <c r="G138" s="192">
        <v>0.55185343999999992</v>
      </c>
      <c r="H138" s="192">
        <v>1.01658716</v>
      </c>
      <c r="I138" s="213">
        <v>0.30828702000000002</v>
      </c>
      <c r="J138" s="244"/>
      <c r="K138" s="79" t="s">
        <v>45</v>
      </c>
      <c r="L138" s="192">
        <v>3.7290000000000001E-3</v>
      </c>
      <c r="M138" s="192">
        <v>0</v>
      </c>
      <c r="N138" s="213">
        <v>1.795447E-2</v>
      </c>
    </row>
    <row r="139" spans="1:14" x14ac:dyDescent="0.25">
      <c r="A139" s="79" t="s">
        <v>9</v>
      </c>
      <c r="B139" s="192">
        <v>10.11687515</v>
      </c>
      <c r="C139" s="192">
        <v>8.7273178100000006</v>
      </c>
      <c r="D139" s="213">
        <v>6.9698622699999992</v>
      </c>
      <c r="F139" s="79" t="s">
        <v>102</v>
      </c>
      <c r="G139" s="192">
        <v>0.22492489999999998</v>
      </c>
      <c r="H139" s="192">
        <v>0</v>
      </c>
      <c r="I139" s="213">
        <v>0.30324915999999996</v>
      </c>
      <c r="J139" s="244"/>
      <c r="K139" s="79" t="s">
        <v>36</v>
      </c>
      <c r="L139" s="192">
        <v>1.4492020000000001E-2</v>
      </c>
      <c r="M139" s="192">
        <v>3.2441599999999998E-3</v>
      </c>
      <c r="N139" s="213">
        <v>1.6231389999999998E-2</v>
      </c>
    </row>
    <row r="140" spans="1:14" x14ac:dyDescent="0.25">
      <c r="A140" s="79" t="s">
        <v>181</v>
      </c>
      <c r="B140" s="192">
        <v>21.702547829999997</v>
      </c>
      <c r="C140" s="192">
        <v>3.1404010099999997</v>
      </c>
      <c r="D140" s="213">
        <v>6.7359908099999997</v>
      </c>
      <c r="F140" s="79" t="s">
        <v>88</v>
      </c>
      <c r="G140" s="192">
        <v>0.11513777</v>
      </c>
      <c r="H140" s="192">
        <v>0.26339240000000003</v>
      </c>
      <c r="I140" s="213">
        <v>0.29577091</v>
      </c>
      <c r="J140" s="244"/>
      <c r="K140" s="79" t="s">
        <v>120</v>
      </c>
      <c r="L140" s="192">
        <v>1.16034E-2</v>
      </c>
      <c r="M140" s="192">
        <v>9.4468299999999998E-3</v>
      </c>
      <c r="N140" s="213">
        <v>1.496784E-2</v>
      </c>
    </row>
    <row r="141" spans="1:14" x14ac:dyDescent="0.25">
      <c r="A141" s="79" t="s">
        <v>156</v>
      </c>
      <c r="B141" s="192">
        <v>3.0337170800000002</v>
      </c>
      <c r="C141" s="192">
        <v>4.0248322999999999</v>
      </c>
      <c r="D141" s="213">
        <v>6.3800662300000006</v>
      </c>
      <c r="F141" s="79" t="s">
        <v>25</v>
      </c>
      <c r="G141" s="192">
        <v>0.26777572999999999</v>
      </c>
      <c r="H141" s="192">
        <v>0.88071712999999996</v>
      </c>
      <c r="I141" s="213">
        <v>0.25322676</v>
      </c>
      <c r="J141" s="244"/>
      <c r="K141" s="79" t="s">
        <v>146</v>
      </c>
      <c r="L141" s="192">
        <v>4.4251730000000003E-2</v>
      </c>
      <c r="M141" s="192">
        <v>5.3300000000000005E-4</v>
      </c>
      <c r="N141" s="213">
        <v>1.484984E-2</v>
      </c>
    </row>
    <row r="142" spans="1:14" x14ac:dyDescent="0.25">
      <c r="A142" s="79" t="s">
        <v>173</v>
      </c>
      <c r="B142" s="192">
        <v>9.6009601700000005</v>
      </c>
      <c r="C142" s="192">
        <v>5.0627840400000004</v>
      </c>
      <c r="D142" s="213">
        <v>6.3341080199999995</v>
      </c>
      <c r="F142" s="79" t="s">
        <v>230</v>
      </c>
      <c r="G142" s="192">
        <v>0.83677943999999993</v>
      </c>
      <c r="H142" s="192">
        <v>0.48847098999999999</v>
      </c>
      <c r="I142" s="213">
        <v>0.24361101000000002</v>
      </c>
      <c r="J142" s="244"/>
      <c r="K142" s="79" t="s">
        <v>99</v>
      </c>
      <c r="L142" s="192">
        <v>3.5991080000000002E-2</v>
      </c>
      <c r="M142" s="192">
        <v>2.0943959999999998E-2</v>
      </c>
      <c r="N142" s="213">
        <v>1.135716E-2</v>
      </c>
    </row>
    <row r="143" spans="1:14" x14ac:dyDescent="0.25">
      <c r="A143" s="79" t="s">
        <v>163</v>
      </c>
      <c r="B143" s="192">
        <v>5.8407500999999993</v>
      </c>
      <c r="C143" s="192">
        <v>6.5828035700000003</v>
      </c>
      <c r="D143" s="213">
        <v>6.0271188600000007</v>
      </c>
      <c r="F143" s="79" t="s">
        <v>61</v>
      </c>
      <c r="G143" s="192">
        <v>2.2723600000000002E-3</v>
      </c>
      <c r="H143" s="192">
        <v>2.196E-3</v>
      </c>
      <c r="I143" s="213">
        <v>0.24153221999999999</v>
      </c>
      <c r="J143" s="244"/>
      <c r="K143" s="79" t="s">
        <v>59</v>
      </c>
      <c r="L143" s="192">
        <v>3.8574899999999999E-3</v>
      </c>
      <c r="M143" s="192">
        <v>0</v>
      </c>
      <c r="N143" s="213">
        <v>1.0906850000000001E-2</v>
      </c>
    </row>
    <row r="144" spans="1:14" x14ac:dyDescent="0.25">
      <c r="A144" s="79" t="s">
        <v>193</v>
      </c>
      <c r="B144" s="192">
        <v>4.1501617599999996</v>
      </c>
      <c r="C144" s="192">
        <v>4.7688189599999999</v>
      </c>
      <c r="D144" s="213">
        <v>5.84240578</v>
      </c>
      <c r="F144" s="79" t="s">
        <v>91</v>
      </c>
      <c r="G144" s="192">
        <v>2.6641000000000001E-2</v>
      </c>
      <c r="H144" s="192">
        <v>0</v>
      </c>
      <c r="I144" s="213">
        <v>0.23337766000000001</v>
      </c>
      <c r="J144" s="244"/>
      <c r="K144" s="79" t="s">
        <v>223</v>
      </c>
      <c r="L144" s="192">
        <v>0.47899221000000003</v>
      </c>
      <c r="M144" s="192">
        <v>0.90405785999999999</v>
      </c>
      <c r="N144" s="213">
        <v>1.0574999999999999E-2</v>
      </c>
    </row>
    <row r="145" spans="1:14" x14ac:dyDescent="0.25">
      <c r="A145" s="79" t="s">
        <v>185</v>
      </c>
      <c r="B145" s="192">
        <v>2.6024682100000001</v>
      </c>
      <c r="C145" s="192">
        <v>5.3539900500000002</v>
      </c>
      <c r="D145" s="213">
        <v>5.8021196500000007</v>
      </c>
      <c r="F145" s="79" t="s">
        <v>118</v>
      </c>
      <c r="G145" s="192">
        <v>0</v>
      </c>
      <c r="H145" s="192">
        <v>3.2348000000000001E-4</v>
      </c>
      <c r="I145" s="213">
        <v>0.22371173999999999</v>
      </c>
      <c r="J145" s="244"/>
      <c r="K145" s="79" t="s">
        <v>163</v>
      </c>
      <c r="L145" s="192">
        <v>0.13978301000000001</v>
      </c>
      <c r="M145" s="192">
        <v>9.6050600000000003E-3</v>
      </c>
      <c r="N145" s="213">
        <v>1.014148E-2</v>
      </c>
    </row>
    <row r="146" spans="1:14" x14ac:dyDescent="0.25">
      <c r="A146" s="79" t="s">
        <v>202</v>
      </c>
      <c r="B146" s="192">
        <v>4.7235314400000004</v>
      </c>
      <c r="C146" s="192">
        <v>8.0949690699999994</v>
      </c>
      <c r="D146" s="213">
        <v>5.7829697400000004</v>
      </c>
      <c r="F146" s="79" t="s">
        <v>96</v>
      </c>
      <c r="G146" s="192">
        <v>0.65599479000000005</v>
      </c>
      <c r="H146" s="192">
        <v>0</v>
      </c>
      <c r="I146" s="213">
        <v>0.21496872</v>
      </c>
      <c r="J146" s="244"/>
      <c r="K146" s="79" t="s">
        <v>137</v>
      </c>
      <c r="L146" s="192">
        <v>6.9921999999999996E-3</v>
      </c>
      <c r="M146" s="192">
        <v>4.7496700000000001E-3</v>
      </c>
      <c r="N146" s="213">
        <v>8.8651800000000003E-3</v>
      </c>
    </row>
    <row r="147" spans="1:14" x14ac:dyDescent="0.25">
      <c r="A147" s="79" t="s">
        <v>227</v>
      </c>
      <c r="B147" s="192">
        <v>3.8377370499999999</v>
      </c>
      <c r="C147" s="192">
        <v>5.6541697199999996</v>
      </c>
      <c r="D147" s="213">
        <v>5.7190376600000006</v>
      </c>
      <c r="F147" s="79" t="s">
        <v>248</v>
      </c>
      <c r="G147" s="192">
        <v>8.8842227600000001</v>
      </c>
      <c r="H147" s="192">
        <v>1.8168400099999999</v>
      </c>
      <c r="I147" s="213">
        <v>0.18087700000000001</v>
      </c>
      <c r="J147" s="244"/>
      <c r="K147" s="79" t="s">
        <v>125</v>
      </c>
      <c r="L147" s="192">
        <v>0</v>
      </c>
      <c r="M147" s="192">
        <v>1E-4</v>
      </c>
      <c r="N147" s="213">
        <v>7.6513500000000003E-3</v>
      </c>
    </row>
    <row r="148" spans="1:14" x14ac:dyDescent="0.25">
      <c r="A148" s="79" t="s">
        <v>205</v>
      </c>
      <c r="B148" s="192">
        <v>5.6466607800000004</v>
      </c>
      <c r="C148" s="192">
        <v>4.2747877699999997</v>
      </c>
      <c r="D148" s="213">
        <v>5.5424799199999999</v>
      </c>
      <c r="F148" s="79" t="s">
        <v>113</v>
      </c>
      <c r="G148" s="192">
        <v>0.53064768000000007</v>
      </c>
      <c r="H148" s="192">
        <v>0.45087054999999998</v>
      </c>
      <c r="I148" s="213">
        <v>0.17270995</v>
      </c>
      <c r="J148" s="244"/>
      <c r="K148" s="79" t="s">
        <v>31</v>
      </c>
      <c r="L148" s="192">
        <v>9.6509000000000005E-3</v>
      </c>
      <c r="M148" s="192">
        <v>1.881816E-2</v>
      </c>
      <c r="N148" s="213">
        <v>7.5652499999999999E-3</v>
      </c>
    </row>
    <row r="149" spans="1:14" x14ac:dyDescent="0.25">
      <c r="A149" s="79" t="s">
        <v>188</v>
      </c>
      <c r="B149" s="192">
        <v>16.622025180000001</v>
      </c>
      <c r="C149" s="192">
        <v>4.5889604000000004</v>
      </c>
      <c r="D149" s="213">
        <v>5.4357498799999995</v>
      </c>
      <c r="F149" s="79" t="s">
        <v>144</v>
      </c>
      <c r="G149" s="192">
        <v>0.112188</v>
      </c>
      <c r="H149" s="192">
        <v>0.12145527</v>
      </c>
      <c r="I149" s="213">
        <v>0.16244454999999999</v>
      </c>
      <c r="J149" s="244"/>
      <c r="K149" s="79" t="s">
        <v>138</v>
      </c>
      <c r="L149" s="192">
        <v>6.8190000000000004E-3</v>
      </c>
      <c r="M149" s="192">
        <v>0.36844768</v>
      </c>
      <c r="N149" s="213">
        <v>6.7084300000000005E-3</v>
      </c>
    </row>
    <row r="150" spans="1:14" x14ac:dyDescent="0.25">
      <c r="A150" s="79" t="s">
        <v>89</v>
      </c>
      <c r="B150" s="192">
        <v>2.1208657799999999</v>
      </c>
      <c r="C150" s="192">
        <v>3.2775629300000002</v>
      </c>
      <c r="D150" s="213">
        <v>5.3531950000000004</v>
      </c>
      <c r="F150" s="79" t="s">
        <v>603</v>
      </c>
      <c r="G150" s="192">
        <v>0.10934323</v>
      </c>
      <c r="H150" s="192">
        <v>0.2317092</v>
      </c>
      <c r="I150" s="213">
        <v>0.15761389000000001</v>
      </c>
      <c r="J150" s="244"/>
      <c r="K150" s="79" t="s">
        <v>126</v>
      </c>
      <c r="L150" s="192">
        <v>1.5255790000000002E-2</v>
      </c>
      <c r="M150" s="192">
        <v>0.20096879000000001</v>
      </c>
      <c r="N150" s="213">
        <v>6.4190600000000007E-3</v>
      </c>
    </row>
    <row r="151" spans="1:14" x14ac:dyDescent="0.25">
      <c r="A151" s="79" t="s">
        <v>81</v>
      </c>
      <c r="B151" s="192">
        <v>20.78306134</v>
      </c>
      <c r="C151" s="192">
        <v>5.7234351600000002</v>
      </c>
      <c r="D151" s="213">
        <v>5.3130099699999995</v>
      </c>
      <c r="F151" s="79" t="s">
        <v>207</v>
      </c>
      <c r="G151" s="192">
        <v>0.15331486999999999</v>
      </c>
      <c r="H151" s="192">
        <v>1.295177E-2</v>
      </c>
      <c r="I151" s="213">
        <v>0.15718876000000001</v>
      </c>
      <c r="J151" s="244"/>
      <c r="K151" s="79" t="s">
        <v>30</v>
      </c>
      <c r="L151" s="192">
        <v>9.7795E-4</v>
      </c>
      <c r="M151" s="192">
        <v>3.5978099999999999E-3</v>
      </c>
      <c r="N151" s="213">
        <v>6.2098599999999993E-3</v>
      </c>
    </row>
    <row r="152" spans="1:14" x14ac:dyDescent="0.25">
      <c r="A152" s="79" t="s">
        <v>223</v>
      </c>
      <c r="B152" s="192">
        <v>2.3981619100000002</v>
      </c>
      <c r="C152" s="192">
        <v>0.58994380000000002</v>
      </c>
      <c r="D152" s="213">
        <v>4.8381988600000003</v>
      </c>
      <c r="F152" s="79" t="s">
        <v>191</v>
      </c>
      <c r="G152" s="192">
        <v>1.47365367</v>
      </c>
      <c r="H152" s="192">
        <v>0.28591558</v>
      </c>
      <c r="I152" s="213">
        <v>0.15044607999999998</v>
      </c>
      <c r="J152" s="244"/>
      <c r="K152" s="79" t="s">
        <v>140</v>
      </c>
      <c r="L152" s="192">
        <v>6.0000000000000002E-6</v>
      </c>
      <c r="M152" s="192">
        <v>0</v>
      </c>
      <c r="N152" s="213">
        <v>5.3408400000000003E-3</v>
      </c>
    </row>
    <row r="153" spans="1:14" x14ac:dyDescent="0.25">
      <c r="A153" s="79" t="s">
        <v>254</v>
      </c>
      <c r="B153" s="192">
        <v>4.2958427600000002</v>
      </c>
      <c r="C153" s="192">
        <v>3.6197852099999999</v>
      </c>
      <c r="D153" s="213">
        <v>4.7127688600000006</v>
      </c>
      <c r="F153" s="79" t="s">
        <v>243</v>
      </c>
      <c r="G153" s="192">
        <v>1.060176E-2</v>
      </c>
      <c r="H153" s="192">
        <v>7.7290159999999997E-2</v>
      </c>
      <c r="I153" s="213">
        <v>0.14104888000000002</v>
      </c>
      <c r="J153" s="244"/>
      <c r="K153" s="79" t="s">
        <v>92</v>
      </c>
      <c r="L153" s="192">
        <v>7.7300000000000003E-4</v>
      </c>
      <c r="M153" s="192">
        <v>2.3985100000000004E-3</v>
      </c>
      <c r="N153" s="213">
        <v>4.9056899999999999E-3</v>
      </c>
    </row>
    <row r="154" spans="1:14" x14ac:dyDescent="0.25">
      <c r="A154" s="79" t="s">
        <v>61</v>
      </c>
      <c r="B154" s="192">
        <v>2.8531022400000001</v>
      </c>
      <c r="C154" s="192">
        <v>4.77190505</v>
      </c>
      <c r="D154" s="213">
        <v>4.5908903299999997</v>
      </c>
      <c r="F154" s="79" t="s">
        <v>238</v>
      </c>
      <c r="G154" s="192">
        <v>0.77359564999999997</v>
      </c>
      <c r="H154" s="192">
        <v>0.77631209000000001</v>
      </c>
      <c r="I154" s="213">
        <v>0.13908945</v>
      </c>
      <c r="J154" s="244"/>
      <c r="K154" s="79" t="s">
        <v>153</v>
      </c>
      <c r="L154" s="192">
        <v>0</v>
      </c>
      <c r="M154" s="192">
        <v>0</v>
      </c>
      <c r="N154" s="213">
        <v>4.3319999999999999E-3</v>
      </c>
    </row>
    <row r="155" spans="1:14" x14ac:dyDescent="0.25">
      <c r="A155" s="79" t="s">
        <v>150</v>
      </c>
      <c r="B155" s="192">
        <v>4.1131042500000001</v>
      </c>
      <c r="C155" s="192">
        <v>4.1014342199999998</v>
      </c>
      <c r="D155" s="213">
        <v>4.5462595499999994</v>
      </c>
      <c r="F155" s="79" t="s">
        <v>249</v>
      </c>
      <c r="G155" s="192">
        <v>0.15617286999999999</v>
      </c>
      <c r="H155" s="192">
        <v>0.16725020000000002</v>
      </c>
      <c r="I155" s="213">
        <v>0.13538617999999999</v>
      </c>
      <c r="J155" s="244"/>
      <c r="K155" s="79" t="s">
        <v>27</v>
      </c>
      <c r="L155" s="192">
        <v>5.5699999999999999E-4</v>
      </c>
      <c r="M155" s="192">
        <v>4.68659E-3</v>
      </c>
      <c r="N155" s="213">
        <v>3.69441E-3</v>
      </c>
    </row>
    <row r="156" spans="1:14" x14ac:dyDescent="0.25">
      <c r="A156" s="79" t="s">
        <v>113</v>
      </c>
      <c r="B156" s="192">
        <v>5.2252426200000004</v>
      </c>
      <c r="C156" s="192">
        <v>4.2526565300000003</v>
      </c>
      <c r="D156" s="213">
        <v>4.5348765799999997</v>
      </c>
      <c r="F156" s="79" t="s">
        <v>101</v>
      </c>
      <c r="G156" s="192">
        <v>0.22848707000000001</v>
      </c>
      <c r="H156" s="192">
        <v>1.4038E-2</v>
      </c>
      <c r="I156" s="213">
        <v>0.13525887</v>
      </c>
      <c r="J156" s="244"/>
      <c r="K156" s="79" t="s">
        <v>28</v>
      </c>
      <c r="L156" s="192">
        <v>7.6414500000000002E-3</v>
      </c>
      <c r="M156" s="192">
        <v>4.60671E-3</v>
      </c>
      <c r="N156" s="213">
        <v>3.6313499999999998E-3</v>
      </c>
    </row>
    <row r="157" spans="1:14" x14ac:dyDescent="0.25">
      <c r="A157" s="79" t="s">
        <v>224</v>
      </c>
      <c r="B157" s="192">
        <v>0.55314410999999997</v>
      </c>
      <c r="C157" s="192">
        <v>2.9943425299999999</v>
      </c>
      <c r="D157" s="213">
        <v>4.3631717199999995</v>
      </c>
      <c r="F157" s="79" t="s">
        <v>233</v>
      </c>
      <c r="G157" s="192">
        <v>0.45759136</v>
      </c>
      <c r="H157" s="192">
        <v>9.5166350000000011E-2</v>
      </c>
      <c r="I157" s="213">
        <v>0.12724284</v>
      </c>
      <c r="J157" s="244"/>
      <c r="K157" s="79" t="s">
        <v>191</v>
      </c>
      <c r="L157" s="192">
        <v>4.1623599999999995E-3</v>
      </c>
      <c r="M157" s="192">
        <v>6.9010000000000005E-5</v>
      </c>
      <c r="N157" s="213">
        <v>3.0633100000000001E-3</v>
      </c>
    </row>
    <row r="158" spans="1:14" x14ac:dyDescent="0.25">
      <c r="A158" s="79" t="s">
        <v>76</v>
      </c>
      <c r="B158" s="192">
        <v>38.953562520000006</v>
      </c>
      <c r="C158" s="192">
        <v>7.3299045500000002</v>
      </c>
      <c r="D158" s="213">
        <v>4.2831917000000006</v>
      </c>
      <c r="F158" s="79" t="s">
        <v>59</v>
      </c>
      <c r="G158" s="192">
        <v>0.12227252000000001</v>
      </c>
      <c r="H158" s="192">
        <v>0.41936101000000003</v>
      </c>
      <c r="I158" s="213">
        <v>0.12493000999999999</v>
      </c>
      <c r="J158" s="244"/>
      <c r="K158" s="79" t="s">
        <v>132</v>
      </c>
      <c r="L158" s="192">
        <v>2.6477699999999998E-3</v>
      </c>
      <c r="M158" s="192">
        <v>1.1349999999999999E-3</v>
      </c>
      <c r="N158" s="213">
        <v>3.0459800000000002E-3</v>
      </c>
    </row>
    <row r="159" spans="1:14" x14ac:dyDescent="0.25">
      <c r="A159" s="79" t="s">
        <v>258</v>
      </c>
      <c r="B159" s="192">
        <v>0.87156460000000002</v>
      </c>
      <c r="C159" s="192">
        <v>4.8955310700000005</v>
      </c>
      <c r="D159" s="213">
        <v>4.2323678200000003</v>
      </c>
      <c r="F159" s="79" t="s">
        <v>137</v>
      </c>
      <c r="G159" s="192">
        <v>0.10688053</v>
      </c>
      <c r="H159" s="192">
        <v>0.71081006999999996</v>
      </c>
      <c r="I159" s="213">
        <v>0.11904678</v>
      </c>
      <c r="J159" s="244"/>
      <c r="K159" s="79" t="s">
        <v>89</v>
      </c>
      <c r="L159" s="192">
        <v>0.26060358</v>
      </c>
      <c r="M159" s="192">
        <v>4.3766899999999999E-3</v>
      </c>
      <c r="N159" s="213">
        <v>2.83278E-3</v>
      </c>
    </row>
    <row r="160" spans="1:14" x14ac:dyDescent="0.25">
      <c r="A160" s="79" t="s">
        <v>241</v>
      </c>
      <c r="B160" s="192">
        <v>4.8509584199999995</v>
      </c>
      <c r="C160" s="192">
        <v>2.2175691400000002</v>
      </c>
      <c r="D160" s="213">
        <v>3.7018620599999998</v>
      </c>
      <c r="F160" s="79" t="s">
        <v>32</v>
      </c>
      <c r="G160" s="192">
        <v>0.16367518</v>
      </c>
      <c r="H160" s="192">
        <v>0.15880317000000002</v>
      </c>
      <c r="I160" s="213">
        <v>0.11306628000000001</v>
      </c>
      <c r="J160" s="244"/>
      <c r="K160" s="79" t="s">
        <v>186</v>
      </c>
      <c r="L160" s="192">
        <v>8.974741E-2</v>
      </c>
      <c r="M160" s="192">
        <v>0</v>
      </c>
      <c r="N160" s="213">
        <v>2.7812199999999996E-3</v>
      </c>
    </row>
    <row r="161" spans="1:14" x14ac:dyDescent="0.25">
      <c r="A161" s="79" t="s">
        <v>248</v>
      </c>
      <c r="B161" s="192">
        <v>0.81565525999999999</v>
      </c>
      <c r="C161" s="192">
        <v>0.92522473999999999</v>
      </c>
      <c r="D161" s="213">
        <v>3.6624816200000003</v>
      </c>
      <c r="F161" s="79" t="s">
        <v>193</v>
      </c>
      <c r="G161" s="192">
        <v>0.31771045000000003</v>
      </c>
      <c r="H161" s="192">
        <v>0.20696410999999998</v>
      </c>
      <c r="I161" s="213">
        <v>0.11038023</v>
      </c>
      <c r="J161" s="244"/>
      <c r="K161" s="79" t="s">
        <v>159</v>
      </c>
      <c r="L161" s="192">
        <v>1.9380000000000001E-3</v>
      </c>
      <c r="M161" s="192">
        <v>2.44801E-3</v>
      </c>
      <c r="N161" s="213">
        <v>2.6161399999999999E-3</v>
      </c>
    </row>
    <row r="162" spans="1:14" x14ac:dyDescent="0.25">
      <c r="A162" s="79" t="s">
        <v>139</v>
      </c>
      <c r="B162" s="192">
        <v>2.3523223099999999</v>
      </c>
      <c r="C162" s="192">
        <v>2.7282695499999998</v>
      </c>
      <c r="D162" s="213">
        <v>3.65251181</v>
      </c>
      <c r="F162" s="79" t="s">
        <v>4</v>
      </c>
      <c r="G162" s="192">
        <v>0.86887158999999992</v>
      </c>
      <c r="H162" s="192">
        <v>4.7444089999999994E-2</v>
      </c>
      <c r="I162" s="213">
        <v>0.10771425</v>
      </c>
      <c r="J162" s="244"/>
      <c r="K162" s="79" t="s">
        <v>33</v>
      </c>
      <c r="L162" s="192">
        <v>1.1590000000000001E-3</v>
      </c>
      <c r="M162" s="192">
        <v>0</v>
      </c>
      <c r="N162" s="213">
        <v>2.0409500000000001E-3</v>
      </c>
    </row>
    <row r="163" spans="1:14" x14ac:dyDescent="0.25">
      <c r="A163" s="79" t="s">
        <v>6</v>
      </c>
      <c r="B163" s="192">
        <v>3.1506455099999999</v>
      </c>
      <c r="C163" s="192">
        <v>3.90400898</v>
      </c>
      <c r="D163" s="213">
        <v>3.61221478</v>
      </c>
      <c r="F163" s="79" t="s">
        <v>239</v>
      </c>
      <c r="G163" s="192">
        <v>8.5101200000000012E-3</v>
      </c>
      <c r="H163" s="192">
        <v>5.8370160000000004E-2</v>
      </c>
      <c r="I163" s="213">
        <v>9.3908679999999994E-2</v>
      </c>
      <c r="J163" s="244"/>
      <c r="K163" s="79" t="s">
        <v>112</v>
      </c>
      <c r="L163" s="192">
        <v>5.0219999999999997E-5</v>
      </c>
      <c r="M163" s="192">
        <v>1.702E-5</v>
      </c>
      <c r="N163" s="213">
        <v>1.91227E-3</v>
      </c>
    </row>
    <row r="164" spans="1:14" x14ac:dyDescent="0.25">
      <c r="A164" s="79" t="s">
        <v>83</v>
      </c>
      <c r="B164" s="192">
        <v>8.1320469299999996</v>
      </c>
      <c r="C164" s="192">
        <v>2.1679965299999999</v>
      </c>
      <c r="D164" s="213">
        <v>3.59083138</v>
      </c>
      <c r="F164" s="79" t="s">
        <v>158</v>
      </c>
      <c r="G164" s="192">
        <v>0.20095030999999999</v>
      </c>
      <c r="H164" s="192">
        <v>0</v>
      </c>
      <c r="I164" s="213">
        <v>9.3114649999999993E-2</v>
      </c>
      <c r="J164" s="244"/>
      <c r="K164" s="79" t="s">
        <v>119</v>
      </c>
      <c r="L164" s="192">
        <v>4.9413779999999997E-2</v>
      </c>
      <c r="M164" s="192">
        <v>4.2164999999999998E-4</v>
      </c>
      <c r="N164" s="213">
        <v>1.7930799999999998E-3</v>
      </c>
    </row>
    <row r="165" spans="1:14" x14ac:dyDescent="0.25">
      <c r="A165" s="79" t="s">
        <v>158</v>
      </c>
      <c r="B165" s="192">
        <v>8.3691975099999993</v>
      </c>
      <c r="C165" s="192">
        <v>2.2189225699999997</v>
      </c>
      <c r="D165" s="213">
        <v>3.3987737500000001</v>
      </c>
      <c r="F165" s="79" t="s">
        <v>232</v>
      </c>
      <c r="G165" s="192">
        <v>0.66279768999999999</v>
      </c>
      <c r="H165" s="192">
        <v>0.15621048000000001</v>
      </c>
      <c r="I165" s="213">
        <v>9.2460910000000007E-2</v>
      </c>
      <c r="J165" s="244"/>
      <c r="K165" s="79" t="s">
        <v>260</v>
      </c>
      <c r="L165" s="192">
        <v>2.7920000000000002E-3</v>
      </c>
      <c r="M165" s="192">
        <v>0</v>
      </c>
      <c r="N165" s="213">
        <v>1.7535299999999999E-3</v>
      </c>
    </row>
    <row r="166" spans="1:14" x14ac:dyDescent="0.25">
      <c r="A166" s="79" t="s">
        <v>138</v>
      </c>
      <c r="B166" s="192">
        <v>3.3555292099999998</v>
      </c>
      <c r="C166" s="192">
        <v>2.8611269100000003</v>
      </c>
      <c r="D166" s="213">
        <v>3.3311333199999997</v>
      </c>
      <c r="F166" s="79" t="s">
        <v>44</v>
      </c>
      <c r="G166" s="192">
        <v>0.39320100000000002</v>
      </c>
      <c r="H166" s="192">
        <v>2.0138E-4</v>
      </c>
      <c r="I166" s="213">
        <v>8.9337899999999998E-2</v>
      </c>
      <c r="J166" s="244"/>
      <c r="K166" s="79" t="s">
        <v>24</v>
      </c>
      <c r="L166" s="192">
        <v>3.7060000000000001E-3</v>
      </c>
      <c r="M166" s="192">
        <v>6.8251039999999999E-2</v>
      </c>
      <c r="N166" s="213">
        <v>1.56661E-3</v>
      </c>
    </row>
    <row r="167" spans="1:14" x14ac:dyDescent="0.25">
      <c r="A167" s="79" t="s">
        <v>226</v>
      </c>
      <c r="B167" s="192">
        <v>2.1760352099999998</v>
      </c>
      <c r="C167" s="192">
        <v>0.49381268</v>
      </c>
      <c r="D167" s="213">
        <v>3.3123584199999998</v>
      </c>
      <c r="F167" s="79" t="s">
        <v>84</v>
      </c>
      <c r="G167" s="192">
        <v>0</v>
      </c>
      <c r="H167" s="192">
        <v>0</v>
      </c>
      <c r="I167" s="213">
        <v>8.754613E-2</v>
      </c>
      <c r="J167" s="244"/>
      <c r="K167" s="79" t="s">
        <v>48</v>
      </c>
      <c r="L167" s="192">
        <v>2.0000000000000002E-5</v>
      </c>
      <c r="M167" s="192">
        <v>0</v>
      </c>
      <c r="N167" s="213">
        <v>1.4315999999999999E-3</v>
      </c>
    </row>
    <row r="168" spans="1:14" x14ac:dyDescent="0.25">
      <c r="A168" s="79" t="s">
        <v>144</v>
      </c>
      <c r="B168" s="192">
        <v>3.2561232100000002</v>
      </c>
      <c r="C168" s="192">
        <v>2.7848040299999997</v>
      </c>
      <c r="D168" s="213">
        <v>3.1332859500000003</v>
      </c>
      <c r="F168" s="79" t="s">
        <v>66</v>
      </c>
      <c r="G168" s="192">
        <v>2.5726200000000001E-2</v>
      </c>
      <c r="H168" s="192">
        <v>0</v>
      </c>
      <c r="I168" s="213">
        <v>8.6845000000000006E-2</v>
      </c>
      <c r="J168" s="244"/>
      <c r="K168" s="79" t="s">
        <v>22</v>
      </c>
      <c r="L168" s="192">
        <v>0</v>
      </c>
      <c r="M168" s="192">
        <v>1.1028699999999999E-3</v>
      </c>
      <c r="N168" s="213">
        <v>1.3262599999999999E-3</v>
      </c>
    </row>
    <row r="169" spans="1:14" x14ac:dyDescent="0.25">
      <c r="A169" s="79" t="s">
        <v>187</v>
      </c>
      <c r="B169" s="192">
        <v>2.1181063300000003</v>
      </c>
      <c r="C169" s="192">
        <v>3.50683663</v>
      </c>
      <c r="D169" s="213">
        <v>3.1180930499999997</v>
      </c>
      <c r="F169" s="79" t="s">
        <v>1</v>
      </c>
      <c r="G169" s="192">
        <v>5.7545900000000004E-3</v>
      </c>
      <c r="H169" s="192">
        <v>0</v>
      </c>
      <c r="I169" s="213">
        <v>7.7700980000000003E-2</v>
      </c>
      <c r="J169" s="244"/>
      <c r="K169" s="79" t="s">
        <v>118</v>
      </c>
      <c r="L169" s="192">
        <v>7.65039E-3</v>
      </c>
      <c r="M169" s="192">
        <v>9.9262000000000005E-4</v>
      </c>
      <c r="N169" s="213">
        <v>1.3001600000000001E-3</v>
      </c>
    </row>
    <row r="170" spans="1:14" x14ac:dyDescent="0.25">
      <c r="A170" s="79" t="s">
        <v>243</v>
      </c>
      <c r="B170" s="192">
        <v>2.4000318100000002</v>
      </c>
      <c r="C170" s="192">
        <v>3.5561692300000001</v>
      </c>
      <c r="D170" s="213">
        <v>3.1110969700000002</v>
      </c>
      <c r="F170" s="79" t="s">
        <v>136</v>
      </c>
      <c r="G170" s="192">
        <v>0.54515694999999997</v>
      </c>
      <c r="H170" s="192">
        <v>0.16758854000000001</v>
      </c>
      <c r="I170" s="213">
        <v>7.1979330000000008E-2</v>
      </c>
      <c r="J170" s="244"/>
      <c r="K170" s="79" t="s">
        <v>113</v>
      </c>
      <c r="L170" s="192">
        <v>1.89759E-3</v>
      </c>
      <c r="M170" s="192">
        <v>0</v>
      </c>
      <c r="N170" s="213">
        <v>1.27177E-3</v>
      </c>
    </row>
    <row r="171" spans="1:14" x14ac:dyDescent="0.25">
      <c r="A171" s="79" t="s">
        <v>84</v>
      </c>
      <c r="B171" s="192">
        <v>0.10135016000000001</v>
      </c>
      <c r="C171" s="192">
        <v>1.3217290500000001</v>
      </c>
      <c r="D171" s="213">
        <v>2.8799098599999997</v>
      </c>
      <c r="F171" s="79" t="s">
        <v>21</v>
      </c>
      <c r="G171" s="192">
        <v>4.8304580100000001</v>
      </c>
      <c r="H171" s="192">
        <v>0.87604300999999996</v>
      </c>
      <c r="I171" s="213">
        <v>6.8303149999999993E-2</v>
      </c>
      <c r="J171" s="244"/>
      <c r="K171" s="79" t="s">
        <v>157</v>
      </c>
      <c r="L171" s="192">
        <v>1.2849999999999999E-3</v>
      </c>
      <c r="M171" s="192">
        <v>1.9404100000000001E-3</v>
      </c>
      <c r="N171" s="213">
        <v>1.21353E-3</v>
      </c>
    </row>
    <row r="172" spans="1:14" x14ac:dyDescent="0.25">
      <c r="A172" s="79" t="s">
        <v>247</v>
      </c>
      <c r="B172" s="192">
        <v>3.0102250099999996</v>
      </c>
      <c r="C172" s="192">
        <v>2.7378671299999997</v>
      </c>
      <c r="D172" s="213">
        <v>2.6821670899999996</v>
      </c>
      <c r="F172" s="79" t="s">
        <v>140</v>
      </c>
      <c r="G172" s="192">
        <v>2.4476000000000001E-4</v>
      </c>
      <c r="H172" s="192">
        <v>1.4902250000000001E-2</v>
      </c>
      <c r="I172" s="213">
        <v>5.9506139999999999E-2</v>
      </c>
      <c r="J172" s="244"/>
      <c r="K172" s="79" t="s">
        <v>158</v>
      </c>
      <c r="L172" s="192">
        <v>9.7244089999999991E-2</v>
      </c>
      <c r="M172" s="192">
        <v>0</v>
      </c>
      <c r="N172" s="213">
        <v>1.1979E-3</v>
      </c>
    </row>
    <row r="173" spans="1:14" x14ac:dyDescent="0.25">
      <c r="A173" s="79" t="s">
        <v>140</v>
      </c>
      <c r="B173" s="192">
        <v>0.72665310999999999</v>
      </c>
      <c r="C173" s="192">
        <v>0.91385268000000008</v>
      </c>
      <c r="D173" s="213">
        <v>2.6727986699999997</v>
      </c>
      <c r="F173" s="79" t="s">
        <v>139</v>
      </c>
      <c r="G173" s="192">
        <v>1.001642E-2</v>
      </c>
      <c r="H173" s="192">
        <v>1.35172E-3</v>
      </c>
      <c r="I173" s="213">
        <v>5.8309160000000006E-2</v>
      </c>
      <c r="J173" s="244"/>
      <c r="K173" s="79" t="s">
        <v>21</v>
      </c>
      <c r="L173" s="192">
        <v>0</v>
      </c>
      <c r="M173" s="192">
        <v>4.5980000000000001E-4</v>
      </c>
      <c r="N173" s="213">
        <v>1.1692600000000001E-3</v>
      </c>
    </row>
    <row r="174" spans="1:14" x14ac:dyDescent="0.25">
      <c r="A174" s="79" t="s">
        <v>0</v>
      </c>
      <c r="B174" s="192">
        <v>0.36141600000000002</v>
      </c>
      <c r="C174" s="192">
        <v>0.34704876000000001</v>
      </c>
      <c r="D174" s="213">
        <v>2.6362920000000001</v>
      </c>
      <c r="F174" s="79" t="s">
        <v>247</v>
      </c>
      <c r="G174" s="192">
        <v>0.11570510000000001</v>
      </c>
      <c r="H174" s="192">
        <v>6.6078789999999998E-2</v>
      </c>
      <c r="I174" s="213">
        <v>5.6428309999999995E-2</v>
      </c>
      <c r="J174" s="244"/>
      <c r="K174" s="79" t="s">
        <v>81</v>
      </c>
      <c r="L174" s="192">
        <v>0</v>
      </c>
      <c r="M174" s="192">
        <v>0</v>
      </c>
      <c r="N174" s="213">
        <v>1.1430100000000001E-3</v>
      </c>
    </row>
    <row r="175" spans="1:14" x14ac:dyDescent="0.25">
      <c r="A175" s="79" t="s">
        <v>17</v>
      </c>
      <c r="B175" s="192">
        <v>3.0222652799999996</v>
      </c>
      <c r="C175" s="192">
        <v>3.7942031699999998</v>
      </c>
      <c r="D175" s="213">
        <v>2.6091318299999999</v>
      </c>
      <c r="F175" s="79" t="s">
        <v>141</v>
      </c>
      <c r="G175" s="192">
        <v>8.5718820000000001E-2</v>
      </c>
      <c r="H175" s="192">
        <v>0.2553224</v>
      </c>
      <c r="I175" s="213">
        <v>5.4230940000000005E-2</v>
      </c>
      <c r="J175" s="244"/>
      <c r="K175" s="79" t="s">
        <v>88</v>
      </c>
      <c r="L175" s="192">
        <v>0</v>
      </c>
      <c r="M175" s="192">
        <v>0</v>
      </c>
      <c r="N175" s="213">
        <v>1.00344E-3</v>
      </c>
    </row>
    <row r="176" spans="1:14" x14ac:dyDescent="0.25">
      <c r="A176" s="79" t="s">
        <v>255</v>
      </c>
      <c r="B176" s="192">
        <v>4.1311713000000001</v>
      </c>
      <c r="C176" s="192">
        <v>4.1091892899999998</v>
      </c>
      <c r="D176" s="213">
        <v>2.6070530600000001</v>
      </c>
      <c r="F176" s="79" t="s">
        <v>254</v>
      </c>
      <c r="G176" s="192">
        <v>4.5186999999999996E-3</v>
      </c>
      <c r="H176" s="192">
        <v>5.7328280000000002E-2</v>
      </c>
      <c r="I176" s="213">
        <v>4.5550470000000003E-2</v>
      </c>
      <c r="J176" s="244"/>
      <c r="K176" s="79" t="s">
        <v>76</v>
      </c>
      <c r="L176" s="192">
        <v>0</v>
      </c>
      <c r="M176" s="192">
        <v>0</v>
      </c>
      <c r="N176" s="213">
        <v>8.6185999999999999E-4</v>
      </c>
    </row>
    <row r="177" spans="1:14" x14ac:dyDescent="0.25">
      <c r="A177" s="79" t="s">
        <v>207</v>
      </c>
      <c r="B177" s="192">
        <v>2.6823394700000001</v>
      </c>
      <c r="C177" s="192">
        <v>1.2714845100000001</v>
      </c>
      <c r="D177" s="213">
        <v>2.5775712500000001</v>
      </c>
      <c r="F177" s="79" t="s">
        <v>252</v>
      </c>
      <c r="G177" s="192">
        <v>0.11055039999999999</v>
      </c>
      <c r="H177" s="192">
        <v>0.36434690000000003</v>
      </c>
      <c r="I177" s="213">
        <v>4.3517109999999998E-2</v>
      </c>
      <c r="J177" s="244"/>
      <c r="K177" s="79" t="s">
        <v>32</v>
      </c>
      <c r="L177" s="192">
        <v>5.5069300000000002E-3</v>
      </c>
      <c r="M177" s="192">
        <v>1.5513800000000002E-3</v>
      </c>
      <c r="N177" s="213">
        <v>8.2583999999999999E-4</v>
      </c>
    </row>
    <row r="178" spans="1:14" x14ac:dyDescent="0.25">
      <c r="A178" s="79" t="s">
        <v>43</v>
      </c>
      <c r="B178" s="192">
        <v>0.22232782000000001</v>
      </c>
      <c r="C178" s="192">
        <v>2.4883553300000001</v>
      </c>
      <c r="D178" s="213">
        <v>2.5330582000000001</v>
      </c>
      <c r="F178" s="79" t="s">
        <v>34</v>
      </c>
      <c r="G178" s="192">
        <v>7.4503999999999998E-4</v>
      </c>
      <c r="H178" s="192">
        <v>4.1173040000000001E-2</v>
      </c>
      <c r="I178" s="213">
        <v>4.207296E-2</v>
      </c>
      <c r="J178" s="244"/>
      <c r="K178" s="79" t="s">
        <v>23</v>
      </c>
      <c r="L178" s="192">
        <v>2.6802E-4</v>
      </c>
      <c r="M178" s="192">
        <v>0</v>
      </c>
      <c r="N178" s="213">
        <v>6.9512000000000003E-4</v>
      </c>
    </row>
    <row r="179" spans="1:14" x14ac:dyDescent="0.25">
      <c r="A179" s="79" t="s">
        <v>101</v>
      </c>
      <c r="B179" s="192">
        <v>1.3881221499999998</v>
      </c>
      <c r="C179" s="192">
        <v>0.66647756000000002</v>
      </c>
      <c r="D179" s="213">
        <v>2.4979749300000003</v>
      </c>
      <c r="F179" s="79" t="s">
        <v>192</v>
      </c>
      <c r="G179" s="192">
        <v>0.14656772000000001</v>
      </c>
      <c r="H179" s="192">
        <v>0</v>
      </c>
      <c r="I179" s="213">
        <v>4.1655249999999998E-2</v>
      </c>
      <c r="J179" s="244"/>
      <c r="K179" s="79" t="s">
        <v>109</v>
      </c>
      <c r="L179" s="192">
        <v>0</v>
      </c>
      <c r="M179" s="192">
        <v>0</v>
      </c>
      <c r="N179" s="213">
        <v>6.7573000000000004E-4</v>
      </c>
    </row>
    <row r="180" spans="1:14" x14ac:dyDescent="0.25">
      <c r="A180" s="79" t="s">
        <v>19</v>
      </c>
      <c r="B180" s="192">
        <v>1.4621103799999999</v>
      </c>
      <c r="C180" s="192">
        <v>2.36018441</v>
      </c>
      <c r="D180" s="213">
        <v>2.2333635299999997</v>
      </c>
      <c r="F180" s="79" t="s">
        <v>132</v>
      </c>
      <c r="G180" s="192">
        <v>1.5677381799999999</v>
      </c>
      <c r="H180" s="192">
        <v>7.694521E-2</v>
      </c>
      <c r="I180" s="213">
        <v>3.8201610000000004E-2</v>
      </c>
      <c r="J180" s="244"/>
      <c r="K180" s="79" t="s">
        <v>131</v>
      </c>
      <c r="L180" s="192">
        <v>1.2130000000000001E-3</v>
      </c>
      <c r="M180" s="192">
        <v>0</v>
      </c>
      <c r="N180" s="213">
        <v>6.2884000000000008E-4</v>
      </c>
    </row>
    <row r="181" spans="1:14" x14ac:dyDescent="0.25">
      <c r="A181" s="79" t="s">
        <v>190</v>
      </c>
      <c r="B181" s="192">
        <v>1.0488377199999999</v>
      </c>
      <c r="C181" s="192">
        <v>5.4429391499999999</v>
      </c>
      <c r="D181" s="213">
        <v>1.9726480100000001</v>
      </c>
      <c r="F181" s="79" t="s">
        <v>234</v>
      </c>
      <c r="G181" s="192">
        <v>0.21989814000000002</v>
      </c>
      <c r="H181" s="192">
        <v>0.38497378000000004</v>
      </c>
      <c r="I181" s="213">
        <v>3.5159320000000001E-2</v>
      </c>
      <c r="J181" s="244"/>
      <c r="K181" s="79" t="s">
        <v>5</v>
      </c>
      <c r="L181" s="192">
        <v>0</v>
      </c>
      <c r="M181" s="192">
        <v>0</v>
      </c>
      <c r="N181" s="213">
        <v>5.2651999999999994E-4</v>
      </c>
    </row>
    <row r="182" spans="1:14" x14ac:dyDescent="0.25">
      <c r="A182" s="79" t="s">
        <v>111</v>
      </c>
      <c r="B182" s="192">
        <v>0.45983709</v>
      </c>
      <c r="C182" s="192">
        <v>0.64768969999999992</v>
      </c>
      <c r="D182" s="213">
        <v>1.9450483600000001</v>
      </c>
      <c r="F182" s="79" t="s">
        <v>246</v>
      </c>
      <c r="G182" s="192">
        <v>0.16573567</v>
      </c>
      <c r="H182" s="192">
        <v>0.16225769000000001</v>
      </c>
      <c r="I182" s="213">
        <v>3.4137309999999997E-2</v>
      </c>
      <c r="J182" s="244"/>
      <c r="K182" s="79" t="s">
        <v>165</v>
      </c>
      <c r="L182" s="192">
        <v>0</v>
      </c>
      <c r="M182" s="192">
        <v>0</v>
      </c>
      <c r="N182" s="213">
        <v>5.1817999999999992E-4</v>
      </c>
    </row>
    <row r="183" spans="1:14" x14ac:dyDescent="0.25">
      <c r="A183" s="79" t="s">
        <v>91</v>
      </c>
      <c r="B183" s="192">
        <v>1.8020718500000001</v>
      </c>
      <c r="C183" s="192">
        <v>1.5074770399999999</v>
      </c>
      <c r="D183" s="213">
        <v>1.6426415599999999</v>
      </c>
      <c r="F183" s="79" t="s">
        <v>109</v>
      </c>
      <c r="G183" s="192">
        <v>0</v>
      </c>
      <c r="H183" s="192">
        <v>19.646999999999998</v>
      </c>
      <c r="I183" s="213">
        <v>3.2587150000000002E-2</v>
      </c>
      <c r="J183" s="244"/>
      <c r="K183" s="79" t="s">
        <v>61</v>
      </c>
      <c r="L183" s="192">
        <v>2.4284E-4</v>
      </c>
      <c r="M183" s="192">
        <v>6.9430000000000004E-5</v>
      </c>
      <c r="N183" s="213">
        <v>4.7800000000000002E-4</v>
      </c>
    </row>
    <row r="184" spans="1:14" x14ac:dyDescent="0.25">
      <c r="A184" s="79" t="s">
        <v>112</v>
      </c>
      <c r="B184" s="192">
        <v>0.59872886000000003</v>
      </c>
      <c r="C184" s="192">
        <v>0.9500043199999999</v>
      </c>
      <c r="D184" s="213">
        <v>1.6004566999999998</v>
      </c>
      <c r="F184" s="79" t="s">
        <v>45</v>
      </c>
      <c r="G184" s="192">
        <v>8.1275200000000009E-3</v>
      </c>
      <c r="H184" s="192">
        <v>8.8076050000000003E-2</v>
      </c>
      <c r="I184" s="213">
        <v>3.2454410000000003E-2</v>
      </c>
      <c r="J184" s="244"/>
      <c r="K184" s="79" t="s">
        <v>93</v>
      </c>
      <c r="L184" s="192">
        <v>1.1E-5</v>
      </c>
      <c r="M184" s="192">
        <v>6.9479940000000004E-2</v>
      </c>
      <c r="N184" s="213">
        <v>4.4399000000000001E-4</v>
      </c>
    </row>
    <row r="185" spans="1:14" x14ac:dyDescent="0.25">
      <c r="A185" s="79" t="s">
        <v>141</v>
      </c>
      <c r="B185" s="192">
        <v>0.96924489000000003</v>
      </c>
      <c r="C185" s="192">
        <v>0.60059302000000003</v>
      </c>
      <c r="D185" s="213">
        <v>1.5674871000000001</v>
      </c>
      <c r="F185" s="79" t="s">
        <v>227</v>
      </c>
      <c r="G185" s="192">
        <v>1.55018E-3</v>
      </c>
      <c r="H185" s="192">
        <v>1.11031E-3</v>
      </c>
      <c r="I185" s="213">
        <v>3.0072830000000002E-2</v>
      </c>
      <c r="J185" s="244"/>
      <c r="K185" s="79" t="s">
        <v>67</v>
      </c>
      <c r="L185" s="192">
        <v>6.7999999999999999E-5</v>
      </c>
      <c r="M185" s="192">
        <v>5.7649999999999997E-4</v>
      </c>
      <c r="N185" s="213">
        <v>4.3577999999999998E-4</v>
      </c>
    </row>
    <row r="186" spans="1:14" x14ac:dyDescent="0.25">
      <c r="A186" s="79" t="s">
        <v>93</v>
      </c>
      <c r="B186" s="192">
        <v>0.94028331000000009</v>
      </c>
      <c r="C186" s="192">
        <v>0.93004206</v>
      </c>
      <c r="D186" s="213">
        <v>1.5408909</v>
      </c>
      <c r="F186" s="79" t="s">
        <v>255</v>
      </c>
      <c r="G186" s="192">
        <v>0.10064014</v>
      </c>
      <c r="H186" s="192">
        <v>3.8607790000000003E-2</v>
      </c>
      <c r="I186" s="213">
        <v>2.5335009999999998E-2</v>
      </c>
      <c r="J186" s="244"/>
      <c r="K186" s="79" t="s">
        <v>17</v>
      </c>
      <c r="L186" s="192">
        <v>0</v>
      </c>
      <c r="M186" s="192">
        <v>0</v>
      </c>
      <c r="N186" s="213">
        <v>3.9599999999999998E-4</v>
      </c>
    </row>
    <row r="187" spans="1:14" x14ac:dyDescent="0.25">
      <c r="A187" s="79" t="s">
        <v>260</v>
      </c>
      <c r="B187" s="192">
        <v>0</v>
      </c>
      <c r="C187" s="192">
        <v>1.6978599999999998E-3</v>
      </c>
      <c r="D187" s="213">
        <v>1.5100263999999999</v>
      </c>
      <c r="F187" s="79" t="s">
        <v>5</v>
      </c>
      <c r="G187" s="192">
        <v>0.84875840000000002</v>
      </c>
      <c r="H187" s="192">
        <v>6.8950643600000001</v>
      </c>
      <c r="I187" s="213">
        <v>2.4910520000000002E-2</v>
      </c>
      <c r="J187" s="244"/>
      <c r="K187" s="79" t="s">
        <v>53</v>
      </c>
      <c r="L187" s="192">
        <v>0</v>
      </c>
      <c r="M187" s="192">
        <v>5.3100000000000003E-5</v>
      </c>
      <c r="N187" s="213">
        <v>3.501E-4</v>
      </c>
    </row>
    <row r="188" spans="1:14" x14ac:dyDescent="0.25">
      <c r="A188" s="79" t="s">
        <v>45</v>
      </c>
      <c r="B188" s="192">
        <v>0.21632699</v>
      </c>
      <c r="C188" s="192">
        <v>8.8074960000000008E-2</v>
      </c>
      <c r="D188" s="213">
        <v>1.4937698799999999</v>
      </c>
      <c r="F188" s="79" t="s">
        <v>23</v>
      </c>
      <c r="G188" s="192">
        <v>1.427281E-2</v>
      </c>
      <c r="H188" s="192">
        <v>9.7096100000000005E-2</v>
      </c>
      <c r="I188" s="213">
        <v>2.1929509999999999E-2</v>
      </c>
      <c r="J188" s="244"/>
      <c r="K188" s="79" t="s">
        <v>136</v>
      </c>
      <c r="L188" s="192">
        <v>5.8698400000000003E-3</v>
      </c>
      <c r="M188" s="192">
        <v>7.7223599999999993E-3</v>
      </c>
      <c r="N188" s="213">
        <v>3.2077000000000001E-4</v>
      </c>
    </row>
    <row r="189" spans="1:14" x14ac:dyDescent="0.25">
      <c r="A189" s="79" t="s">
        <v>192</v>
      </c>
      <c r="B189" s="192">
        <v>0.50289085999999994</v>
      </c>
      <c r="C189" s="192">
        <v>0.50750324999999996</v>
      </c>
      <c r="D189" s="213">
        <v>1.38995256</v>
      </c>
      <c r="F189" s="79" t="s">
        <v>3</v>
      </c>
      <c r="G189" s="192">
        <v>0</v>
      </c>
      <c r="H189" s="192">
        <v>0</v>
      </c>
      <c r="I189" s="213">
        <v>1.8609029999999999E-2</v>
      </c>
      <c r="J189" s="244"/>
      <c r="K189" s="79" t="s">
        <v>41</v>
      </c>
      <c r="L189" s="192">
        <v>0</v>
      </c>
      <c r="M189" s="192">
        <v>0</v>
      </c>
      <c r="N189" s="213">
        <v>1.5024999999999999E-4</v>
      </c>
    </row>
    <row r="190" spans="1:14" x14ac:dyDescent="0.25">
      <c r="A190" s="79" t="s">
        <v>136</v>
      </c>
      <c r="B190" s="192">
        <v>1.1964344</v>
      </c>
      <c r="C190" s="192">
        <v>1.3628777299999999</v>
      </c>
      <c r="D190" s="213">
        <v>1.38228799</v>
      </c>
      <c r="F190" s="79" t="s">
        <v>8</v>
      </c>
      <c r="G190" s="192">
        <v>5.8127200000000004E-3</v>
      </c>
      <c r="H190" s="192">
        <v>5.2792319999999997E-2</v>
      </c>
      <c r="I190" s="213">
        <v>1.4608930000000001E-2</v>
      </c>
      <c r="J190" s="244"/>
      <c r="K190" s="79" t="s">
        <v>90</v>
      </c>
      <c r="L190" s="192">
        <v>0</v>
      </c>
      <c r="M190" s="192">
        <v>0</v>
      </c>
      <c r="N190" s="213">
        <v>1.4799999999999999E-4</v>
      </c>
    </row>
    <row r="191" spans="1:14" x14ac:dyDescent="0.25">
      <c r="A191" s="79" t="s">
        <v>3</v>
      </c>
      <c r="B191" s="192">
        <v>0.18897488000000001</v>
      </c>
      <c r="C191" s="192">
        <v>1.57681644</v>
      </c>
      <c r="D191" s="213">
        <v>1.37737048</v>
      </c>
      <c r="F191" s="79" t="s">
        <v>10</v>
      </c>
      <c r="G191" s="192">
        <v>8.2387910000000009E-2</v>
      </c>
      <c r="H191" s="192">
        <v>7.956821E-2</v>
      </c>
      <c r="I191" s="213">
        <v>1.2791440000000001E-2</v>
      </c>
      <c r="J191" s="244"/>
      <c r="K191" s="79" t="s">
        <v>44</v>
      </c>
      <c r="L191" s="192">
        <v>0</v>
      </c>
      <c r="M191" s="192">
        <v>0</v>
      </c>
      <c r="N191" s="213">
        <v>6.0109999999999999E-5</v>
      </c>
    </row>
    <row r="192" spans="1:14" x14ac:dyDescent="0.25">
      <c r="A192" s="79" t="s">
        <v>244</v>
      </c>
      <c r="B192" s="192">
        <v>0.50595825999999999</v>
      </c>
      <c r="C192" s="192">
        <v>0.68709567000000005</v>
      </c>
      <c r="D192" s="213">
        <v>1.23018107</v>
      </c>
      <c r="F192" s="79" t="s">
        <v>186</v>
      </c>
      <c r="G192" s="192">
        <v>0.91351070000000001</v>
      </c>
      <c r="H192" s="192">
        <v>2.270375</v>
      </c>
      <c r="I192" s="213">
        <v>1.127623E-2</v>
      </c>
      <c r="J192" s="244"/>
      <c r="K192" s="79" t="s">
        <v>152</v>
      </c>
      <c r="L192" s="192">
        <v>0</v>
      </c>
      <c r="M192" s="192">
        <v>0</v>
      </c>
      <c r="N192" s="213">
        <v>5.5000000000000002E-5</v>
      </c>
    </row>
    <row r="193" spans="1:14" x14ac:dyDescent="0.25">
      <c r="A193" s="79" t="s">
        <v>118</v>
      </c>
      <c r="B193" s="192">
        <v>0.31311601999999999</v>
      </c>
      <c r="C193" s="192">
        <v>0.42133716999999998</v>
      </c>
      <c r="D193" s="213">
        <v>1.1969483799999998</v>
      </c>
      <c r="F193" s="79" t="s">
        <v>253</v>
      </c>
      <c r="G193" s="192">
        <v>2.1411199999999998E-3</v>
      </c>
      <c r="H193" s="192">
        <v>8.6441999999999997E-4</v>
      </c>
      <c r="I193" s="213">
        <v>5.6509500000000001E-3</v>
      </c>
      <c r="J193" s="244"/>
      <c r="K193" s="79" t="s">
        <v>10</v>
      </c>
      <c r="L193" s="192">
        <v>3.3066999999999999E-2</v>
      </c>
      <c r="M193" s="192">
        <v>0</v>
      </c>
      <c r="N193" s="213">
        <v>7.3799999999999996E-6</v>
      </c>
    </row>
    <row r="194" spans="1:14" x14ac:dyDescent="0.25">
      <c r="A194" s="79" t="s">
        <v>137</v>
      </c>
      <c r="B194" s="192">
        <v>1.4352833</v>
      </c>
      <c r="C194" s="192">
        <v>0.57344590000000006</v>
      </c>
      <c r="D194" s="213">
        <v>1.1274974799999999</v>
      </c>
      <c r="F194" s="79" t="s">
        <v>19</v>
      </c>
      <c r="G194" s="192">
        <v>0.11604578</v>
      </c>
      <c r="H194" s="192">
        <v>1.865385E-2</v>
      </c>
      <c r="I194" s="213">
        <v>5.3007700000000007E-3</v>
      </c>
      <c r="J194" s="244"/>
      <c r="K194" s="79" t="s">
        <v>3</v>
      </c>
      <c r="L194" s="192">
        <v>0</v>
      </c>
      <c r="M194" s="192">
        <v>0</v>
      </c>
      <c r="N194" s="213">
        <v>0</v>
      </c>
    </row>
    <row r="195" spans="1:14" x14ac:dyDescent="0.25">
      <c r="A195" s="79" t="s">
        <v>74</v>
      </c>
      <c r="B195" s="192">
        <v>0.81282946</v>
      </c>
      <c r="C195" s="192">
        <v>2.94344625</v>
      </c>
      <c r="D195" s="213">
        <v>1.04610172</v>
      </c>
      <c r="F195" s="79" t="s">
        <v>58</v>
      </c>
      <c r="G195" s="192">
        <v>0</v>
      </c>
      <c r="H195" s="192">
        <v>0</v>
      </c>
      <c r="I195" s="213">
        <v>3.2588000000000001E-3</v>
      </c>
      <c r="J195" s="244"/>
      <c r="K195" s="79" t="s">
        <v>14</v>
      </c>
      <c r="L195" s="192">
        <v>0</v>
      </c>
      <c r="M195" s="192">
        <v>3.7199999999999999E-4</v>
      </c>
      <c r="N195" s="213">
        <v>0</v>
      </c>
    </row>
    <row r="196" spans="1:14" x14ac:dyDescent="0.25">
      <c r="A196" s="79" t="s">
        <v>59</v>
      </c>
      <c r="B196" s="192">
        <v>0.60421231999999991</v>
      </c>
      <c r="C196" s="192">
        <v>0.73502193999999998</v>
      </c>
      <c r="D196" s="213">
        <v>0.93658006000000005</v>
      </c>
      <c r="F196" s="79" t="s">
        <v>111</v>
      </c>
      <c r="G196" s="192">
        <v>1.0898800000000001E-3</v>
      </c>
      <c r="H196" s="192">
        <v>0</v>
      </c>
      <c r="I196" s="213">
        <v>3.2386399999999997E-3</v>
      </c>
      <c r="J196" s="244"/>
      <c r="K196" s="66" t="s">
        <v>18</v>
      </c>
      <c r="L196" s="192">
        <v>4.0000000000000002E-4</v>
      </c>
      <c r="M196" s="192">
        <v>3.2230000000000003E-4</v>
      </c>
      <c r="N196" s="192">
        <v>0</v>
      </c>
    </row>
    <row r="197" spans="1:14" x14ac:dyDescent="0.25">
      <c r="A197" s="79" t="s">
        <v>213</v>
      </c>
      <c r="B197" s="192">
        <v>6.0053546300000002</v>
      </c>
      <c r="C197" s="192">
        <v>10.140364999999999</v>
      </c>
      <c r="D197" s="213">
        <v>0.88958411000000004</v>
      </c>
      <c r="F197" s="79" t="s">
        <v>74</v>
      </c>
      <c r="G197" s="192">
        <v>1.5632918500000001</v>
      </c>
      <c r="H197" s="192">
        <v>0</v>
      </c>
      <c r="I197" s="213">
        <v>2.99315E-3</v>
      </c>
      <c r="J197" s="244"/>
      <c r="K197" s="66" t="s">
        <v>19</v>
      </c>
      <c r="L197" s="192">
        <v>1.7634000000000001E-4</v>
      </c>
      <c r="M197" s="192">
        <v>0</v>
      </c>
      <c r="N197" s="192">
        <v>0</v>
      </c>
    </row>
    <row r="198" spans="1:14" x14ac:dyDescent="0.25">
      <c r="A198" s="79" t="s">
        <v>126</v>
      </c>
      <c r="B198" s="192">
        <v>1.1277808</v>
      </c>
      <c r="C198" s="192">
        <v>0.68831530000000007</v>
      </c>
      <c r="D198" s="213">
        <v>0.86997871999999998</v>
      </c>
      <c r="F198" s="79" t="s">
        <v>125</v>
      </c>
      <c r="G198" s="192">
        <v>0</v>
      </c>
      <c r="H198" s="192">
        <v>0</v>
      </c>
      <c r="I198" s="213">
        <v>2.0189000000000001E-3</v>
      </c>
      <c r="J198" s="244"/>
      <c r="K198" s="66" t="s">
        <v>26</v>
      </c>
      <c r="L198" s="192">
        <v>0</v>
      </c>
      <c r="M198" s="192">
        <v>1.01E-4</v>
      </c>
      <c r="N198" s="192">
        <v>0</v>
      </c>
    </row>
    <row r="199" spans="1:14" x14ac:dyDescent="0.25">
      <c r="A199" s="79" t="s">
        <v>96</v>
      </c>
      <c r="B199" s="192">
        <v>0.70059765000000007</v>
      </c>
      <c r="C199" s="192">
        <v>0.54693906999999997</v>
      </c>
      <c r="D199" s="213">
        <v>0.85922423999999997</v>
      </c>
      <c r="F199" s="79" t="s">
        <v>205</v>
      </c>
      <c r="G199" s="192">
        <v>2.1678999999999999E-4</v>
      </c>
      <c r="H199" s="192">
        <v>0.13472532000000001</v>
      </c>
      <c r="I199" s="213">
        <v>1.85462E-3</v>
      </c>
      <c r="J199" s="244"/>
      <c r="K199" s="66" t="s">
        <v>29</v>
      </c>
      <c r="L199" s="192">
        <v>0</v>
      </c>
      <c r="M199" s="192">
        <v>0</v>
      </c>
      <c r="N199" s="192">
        <v>0</v>
      </c>
    </row>
    <row r="200" spans="1:14" x14ac:dyDescent="0.25">
      <c r="A200" s="79" t="s">
        <v>40</v>
      </c>
      <c r="B200" s="192">
        <v>0</v>
      </c>
      <c r="C200" s="192">
        <v>3.2130000000000001E-3</v>
      </c>
      <c r="D200" s="213">
        <v>0.81518837</v>
      </c>
      <c r="F200" s="79" t="s">
        <v>121</v>
      </c>
      <c r="G200" s="192">
        <v>7.6522999999999999E-4</v>
      </c>
      <c r="H200" s="192">
        <v>1.43E-2</v>
      </c>
      <c r="I200" s="213">
        <v>1.694E-3</v>
      </c>
      <c r="J200" s="244"/>
      <c r="K200" s="66" t="s">
        <v>38</v>
      </c>
      <c r="L200" s="192">
        <v>1.4243E-2</v>
      </c>
      <c r="M200" s="192">
        <v>0</v>
      </c>
      <c r="N200" s="192">
        <v>0</v>
      </c>
    </row>
    <row r="201" spans="1:14" x14ac:dyDescent="0.25">
      <c r="A201" s="79" t="s">
        <v>162</v>
      </c>
      <c r="B201" s="192">
        <v>2.1758580000000003E-2</v>
      </c>
      <c r="C201" s="192">
        <v>2.6630029999999999E-2</v>
      </c>
      <c r="D201" s="213">
        <v>0.80853129000000001</v>
      </c>
      <c r="F201" s="79" t="s">
        <v>119</v>
      </c>
      <c r="G201" s="192">
        <v>7.6251360000000004E-2</v>
      </c>
      <c r="H201" s="192">
        <v>0.10783511</v>
      </c>
      <c r="I201" s="213">
        <v>6.6600000000000003E-4</v>
      </c>
      <c r="J201" s="244"/>
      <c r="K201" s="66" t="s">
        <v>42</v>
      </c>
      <c r="L201" s="192">
        <v>1.57099E-3</v>
      </c>
      <c r="M201" s="192">
        <v>7.4147999999999998E-4</v>
      </c>
      <c r="N201" s="192">
        <v>0</v>
      </c>
    </row>
    <row r="202" spans="1:14" x14ac:dyDescent="0.25">
      <c r="A202" s="79" t="s">
        <v>92</v>
      </c>
      <c r="B202" s="192">
        <v>1.7480212099999999</v>
      </c>
      <c r="C202" s="192">
        <v>0.77219612000000004</v>
      </c>
      <c r="D202" s="213">
        <v>0.79780209999999996</v>
      </c>
      <c r="F202" s="79" t="s">
        <v>89</v>
      </c>
      <c r="G202" s="192">
        <v>1.7227399999999999E-3</v>
      </c>
      <c r="H202" s="192">
        <v>0</v>
      </c>
      <c r="I202" s="213">
        <v>6.0683000000000004E-4</v>
      </c>
      <c r="J202" s="244"/>
      <c r="K202" s="66" t="s">
        <v>46</v>
      </c>
      <c r="L202" s="192">
        <v>0</v>
      </c>
      <c r="M202" s="192">
        <v>2.5883099999999999E-3</v>
      </c>
      <c r="N202" s="192">
        <v>0</v>
      </c>
    </row>
    <row r="203" spans="1:14" x14ac:dyDescent="0.25">
      <c r="A203" s="79" t="s">
        <v>11</v>
      </c>
      <c r="B203" s="192">
        <v>1.19442267</v>
      </c>
      <c r="C203" s="192">
        <v>1.78299056</v>
      </c>
      <c r="D203" s="213">
        <v>0.78122731999999995</v>
      </c>
      <c r="F203" s="79" t="s">
        <v>48</v>
      </c>
      <c r="G203" s="192">
        <v>0</v>
      </c>
      <c r="H203" s="192">
        <v>0</v>
      </c>
      <c r="I203" s="213">
        <v>5.1458000000000005E-4</v>
      </c>
      <c r="J203" s="244"/>
      <c r="K203" s="66" t="s">
        <v>47</v>
      </c>
      <c r="L203" s="192">
        <v>0</v>
      </c>
      <c r="M203" s="192">
        <v>3.9557899999999998E-3</v>
      </c>
      <c r="N203" s="192">
        <v>0</v>
      </c>
    </row>
    <row r="204" spans="1:14" x14ac:dyDescent="0.25">
      <c r="A204" s="79" t="s">
        <v>153</v>
      </c>
      <c r="B204" s="192">
        <v>0.39965497</v>
      </c>
      <c r="C204" s="192">
        <v>0.24427462</v>
      </c>
      <c r="D204" s="213">
        <v>0.74344750999999998</v>
      </c>
      <c r="F204" s="79" t="s">
        <v>126</v>
      </c>
      <c r="G204" s="192">
        <v>2.0694380000000002E-2</v>
      </c>
      <c r="H204" s="192">
        <v>0</v>
      </c>
      <c r="I204" s="213">
        <v>4.0533999999999996E-4</v>
      </c>
      <c r="J204" s="244"/>
      <c r="K204" s="66" t="s">
        <v>50</v>
      </c>
      <c r="L204" s="192">
        <v>9.3333000000000001E-4</v>
      </c>
      <c r="M204" s="192">
        <v>0</v>
      </c>
      <c r="N204" s="192">
        <v>0</v>
      </c>
    </row>
    <row r="205" spans="1:14" x14ac:dyDescent="0.25">
      <c r="A205" s="79" t="s">
        <v>47</v>
      </c>
      <c r="B205" s="192">
        <v>7.9174100000000011E-2</v>
      </c>
      <c r="C205" s="192">
        <v>5.6062589999999995E-2</v>
      </c>
      <c r="D205" s="213">
        <v>0.67291234</v>
      </c>
      <c r="F205" s="79" t="s">
        <v>93</v>
      </c>
      <c r="G205" s="192">
        <v>1.3256573200000001</v>
      </c>
      <c r="H205" s="192">
        <v>0.80188636000000002</v>
      </c>
      <c r="I205" s="213">
        <v>3.8675E-4</v>
      </c>
      <c r="J205" s="244"/>
      <c r="K205" s="66" t="s">
        <v>51</v>
      </c>
      <c r="L205" s="192">
        <v>9.8999999999999994E-5</v>
      </c>
      <c r="M205" s="192">
        <v>0</v>
      </c>
      <c r="N205" s="192">
        <v>0</v>
      </c>
    </row>
    <row r="206" spans="1:14" x14ac:dyDescent="0.25">
      <c r="A206" s="79" t="s">
        <v>208</v>
      </c>
      <c r="B206" s="192">
        <v>0.54287856000000001</v>
      </c>
      <c r="C206" s="192">
        <v>2.7410891800000003</v>
      </c>
      <c r="D206" s="213">
        <v>0.54678217000000007</v>
      </c>
      <c r="F206" s="79" t="s">
        <v>82</v>
      </c>
      <c r="G206" s="192">
        <v>0</v>
      </c>
      <c r="H206" s="192">
        <v>0</v>
      </c>
      <c r="I206" s="213">
        <v>2.7480000000000001E-4</v>
      </c>
      <c r="J206" s="244"/>
      <c r="K206" s="66" t="s">
        <v>56</v>
      </c>
      <c r="L206" s="192">
        <v>0</v>
      </c>
      <c r="M206" s="192">
        <v>8.1911099999999997E-3</v>
      </c>
      <c r="N206" s="192">
        <v>0</v>
      </c>
    </row>
    <row r="207" spans="1:14" x14ac:dyDescent="0.25">
      <c r="A207" s="79" t="s">
        <v>186</v>
      </c>
      <c r="B207" s="192">
        <v>0.62218266</v>
      </c>
      <c r="C207" s="192">
        <v>0.34388229999999997</v>
      </c>
      <c r="D207" s="213">
        <v>0.53546379</v>
      </c>
      <c r="F207" s="79" t="s">
        <v>100</v>
      </c>
      <c r="G207" s="192">
        <v>2.8600000000000001E-5</v>
      </c>
      <c r="H207" s="192">
        <v>0</v>
      </c>
      <c r="I207" s="213">
        <v>2.8600000000000001E-5</v>
      </c>
      <c r="J207" s="244"/>
      <c r="K207" s="66" t="s">
        <v>57</v>
      </c>
      <c r="L207" s="192">
        <v>2.7099999999999997E-4</v>
      </c>
      <c r="M207" s="192">
        <v>0</v>
      </c>
      <c r="N207" s="192">
        <v>0</v>
      </c>
    </row>
    <row r="208" spans="1:14" x14ac:dyDescent="0.25">
      <c r="A208" s="79" t="s">
        <v>239</v>
      </c>
      <c r="B208" s="192">
        <v>0.92168706999999994</v>
      </c>
      <c r="C208" s="192">
        <v>1.2440497699999999</v>
      </c>
      <c r="D208" s="213">
        <v>0.48872114</v>
      </c>
      <c r="F208" s="79" t="s">
        <v>17</v>
      </c>
      <c r="G208" s="192">
        <v>9.3092000000000001E-3</v>
      </c>
      <c r="H208" s="192">
        <v>1.88316E-3</v>
      </c>
      <c r="I208" s="213">
        <v>0</v>
      </c>
      <c r="J208" s="244"/>
      <c r="K208" s="66" t="s">
        <v>58</v>
      </c>
      <c r="L208" s="192">
        <v>0</v>
      </c>
      <c r="M208" s="192">
        <v>4.4611999999999999E-4</v>
      </c>
      <c r="N208" s="192">
        <v>0</v>
      </c>
    </row>
    <row r="209" spans="1:14" x14ac:dyDescent="0.25">
      <c r="A209" s="79" t="s">
        <v>10</v>
      </c>
      <c r="B209" s="192">
        <v>0.30199656000000002</v>
      </c>
      <c r="C209" s="192">
        <v>0.35194681</v>
      </c>
      <c r="D209" s="213">
        <v>0.44754658000000003</v>
      </c>
      <c r="F209" s="79" t="s">
        <v>39</v>
      </c>
      <c r="G209" s="192">
        <v>0</v>
      </c>
      <c r="H209" s="192">
        <v>0</v>
      </c>
      <c r="I209" s="213">
        <v>0</v>
      </c>
      <c r="J209" s="244"/>
      <c r="K209" s="66" t="s">
        <v>74</v>
      </c>
      <c r="L209" s="192">
        <v>0</v>
      </c>
      <c r="M209" s="192">
        <v>0</v>
      </c>
      <c r="N209" s="192">
        <v>0</v>
      </c>
    </row>
    <row r="210" spans="1:14" x14ac:dyDescent="0.25">
      <c r="A210" s="79" t="s">
        <v>125</v>
      </c>
      <c r="B210" s="192">
        <v>1.0445435000000001</v>
      </c>
      <c r="C210" s="192">
        <v>0.79467502000000001</v>
      </c>
      <c r="D210" s="213">
        <v>0.44710105</v>
      </c>
      <c r="F210" s="79" t="s">
        <v>41</v>
      </c>
      <c r="G210" s="192">
        <v>0</v>
      </c>
      <c r="H210" s="192">
        <v>2.8511999999999999E-3</v>
      </c>
      <c r="I210" s="213">
        <v>0</v>
      </c>
      <c r="J210" s="244"/>
      <c r="K210" s="66" t="s">
        <v>87</v>
      </c>
      <c r="L210" s="192">
        <v>4.3100000000000001E-4</v>
      </c>
      <c r="M210" s="192">
        <v>0</v>
      </c>
      <c r="N210" s="192">
        <v>0</v>
      </c>
    </row>
    <row r="211" spans="1:14" x14ac:dyDescent="0.25">
      <c r="A211" s="79" t="s">
        <v>29</v>
      </c>
      <c r="B211" s="192">
        <v>0.38774731000000001</v>
      </c>
      <c r="C211" s="192">
        <v>0.48511765999999995</v>
      </c>
      <c r="D211" s="213">
        <v>0.44434244000000001</v>
      </c>
      <c r="F211" s="79" t="s">
        <v>42</v>
      </c>
      <c r="G211" s="192">
        <v>1.090432E-2</v>
      </c>
      <c r="H211" s="192">
        <v>5.7938299999999998E-3</v>
      </c>
      <c r="I211" s="213">
        <v>0</v>
      </c>
      <c r="J211" s="244"/>
      <c r="K211" s="66" t="s">
        <v>91</v>
      </c>
      <c r="L211" s="192">
        <v>0</v>
      </c>
      <c r="M211" s="192">
        <v>1.2500999999999999E-3</v>
      </c>
      <c r="N211" s="192">
        <v>0</v>
      </c>
    </row>
    <row r="212" spans="1:14" x14ac:dyDescent="0.25">
      <c r="A212" s="79" t="s">
        <v>179</v>
      </c>
      <c r="B212" s="192">
        <v>0.74672753000000003</v>
      </c>
      <c r="C212" s="192">
        <v>0.14284753</v>
      </c>
      <c r="D212" s="213">
        <v>0.44279596000000004</v>
      </c>
      <c r="F212" s="79" t="s">
        <v>43</v>
      </c>
      <c r="G212" s="192">
        <v>8.2878999999999991E-3</v>
      </c>
      <c r="H212" s="192">
        <v>0</v>
      </c>
      <c r="I212" s="213">
        <v>0</v>
      </c>
      <c r="J212" s="244"/>
      <c r="K212" s="66" t="s">
        <v>127</v>
      </c>
      <c r="L212" s="192">
        <v>0</v>
      </c>
      <c r="M212" s="192">
        <v>0</v>
      </c>
      <c r="N212" s="192">
        <v>0</v>
      </c>
    </row>
    <row r="213" spans="1:14" x14ac:dyDescent="0.25">
      <c r="A213" s="79" t="s">
        <v>77</v>
      </c>
      <c r="B213" s="192">
        <v>0.34502421</v>
      </c>
      <c r="C213" s="192">
        <v>7.0901169999999999E-2</v>
      </c>
      <c r="D213" s="213">
        <v>0.3838568</v>
      </c>
      <c r="F213" s="79" t="s">
        <v>47</v>
      </c>
      <c r="G213" s="192">
        <v>0</v>
      </c>
      <c r="H213" s="192">
        <v>2.6870000000000002E-3</v>
      </c>
      <c r="I213" s="213">
        <v>0</v>
      </c>
      <c r="J213" s="244"/>
      <c r="K213" s="66" t="s">
        <v>155</v>
      </c>
      <c r="L213" s="192">
        <v>0</v>
      </c>
      <c r="M213" s="192">
        <v>0</v>
      </c>
      <c r="N213" s="192">
        <v>0</v>
      </c>
    </row>
    <row r="214" spans="1:14" x14ac:dyDescent="0.25">
      <c r="A214" s="79" t="s">
        <v>48</v>
      </c>
      <c r="B214" s="192">
        <v>0.72604102000000004</v>
      </c>
      <c r="C214" s="192">
        <v>0.44810021999999999</v>
      </c>
      <c r="D214" s="213">
        <v>0.35986988000000003</v>
      </c>
      <c r="F214" s="79" t="s">
        <v>50</v>
      </c>
      <c r="G214" s="192">
        <v>4.0420899999999999E-3</v>
      </c>
      <c r="H214" s="192">
        <v>0</v>
      </c>
      <c r="I214" s="213">
        <v>0</v>
      </c>
      <c r="J214" s="244"/>
      <c r="K214" s="66" t="s">
        <v>156</v>
      </c>
      <c r="L214" s="192">
        <v>0</v>
      </c>
      <c r="M214" s="192">
        <v>0</v>
      </c>
      <c r="N214" s="192">
        <v>0</v>
      </c>
    </row>
    <row r="215" spans="1:14" x14ac:dyDescent="0.25">
      <c r="A215" s="79" t="s">
        <v>42</v>
      </c>
      <c r="B215" s="192">
        <v>0.57175683999999993</v>
      </c>
      <c r="C215" s="192">
        <v>0.86503917000000008</v>
      </c>
      <c r="D215" s="213">
        <v>0.25465778999999999</v>
      </c>
      <c r="F215" s="79" t="s">
        <v>51</v>
      </c>
      <c r="G215" s="192">
        <v>1.4167249999999999E-2</v>
      </c>
      <c r="H215" s="192">
        <v>0</v>
      </c>
      <c r="I215" s="213">
        <v>0</v>
      </c>
      <c r="J215" s="244"/>
      <c r="K215" s="66" t="s">
        <v>161</v>
      </c>
      <c r="L215" s="192">
        <v>1.6186229999999999E-2</v>
      </c>
      <c r="M215" s="192">
        <v>0</v>
      </c>
      <c r="N215" s="192">
        <v>0</v>
      </c>
    </row>
    <row r="216" spans="1:14" x14ac:dyDescent="0.25">
      <c r="A216" s="79" t="s">
        <v>18</v>
      </c>
      <c r="B216" s="192">
        <v>2.7864837999999996</v>
      </c>
      <c r="C216" s="192">
        <v>0.27382890000000004</v>
      </c>
      <c r="D216" s="213">
        <v>0.23055932000000001</v>
      </c>
      <c r="F216" s="79" t="s">
        <v>53</v>
      </c>
      <c r="G216" s="192">
        <v>0</v>
      </c>
      <c r="H216" s="192">
        <v>1.8930000000000002E-4</v>
      </c>
      <c r="I216" s="213">
        <v>0</v>
      </c>
      <c r="J216" s="244"/>
      <c r="K216" s="66" t="s">
        <v>162</v>
      </c>
      <c r="L216" s="192">
        <v>0</v>
      </c>
      <c r="M216" s="192">
        <v>3.3014999999999997E-4</v>
      </c>
      <c r="N216" s="192">
        <v>0</v>
      </c>
    </row>
    <row r="217" spans="1:14" x14ac:dyDescent="0.25">
      <c r="A217" s="79" t="s">
        <v>253</v>
      </c>
      <c r="B217" s="192">
        <v>0.19796290999999999</v>
      </c>
      <c r="C217" s="192">
        <v>0.32775947999999999</v>
      </c>
      <c r="D217" s="213">
        <v>0.22559960000000001</v>
      </c>
      <c r="F217" s="79" t="s">
        <v>56</v>
      </c>
      <c r="G217" s="192">
        <v>0</v>
      </c>
      <c r="H217" s="192">
        <v>9.3400699999999989E-3</v>
      </c>
      <c r="I217" s="213">
        <v>0</v>
      </c>
      <c r="J217" s="244"/>
      <c r="K217" s="66" t="s">
        <v>166</v>
      </c>
      <c r="L217" s="192">
        <v>0</v>
      </c>
      <c r="M217" s="192">
        <v>5.6282000000000001E-4</v>
      </c>
      <c r="N217" s="192">
        <v>0</v>
      </c>
    </row>
    <row r="218" spans="1:14" x14ac:dyDescent="0.25">
      <c r="A218" s="79" t="s">
        <v>13</v>
      </c>
      <c r="B218" s="192">
        <v>45.75294762</v>
      </c>
      <c r="C218" s="192">
        <v>2.6786976299999998</v>
      </c>
      <c r="D218" s="213">
        <v>0.20672199999999999</v>
      </c>
      <c r="F218" s="79" t="s">
        <v>60</v>
      </c>
      <c r="G218" s="192">
        <v>0</v>
      </c>
      <c r="H218" s="192">
        <v>0</v>
      </c>
      <c r="I218" s="213">
        <v>0</v>
      </c>
      <c r="J218" s="244"/>
      <c r="K218" s="66" t="s">
        <v>176</v>
      </c>
      <c r="L218" s="192">
        <v>0</v>
      </c>
      <c r="M218" s="192">
        <v>0.13929879000000001</v>
      </c>
      <c r="N218" s="192">
        <v>0</v>
      </c>
    </row>
    <row r="219" spans="1:14" x14ac:dyDescent="0.25">
      <c r="A219" s="79" t="s">
        <v>60</v>
      </c>
      <c r="B219" s="192">
        <v>0.31370344999999999</v>
      </c>
      <c r="C219" s="192">
        <v>8.2588380000000003E-2</v>
      </c>
      <c r="D219" s="213">
        <v>0.19963926000000001</v>
      </c>
      <c r="F219" s="79" t="s">
        <v>63</v>
      </c>
      <c r="G219" s="192">
        <v>0</v>
      </c>
      <c r="H219" s="192">
        <v>2.0381000000000002E-4</v>
      </c>
      <c r="I219" s="213">
        <v>0</v>
      </c>
      <c r="J219" s="244"/>
      <c r="K219" s="66" t="s">
        <v>177</v>
      </c>
      <c r="L219" s="192">
        <v>0</v>
      </c>
      <c r="M219" s="192">
        <v>0.33105279999999998</v>
      </c>
      <c r="N219" s="192">
        <v>0</v>
      </c>
    </row>
    <row r="220" spans="1:14" x14ac:dyDescent="0.25">
      <c r="A220" s="79" t="s">
        <v>102</v>
      </c>
      <c r="B220" s="192">
        <v>4.8696379999999997E-2</v>
      </c>
      <c r="C220" s="192">
        <v>1.0259401100000001</v>
      </c>
      <c r="D220" s="213">
        <v>0.19809903000000001</v>
      </c>
      <c r="F220" s="79" t="s">
        <v>73</v>
      </c>
      <c r="G220" s="192">
        <v>692.73859862999996</v>
      </c>
      <c r="H220" s="192">
        <v>0</v>
      </c>
      <c r="I220" s="213">
        <v>0</v>
      </c>
      <c r="J220" s="244"/>
      <c r="K220" s="66" t="s">
        <v>217</v>
      </c>
      <c r="L220" s="192">
        <v>0</v>
      </c>
      <c r="M220" s="192">
        <v>4.45E-3</v>
      </c>
      <c r="N220" s="192">
        <v>0</v>
      </c>
    </row>
    <row r="221" spans="1:14" x14ac:dyDescent="0.25">
      <c r="A221" s="79" t="s">
        <v>165</v>
      </c>
      <c r="B221" s="192">
        <v>6.1192830000000004E-2</v>
      </c>
      <c r="C221" s="192">
        <v>1.8339999999999999E-2</v>
      </c>
      <c r="D221" s="213">
        <v>0.18341079999999998</v>
      </c>
      <c r="F221" s="79" t="s">
        <v>77</v>
      </c>
      <c r="G221" s="192">
        <v>0.39070394000000003</v>
      </c>
      <c r="H221" s="192">
        <v>0.25307637999999999</v>
      </c>
      <c r="I221" s="213">
        <v>0</v>
      </c>
      <c r="J221" s="244"/>
      <c r="K221" s="66" t="s">
        <v>219</v>
      </c>
      <c r="L221" s="192">
        <v>4.929E-4</v>
      </c>
      <c r="M221" s="192">
        <v>0</v>
      </c>
      <c r="N221" s="192">
        <v>0</v>
      </c>
    </row>
    <row r="222" spans="1:14" x14ac:dyDescent="0.25">
      <c r="A222" s="79" t="s">
        <v>191</v>
      </c>
      <c r="B222" s="192">
        <v>0.10161637</v>
      </c>
      <c r="C222" s="192">
        <v>0.14063282000000002</v>
      </c>
      <c r="D222" s="213">
        <v>0.17737292000000002</v>
      </c>
      <c r="F222" s="79" t="s">
        <v>85</v>
      </c>
      <c r="G222" s="192">
        <v>3.509E-3</v>
      </c>
      <c r="H222" s="192">
        <v>0</v>
      </c>
      <c r="I222" s="213">
        <v>0</v>
      </c>
      <c r="J222" s="244"/>
      <c r="K222" s="66" t="s">
        <v>222</v>
      </c>
      <c r="L222" s="192">
        <v>2.3983400000000002E-2</v>
      </c>
      <c r="M222" s="192">
        <v>1.3129999999999999E-3</v>
      </c>
      <c r="N222" s="192">
        <v>0</v>
      </c>
    </row>
    <row r="223" spans="1:14" x14ac:dyDescent="0.25">
      <c r="A223" s="79" t="s">
        <v>65</v>
      </c>
      <c r="B223" s="192">
        <v>6.94E-3</v>
      </c>
      <c r="C223" s="192">
        <v>0.158388</v>
      </c>
      <c r="D223" s="213">
        <v>0.1613</v>
      </c>
      <c r="F223" s="79" t="s">
        <v>87</v>
      </c>
      <c r="G223" s="192">
        <v>0</v>
      </c>
      <c r="H223" s="192">
        <v>5.0184110000000004E-2</v>
      </c>
      <c r="I223" s="213">
        <v>0</v>
      </c>
      <c r="J223" s="244"/>
      <c r="K223" s="66" t="s">
        <v>226</v>
      </c>
      <c r="L223" s="192">
        <v>3.2899999999999997E-4</v>
      </c>
      <c r="M223" s="192">
        <v>1.5400000000000002E-5</v>
      </c>
      <c r="N223" s="192">
        <v>0</v>
      </c>
    </row>
    <row r="224" spans="1:14" x14ac:dyDescent="0.25">
      <c r="A224" s="79" t="s">
        <v>56</v>
      </c>
      <c r="B224" s="192">
        <v>8.3083600000000007E-3</v>
      </c>
      <c r="C224" s="192">
        <v>0.53731596999999998</v>
      </c>
      <c r="D224" s="213">
        <v>0.14807077999999999</v>
      </c>
      <c r="F224" s="79" t="s">
        <v>131</v>
      </c>
      <c r="G224" s="192">
        <v>9.5307800000000008E-3</v>
      </c>
      <c r="H224" s="192">
        <v>4.5501999999999999E-4</v>
      </c>
      <c r="I224" s="213">
        <v>0</v>
      </c>
      <c r="J224" s="244"/>
      <c r="K224" s="66" t="s">
        <v>227</v>
      </c>
      <c r="L224" s="192">
        <v>5.0379999999999999E-3</v>
      </c>
      <c r="M224" s="192">
        <v>1.2260000000000001E-3</v>
      </c>
      <c r="N224" s="192">
        <v>0</v>
      </c>
    </row>
    <row r="225" spans="1:14" x14ac:dyDescent="0.25">
      <c r="A225" s="79" t="s">
        <v>44</v>
      </c>
      <c r="B225" s="192">
        <v>1.513314E-2</v>
      </c>
      <c r="C225" s="192">
        <v>0.47900493999999999</v>
      </c>
      <c r="D225" s="213">
        <v>0.11592725999999999</v>
      </c>
      <c r="F225" s="79" t="s">
        <v>151</v>
      </c>
      <c r="G225" s="192">
        <v>0</v>
      </c>
      <c r="H225" s="192">
        <v>1.0401800000000001E-3</v>
      </c>
      <c r="I225" s="213">
        <v>0</v>
      </c>
      <c r="K225" s="66" t="s">
        <v>261</v>
      </c>
      <c r="L225" s="192">
        <v>0</v>
      </c>
      <c r="M225" s="192">
        <v>0</v>
      </c>
      <c r="N225" s="192">
        <v>0</v>
      </c>
    </row>
    <row r="226" spans="1:14" x14ac:dyDescent="0.25">
      <c r="A226" s="79" t="s">
        <v>58</v>
      </c>
      <c r="B226" s="192">
        <v>7.3756809999999992E-2</v>
      </c>
      <c r="C226" s="192">
        <v>4.834314E-2</v>
      </c>
      <c r="D226" s="213">
        <v>0.10738200000000001</v>
      </c>
      <c r="F226" s="79" t="s">
        <v>161</v>
      </c>
      <c r="G226" s="192">
        <v>0</v>
      </c>
      <c r="H226" s="192">
        <v>1.1755E-4</v>
      </c>
      <c r="I226" s="213">
        <v>0</v>
      </c>
      <c r="K226" s="66"/>
      <c r="L226" s="69"/>
      <c r="M226" s="69"/>
      <c r="N226" s="69"/>
    </row>
    <row r="227" spans="1:14" x14ac:dyDescent="0.25">
      <c r="A227" s="79" t="s">
        <v>53</v>
      </c>
      <c r="B227" s="192">
        <v>0.22254479000000002</v>
      </c>
      <c r="C227" s="192">
        <v>0.22628626999999998</v>
      </c>
      <c r="D227" s="213">
        <v>0.10529942</v>
      </c>
      <c r="F227" s="79" t="s">
        <v>167</v>
      </c>
      <c r="G227" s="192">
        <v>0</v>
      </c>
      <c r="H227" s="192">
        <v>5.4350000000000004E-4</v>
      </c>
      <c r="I227" s="213">
        <v>0</v>
      </c>
    </row>
    <row r="228" spans="1:14" x14ac:dyDescent="0.25">
      <c r="A228" s="79" t="s">
        <v>176</v>
      </c>
      <c r="B228" s="192">
        <v>0.27311814000000001</v>
      </c>
      <c r="C228" s="192">
        <v>3.9734159999999998</v>
      </c>
      <c r="D228" s="213">
        <v>9.3240570000000009E-2</v>
      </c>
      <c r="F228" s="66" t="s">
        <v>179</v>
      </c>
      <c r="G228" s="192">
        <v>1.77870617</v>
      </c>
      <c r="H228" s="192">
        <v>3.0337199999999997E-3</v>
      </c>
      <c r="I228" s="192">
        <v>0</v>
      </c>
    </row>
    <row r="229" spans="1:14" x14ac:dyDescent="0.25">
      <c r="A229" s="79" t="s">
        <v>124</v>
      </c>
      <c r="B229" s="192">
        <v>0.10330752999999999</v>
      </c>
      <c r="C229" s="192">
        <v>3.2710139999999999E-2</v>
      </c>
      <c r="D229" s="213">
        <v>9.202921E-2</v>
      </c>
      <c r="F229" s="66" t="s">
        <v>223</v>
      </c>
      <c r="G229" s="192">
        <v>1.64393E-2</v>
      </c>
      <c r="H229" s="192">
        <v>0</v>
      </c>
      <c r="I229" s="192">
        <v>0</v>
      </c>
    </row>
    <row r="230" spans="1:14" x14ac:dyDescent="0.25">
      <c r="A230" s="79" t="s">
        <v>8</v>
      </c>
      <c r="B230" s="192">
        <v>1.0999999999999999E-2</v>
      </c>
      <c r="C230" s="192">
        <v>5.2499999999999997E-4</v>
      </c>
      <c r="D230" s="213">
        <v>8.5634210000000002E-2</v>
      </c>
      <c r="F230" s="66" t="s">
        <v>224</v>
      </c>
      <c r="G230" s="192">
        <v>0.18222832999999999</v>
      </c>
      <c r="H230" s="192">
        <v>276.96114469000003</v>
      </c>
      <c r="I230" s="192">
        <v>0</v>
      </c>
    </row>
    <row r="231" spans="1:14" x14ac:dyDescent="0.25">
      <c r="A231" s="79" t="s">
        <v>62</v>
      </c>
      <c r="B231" s="192">
        <v>0.74703772000000002</v>
      </c>
      <c r="C231" s="192">
        <v>1.315999E-2</v>
      </c>
      <c r="D231" s="213">
        <v>7.0489820000000009E-2</v>
      </c>
      <c r="F231" s="66" t="s">
        <v>244</v>
      </c>
      <c r="G231" s="192">
        <v>2.846E-3</v>
      </c>
      <c r="H231" s="192">
        <v>0</v>
      </c>
      <c r="I231" s="192">
        <v>0</v>
      </c>
    </row>
    <row r="232" spans="1:14" x14ac:dyDescent="0.25">
      <c r="A232" s="79" t="s">
        <v>100</v>
      </c>
      <c r="B232" s="192">
        <v>1.7272580000000003E-2</v>
      </c>
      <c r="C232" s="192">
        <v>3.3416089999999996E-2</v>
      </c>
      <c r="D232" s="213">
        <v>4.912337E-2</v>
      </c>
      <c r="F232" s="66" t="s">
        <v>261</v>
      </c>
      <c r="G232" s="192">
        <v>0</v>
      </c>
      <c r="H232" s="192">
        <v>0</v>
      </c>
      <c r="I232" s="192">
        <v>0</v>
      </c>
    </row>
    <row r="233" spans="1:14" x14ac:dyDescent="0.25">
      <c r="A233" s="79" t="s">
        <v>90</v>
      </c>
      <c r="B233" s="192">
        <v>9.3745990000000001E-2</v>
      </c>
      <c r="C233" s="192">
        <v>0.89185121000000001</v>
      </c>
      <c r="D233" s="213">
        <v>4.7932300000000004E-2</v>
      </c>
      <c r="F233" s="66"/>
      <c r="G233" s="69"/>
      <c r="H233" s="69"/>
      <c r="I233" s="69"/>
    </row>
    <row r="234" spans="1:14" x14ac:dyDescent="0.25">
      <c r="A234" s="79" t="s">
        <v>38</v>
      </c>
      <c r="B234" s="192">
        <v>7.3393960000000008E-2</v>
      </c>
      <c r="C234" s="192">
        <v>1.20323E-3</v>
      </c>
      <c r="D234" s="213">
        <v>4.1948050000000001E-2</v>
      </c>
    </row>
    <row r="235" spans="1:14" x14ac:dyDescent="0.25">
      <c r="A235" s="79" t="s">
        <v>87</v>
      </c>
      <c r="B235" s="192">
        <v>1.6569830000000001E-2</v>
      </c>
      <c r="C235" s="192">
        <v>9.8533220000000005E-2</v>
      </c>
      <c r="D235" s="213">
        <v>3.1511080000000004E-2</v>
      </c>
    </row>
    <row r="236" spans="1:14" x14ac:dyDescent="0.25">
      <c r="A236" s="79" t="s">
        <v>164</v>
      </c>
      <c r="B236" s="192">
        <v>3.1752179999999998E-2</v>
      </c>
      <c r="C236" s="192">
        <v>2.4049900000000003E-2</v>
      </c>
      <c r="D236" s="213">
        <v>2.468948E-2</v>
      </c>
    </row>
    <row r="237" spans="1:14" x14ac:dyDescent="0.25">
      <c r="A237" s="79" t="s">
        <v>131</v>
      </c>
      <c r="B237" s="192">
        <v>3.1201389999999999E-2</v>
      </c>
      <c r="C237" s="192">
        <v>3.7091519999999996E-2</v>
      </c>
      <c r="D237" s="213">
        <v>2.2163560000000002E-2</v>
      </c>
    </row>
    <row r="238" spans="1:14" x14ac:dyDescent="0.25">
      <c r="A238" s="79" t="s">
        <v>46</v>
      </c>
      <c r="B238" s="192">
        <v>8.1875000000000003E-4</v>
      </c>
      <c r="C238" s="192">
        <v>0</v>
      </c>
      <c r="D238" s="213">
        <v>2.17983E-2</v>
      </c>
    </row>
    <row r="239" spans="1:14" x14ac:dyDescent="0.25">
      <c r="A239" s="79" t="s">
        <v>73</v>
      </c>
      <c r="B239" s="192">
        <v>0</v>
      </c>
      <c r="C239" s="192">
        <v>2.843855E-2</v>
      </c>
      <c r="D239" s="213">
        <v>1.6133999999999999E-2</v>
      </c>
    </row>
    <row r="240" spans="1:14" x14ac:dyDescent="0.25">
      <c r="A240" s="79" t="s">
        <v>71</v>
      </c>
      <c r="B240" s="192">
        <v>3.0372999999999999E-4</v>
      </c>
      <c r="C240" s="192">
        <v>7.4046000000000008E-4</v>
      </c>
      <c r="D240" s="213">
        <v>1.3390000000000001E-2</v>
      </c>
    </row>
    <row r="241" spans="1:4" x14ac:dyDescent="0.25">
      <c r="A241" s="79" t="s">
        <v>161</v>
      </c>
      <c r="B241" s="192">
        <v>0</v>
      </c>
      <c r="C241" s="192">
        <v>4.5693739999999997E-2</v>
      </c>
      <c r="D241" s="213">
        <v>1.2246469999999999E-2</v>
      </c>
    </row>
    <row r="242" spans="1:4" x14ac:dyDescent="0.25">
      <c r="A242" s="79" t="s">
        <v>67</v>
      </c>
      <c r="B242" s="192">
        <v>5.3574899999999995E-3</v>
      </c>
      <c r="C242" s="192">
        <v>0</v>
      </c>
      <c r="D242" s="213">
        <v>8.8789999999999997E-3</v>
      </c>
    </row>
    <row r="243" spans="1:4" x14ac:dyDescent="0.25">
      <c r="A243" s="79" t="s">
        <v>63</v>
      </c>
      <c r="B243" s="192">
        <v>3.0227399999999999E-3</v>
      </c>
      <c r="C243" s="192">
        <v>2.3590300000000002E-3</v>
      </c>
      <c r="D243" s="213">
        <v>4.4093199999999996E-3</v>
      </c>
    </row>
    <row r="244" spans="1:4" x14ac:dyDescent="0.25">
      <c r="A244" s="79" t="s">
        <v>259</v>
      </c>
      <c r="B244" s="192">
        <v>0</v>
      </c>
      <c r="C244" s="192">
        <v>0</v>
      </c>
      <c r="D244" s="213">
        <v>3.4327699999999999E-3</v>
      </c>
    </row>
    <row r="245" spans="1:4" x14ac:dyDescent="0.25">
      <c r="A245" s="79" t="s">
        <v>79</v>
      </c>
      <c r="B245" s="192">
        <v>19.705280260000002</v>
      </c>
      <c r="C245" s="192">
        <v>0</v>
      </c>
      <c r="D245" s="213">
        <v>3.1830399999999998E-3</v>
      </c>
    </row>
    <row r="246" spans="1:4" x14ac:dyDescent="0.25">
      <c r="A246" s="79" t="s">
        <v>1</v>
      </c>
      <c r="B246" s="192">
        <v>1.7613999999999998E-4</v>
      </c>
      <c r="C246" s="192">
        <v>0</v>
      </c>
      <c r="D246" s="213">
        <v>0</v>
      </c>
    </row>
    <row r="247" spans="1:4" x14ac:dyDescent="0.25">
      <c r="A247" s="79" t="s">
        <v>15</v>
      </c>
      <c r="B247" s="192">
        <v>0</v>
      </c>
      <c r="C247" s="192">
        <v>0</v>
      </c>
      <c r="D247" s="213">
        <v>0</v>
      </c>
    </row>
    <row r="248" spans="1:4" x14ac:dyDescent="0.25">
      <c r="A248" s="79" t="s">
        <v>41</v>
      </c>
      <c r="B248" s="192">
        <v>3.0152600000000001E-3</v>
      </c>
      <c r="C248" s="192">
        <v>2.4459999999999998E-4</v>
      </c>
      <c r="D248" s="213">
        <v>0</v>
      </c>
    </row>
    <row r="249" spans="1:4" x14ac:dyDescent="0.25">
      <c r="A249" s="79" t="s">
        <v>51</v>
      </c>
      <c r="B249" s="192">
        <v>0</v>
      </c>
      <c r="C249" s="192">
        <v>8.8620000000000001E-3</v>
      </c>
      <c r="D249" s="213">
        <v>0</v>
      </c>
    </row>
    <row r="250" spans="1:4" x14ac:dyDescent="0.25">
      <c r="A250" s="79" t="s">
        <v>54</v>
      </c>
      <c r="B250" s="192">
        <v>1.450688E-2</v>
      </c>
      <c r="C250" s="192">
        <v>0</v>
      </c>
      <c r="D250" s="213">
        <v>0</v>
      </c>
    </row>
    <row r="251" spans="1:4" x14ac:dyDescent="0.25">
      <c r="A251" s="79" t="s">
        <v>57</v>
      </c>
      <c r="B251" s="192">
        <v>4.6942050000000006E-2</v>
      </c>
      <c r="C251" s="192">
        <v>2.8665000000000001E-3</v>
      </c>
      <c r="D251" s="213">
        <v>0</v>
      </c>
    </row>
    <row r="252" spans="1:4" x14ac:dyDescent="0.25">
      <c r="A252" s="79" t="s">
        <v>66</v>
      </c>
      <c r="B252" s="192">
        <v>1.9519999999999999E-2</v>
      </c>
      <c r="C252" s="192">
        <v>0.26715885</v>
      </c>
      <c r="D252" s="213">
        <v>0</v>
      </c>
    </row>
    <row r="253" spans="1:4" x14ac:dyDescent="0.25">
      <c r="A253" s="79" t="s">
        <v>69</v>
      </c>
      <c r="B253" s="192">
        <v>0.20198876999999998</v>
      </c>
      <c r="C253" s="192">
        <v>2.0299999999999999E-2</v>
      </c>
      <c r="D253" s="213">
        <v>0</v>
      </c>
    </row>
    <row r="254" spans="1:4" x14ac:dyDescent="0.25">
      <c r="A254" s="79" t="s">
        <v>72</v>
      </c>
      <c r="B254" s="192">
        <v>7.0799999999999997E-4</v>
      </c>
      <c r="C254" s="192">
        <v>0</v>
      </c>
      <c r="D254" s="213">
        <v>0</v>
      </c>
    </row>
    <row r="255" spans="1:4" x14ac:dyDescent="0.25">
      <c r="A255" s="79" t="s">
        <v>127</v>
      </c>
      <c r="B255" s="192">
        <v>0</v>
      </c>
      <c r="C255" s="192">
        <v>0</v>
      </c>
      <c r="D255" s="213">
        <v>0</v>
      </c>
    </row>
    <row r="256" spans="1:4" x14ac:dyDescent="0.25">
      <c r="A256" s="66" t="s">
        <v>167</v>
      </c>
      <c r="B256" s="192">
        <v>0</v>
      </c>
      <c r="C256" s="192">
        <v>3.5240319999999999E-2</v>
      </c>
      <c r="D256" s="192">
        <v>0</v>
      </c>
    </row>
    <row r="257" spans="1:4" x14ac:dyDescent="0.25">
      <c r="A257" s="246" t="s">
        <v>177</v>
      </c>
      <c r="B257" s="194">
        <v>4.1464819999999999E-2</v>
      </c>
      <c r="C257" s="194">
        <v>1.8031340900000001</v>
      </c>
      <c r="D257" s="194">
        <v>0</v>
      </c>
    </row>
    <row r="258" spans="1:4" x14ac:dyDescent="0.25">
      <c r="B258" s="29"/>
      <c r="C258" s="29"/>
      <c r="D258" s="29"/>
    </row>
  </sheetData>
  <sortState xmlns:xlrd2="http://schemas.microsoft.com/office/spreadsheetml/2017/richdata2" ref="F5:I224">
    <sortCondition descending="1" ref="I5:I224"/>
  </sortState>
  <mergeCells count="8">
    <mergeCell ref="C3:D3"/>
    <mergeCell ref="H3:I3"/>
    <mergeCell ref="M3:N3"/>
    <mergeCell ref="A1:G1"/>
    <mergeCell ref="P1:Q1"/>
    <mergeCell ref="F2:I2"/>
    <mergeCell ref="K2:N2"/>
    <mergeCell ref="A2:D2"/>
  </mergeCells>
  <hyperlinks>
    <hyperlink ref="P1:Q1" location="'Table of Content'!A1" display="Table of Content" xr:uid="{00000000-0004-0000-1900-000000000000}"/>
  </hyperlinks>
  <pageMargins left="0.7" right="0.7" top="0.75" bottom="0.75" header="0.3" footer="0.3"/>
  <pageSetup orientation="portrait" r:id="rId1"/>
  <tableParts count="3">
    <tablePart r:id="rId2"/>
    <tablePart r:id="rId3"/>
    <tablePart r:id="rId4"/>
  </tablePart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G15"/>
  <sheetViews>
    <sheetView zoomScaleNormal="100" workbookViewId="0">
      <selection activeCell="I20" sqref="I20"/>
    </sheetView>
  </sheetViews>
  <sheetFormatPr defaultColWidth="9.1796875" defaultRowHeight="11.5" x14ac:dyDescent="0.25"/>
  <cols>
    <col min="1" max="1" width="24.1796875" style="7" bestFit="1" customWidth="1"/>
    <col min="2" max="2" width="18.54296875" style="7" customWidth="1"/>
    <col min="3" max="3" width="17.453125" style="7" customWidth="1"/>
    <col min="4" max="4" width="15.453125" style="7" customWidth="1"/>
    <col min="5" max="16384" width="9.1796875" style="7"/>
  </cols>
  <sheetData>
    <row r="1" spans="1:7" x14ac:dyDescent="0.25">
      <c r="A1" s="28" t="s">
        <v>518</v>
      </c>
      <c r="B1" s="247"/>
      <c r="C1" s="28"/>
      <c r="D1" s="28"/>
      <c r="F1" s="329" t="s">
        <v>313</v>
      </c>
      <c r="G1" s="329"/>
    </row>
    <row r="2" spans="1:7" x14ac:dyDescent="0.25">
      <c r="A2" s="89" t="s">
        <v>322</v>
      </c>
      <c r="B2" s="248">
        <v>44743</v>
      </c>
      <c r="C2" s="248">
        <v>45078</v>
      </c>
      <c r="D2" s="248">
        <v>45108</v>
      </c>
    </row>
    <row r="3" spans="1:7" x14ac:dyDescent="0.25">
      <c r="A3" s="7" t="s">
        <v>582</v>
      </c>
      <c r="B3" s="191">
        <v>112470.35016</v>
      </c>
      <c r="C3" s="191">
        <v>399501.76752999995</v>
      </c>
      <c r="D3" s="191">
        <v>516059.65782999998</v>
      </c>
    </row>
    <row r="4" spans="1:7" x14ac:dyDescent="0.25">
      <c r="A4" s="7" t="s">
        <v>587</v>
      </c>
      <c r="B4" s="191">
        <v>158502.18997000001</v>
      </c>
      <c r="C4" s="191">
        <v>142036.43933000002</v>
      </c>
      <c r="D4" s="191">
        <v>134667.35083000001</v>
      </c>
    </row>
    <row r="5" spans="1:7" x14ac:dyDescent="0.25">
      <c r="A5" s="7" t="s">
        <v>585</v>
      </c>
      <c r="B5" s="191">
        <v>201.98698999999999</v>
      </c>
      <c r="C5" s="191">
        <v>146.23174900000001</v>
      </c>
      <c r="D5" s="191">
        <v>156.81669699999998</v>
      </c>
    </row>
    <row r="6" spans="1:7" x14ac:dyDescent="0.25">
      <c r="A6" s="7" t="s">
        <v>588</v>
      </c>
      <c r="B6" s="191">
        <v>27.145199999999999</v>
      </c>
      <c r="C6" s="191">
        <v>5.5</v>
      </c>
      <c r="D6" s="191">
        <v>60.9</v>
      </c>
    </row>
    <row r="7" spans="1:7" x14ac:dyDescent="0.25">
      <c r="A7" s="7" t="s">
        <v>618</v>
      </c>
      <c r="B7" s="191">
        <v>30</v>
      </c>
      <c r="C7" s="191">
        <v>0.65</v>
      </c>
      <c r="D7" s="191">
        <v>0</v>
      </c>
    </row>
    <row r="8" spans="1:7" x14ac:dyDescent="0.25">
      <c r="A8" s="28" t="s">
        <v>262</v>
      </c>
      <c r="B8" s="216">
        <f>SUM(B3:B7)</f>
        <v>271231.67232000001</v>
      </c>
      <c r="C8" s="216">
        <f>SUM(C3:C7)</f>
        <v>541690.58860900009</v>
      </c>
      <c r="D8" s="216">
        <f>SUM(D3:D7)</f>
        <v>650944.72535700002</v>
      </c>
    </row>
    <row r="9" spans="1:7" x14ac:dyDescent="0.25">
      <c r="B9" s="22"/>
      <c r="C9" s="22"/>
      <c r="D9" s="22"/>
    </row>
    <row r="10" spans="1:7" x14ac:dyDescent="0.25">
      <c r="D10" s="22"/>
    </row>
    <row r="11" spans="1:7" x14ac:dyDescent="0.25">
      <c r="D11" s="42"/>
    </row>
    <row r="12" spans="1:7" x14ac:dyDescent="0.25">
      <c r="D12" s="22"/>
    </row>
    <row r="13" spans="1:7" x14ac:dyDescent="0.25">
      <c r="D13" s="22"/>
    </row>
    <row r="14" spans="1:7" x14ac:dyDescent="0.25">
      <c r="D14" s="22"/>
    </row>
    <row r="15" spans="1:7" x14ac:dyDescent="0.25">
      <c r="D15" s="22"/>
    </row>
  </sheetData>
  <sortState xmlns:xlrd2="http://schemas.microsoft.com/office/spreadsheetml/2017/richdata2" ref="A3:D8">
    <sortCondition descending="1" ref="D3:D8"/>
  </sortState>
  <mergeCells count="1">
    <mergeCell ref="F1:G1"/>
  </mergeCells>
  <hyperlinks>
    <hyperlink ref="F1" location="'Table of Content'!A1" display="Table of Content" xr:uid="{00000000-0004-0000-1A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G19"/>
  <sheetViews>
    <sheetView zoomScaleNormal="100" workbookViewId="0">
      <selection activeCell="E3" sqref="E3"/>
    </sheetView>
  </sheetViews>
  <sheetFormatPr defaultColWidth="9.1796875" defaultRowHeight="11.5" x14ac:dyDescent="0.25"/>
  <cols>
    <col min="1" max="1" width="24.1796875" style="7" bestFit="1" customWidth="1"/>
    <col min="2" max="2" width="14.1796875" style="7" customWidth="1"/>
    <col min="3" max="3" width="13" style="7" customWidth="1"/>
    <col min="4" max="4" width="14.54296875" style="7" customWidth="1"/>
    <col min="5" max="16384" width="9.1796875" style="7"/>
  </cols>
  <sheetData>
    <row r="1" spans="1:7" x14ac:dyDescent="0.25">
      <c r="A1" s="331" t="s">
        <v>519</v>
      </c>
      <c r="B1" s="331"/>
      <c r="C1" s="331"/>
      <c r="D1" s="331"/>
      <c r="F1" s="329" t="s">
        <v>313</v>
      </c>
      <c r="G1" s="329"/>
    </row>
    <row r="2" spans="1:7" x14ac:dyDescent="0.25">
      <c r="A2" s="88" t="s">
        <v>322</v>
      </c>
      <c r="B2" s="248">
        <v>44743</v>
      </c>
      <c r="C2" s="248">
        <v>45078</v>
      </c>
      <c r="D2" s="248">
        <v>45108</v>
      </c>
    </row>
    <row r="3" spans="1:7" x14ac:dyDescent="0.25">
      <c r="A3" s="7" t="s">
        <v>582</v>
      </c>
      <c r="B3" s="219">
        <v>123971.48970999999</v>
      </c>
      <c r="C3" s="219">
        <v>83662.538289999997</v>
      </c>
      <c r="D3" s="219">
        <v>265543.85259999998</v>
      </c>
    </row>
    <row r="4" spans="1:7" x14ac:dyDescent="0.25">
      <c r="A4" s="7" t="s">
        <v>587</v>
      </c>
      <c r="B4" s="219">
        <v>169049.80073300001</v>
      </c>
      <c r="C4" s="219">
        <v>135021.73490099999</v>
      </c>
      <c r="D4" s="219">
        <v>138015.03513</v>
      </c>
    </row>
    <row r="5" spans="1:7" x14ac:dyDescent="0.25">
      <c r="A5" s="7" t="s">
        <v>585</v>
      </c>
      <c r="B5" s="219">
        <v>171.15626</v>
      </c>
      <c r="C5" s="219">
        <v>157.44247000000001</v>
      </c>
      <c r="D5" s="219">
        <v>192.28348</v>
      </c>
    </row>
    <row r="6" spans="1:7" x14ac:dyDescent="0.25">
      <c r="A6" s="7" t="s">
        <v>618</v>
      </c>
      <c r="B6" s="219">
        <v>15.070780000000001</v>
      </c>
      <c r="C6" s="219">
        <v>107.67412</v>
      </c>
      <c r="D6" s="219">
        <v>20.90512</v>
      </c>
    </row>
    <row r="7" spans="1:7" x14ac:dyDescent="0.25">
      <c r="A7" s="7" t="s">
        <v>588</v>
      </c>
      <c r="B7" s="219">
        <v>182.33199999999999</v>
      </c>
      <c r="C7" s="219">
        <v>3.153</v>
      </c>
      <c r="D7" s="219">
        <v>1.1930000000000001</v>
      </c>
    </row>
    <row r="8" spans="1:7" x14ac:dyDescent="0.25">
      <c r="A8" s="7" t="s">
        <v>589</v>
      </c>
      <c r="B8" s="219">
        <v>1.0009999999999999</v>
      </c>
      <c r="C8" s="219">
        <v>0</v>
      </c>
      <c r="D8" s="219">
        <v>0</v>
      </c>
    </row>
    <row r="9" spans="1:7" x14ac:dyDescent="0.25">
      <c r="A9" s="7" t="s">
        <v>586</v>
      </c>
      <c r="B9" s="219">
        <v>0</v>
      </c>
      <c r="C9" s="219">
        <v>0.60309999999999997</v>
      </c>
      <c r="D9" s="219">
        <v>0</v>
      </c>
    </row>
    <row r="10" spans="1:7" x14ac:dyDescent="0.25">
      <c r="A10" s="93" t="s">
        <v>262</v>
      </c>
      <c r="B10" s="249">
        <f>SUM(B3:B9)</f>
        <v>293390.85048300005</v>
      </c>
      <c r="C10" s="249">
        <f>SUM(C3:C9)</f>
        <v>218953.145881</v>
      </c>
      <c r="D10" s="250">
        <f>SUM(D3:D9)</f>
        <v>403773.26932999998</v>
      </c>
    </row>
    <row r="11" spans="1:7" x14ac:dyDescent="0.25">
      <c r="B11" s="22"/>
      <c r="C11" s="22"/>
      <c r="D11" s="22"/>
    </row>
    <row r="12" spans="1:7" x14ac:dyDescent="0.25">
      <c r="D12" s="22"/>
    </row>
    <row r="13" spans="1:7" x14ac:dyDescent="0.25">
      <c r="D13" s="251"/>
    </row>
    <row r="14" spans="1:7" x14ac:dyDescent="0.25">
      <c r="D14" s="22"/>
    </row>
    <row r="15" spans="1:7" x14ac:dyDescent="0.25">
      <c r="D15" s="22"/>
    </row>
    <row r="16" spans="1:7" x14ac:dyDescent="0.25">
      <c r="D16" s="22"/>
    </row>
    <row r="17" spans="4:4" x14ac:dyDescent="0.25">
      <c r="D17" s="22"/>
    </row>
    <row r="18" spans="4:4" x14ac:dyDescent="0.25">
      <c r="D18" s="22"/>
    </row>
    <row r="19" spans="4:4" x14ac:dyDescent="0.25">
      <c r="D19" s="22"/>
    </row>
  </sheetData>
  <sortState xmlns:xlrd2="http://schemas.microsoft.com/office/spreadsheetml/2017/richdata2" ref="A3:D8">
    <sortCondition descending="1" ref="D3:D8"/>
  </sortState>
  <mergeCells count="2">
    <mergeCell ref="A1:D1"/>
    <mergeCell ref="F1:G1"/>
  </mergeCells>
  <hyperlinks>
    <hyperlink ref="F1" location="'Table of Content'!A1" display="Table of Content" xr:uid="{00000000-0004-0000-1B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L26"/>
  <sheetViews>
    <sheetView zoomScaleNormal="100" workbookViewId="0">
      <selection activeCell="G21" sqref="G21"/>
    </sheetView>
  </sheetViews>
  <sheetFormatPr defaultColWidth="8.81640625" defaultRowHeight="11.5" x14ac:dyDescent="0.25"/>
  <cols>
    <col min="1" max="1" width="30.81640625" style="97" customWidth="1"/>
    <col min="2" max="2" width="16.54296875" style="97" customWidth="1"/>
    <col min="3" max="3" width="12.36328125" style="97" customWidth="1"/>
    <col min="4" max="4" width="31.1796875" style="97" customWidth="1"/>
    <col min="5" max="5" width="15.1796875" style="97" customWidth="1"/>
    <col min="6" max="6" width="8.81640625" style="97" customWidth="1"/>
    <col min="7" max="7" width="9.453125" style="97" customWidth="1"/>
    <col min="8" max="8" width="9.36328125" style="97" customWidth="1"/>
    <col min="9" max="9" width="14.36328125" style="97" customWidth="1"/>
    <col min="10" max="10" width="17.1796875" style="97" customWidth="1"/>
    <col min="11" max="13" width="13.81640625" style="97" customWidth="1"/>
    <col min="14" max="16384" width="8.81640625" style="97"/>
  </cols>
  <sheetData>
    <row r="1" spans="1:12" x14ac:dyDescent="0.25">
      <c r="A1" s="190" t="s">
        <v>621</v>
      </c>
      <c r="G1" s="190" t="s">
        <v>633</v>
      </c>
      <c r="K1" s="28"/>
      <c r="L1" s="252" t="s">
        <v>313</v>
      </c>
    </row>
    <row r="2" spans="1:12" x14ac:dyDescent="0.25">
      <c r="A2" s="145" t="s">
        <v>584</v>
      </c>
      <c r="B2" s="145" t="s">
        <v>336</v>
      </c>
      <c r="D2" s="88" t="s">
        <v>584</v>
      </c>
      <c r="E2" s="88" t="s">
        <v>266</v>
      </c>
      <c r="G2" s="87" t="s">
        <v>263</v>
      </c>
      <c r="H2" s="73"/>
      <c r="I2" s="88" t="s">
        <v>336</v>
      </c>
      <c r="J2" s="88" t="s">
        <v>266</v>
      </c>
      <c r="K2" s="253"/>
    </row>
    <row r="3" spans="1:12" ht="15.65" customHeight="1" x14ac:dyDescent="0.25">
      <c r="A3" s="79" t="s">
        <v>548</v>
      </c>
      <c r="B3" s="254">
        <v>2415.5043395300004</v>
      </c>
      <c r="D3" s="79" t="s">
        <v>548</v>
      </c>
      <c r="E3" s="222">
        <v>5575.4057011699997</v>
      </c>
      <c r="G3" s="358">
        <v>2022</v>
      </c>
      <c r="H3" s="161" t="s">
        <v>275</v>
      </c>
      <c r="I3" s="255">
        <v>1039.8850093999999</v>
      </c>
      <c r="J3" s="102">
        <v>1733.64420793</v>
      </c>
      <c r="K3" s="253"/>
    </row>
    <row r="4" spans="1:12" x14ac:dyDescent="0.25">
      <c r="A4" s="79" t="s">
        <v>347</v>
      </c>
      <c r="B4" s="254">
        <v>1799.0914750100001</v>
      </c>
      <c r="D4" s="79" t="s">
        <v>549</v>
      </c>
      <c r="E4" s="222">
        <v>2318.6758297900001</v>
      </c>
      <c r="G4" s="359"/>
      <c r="H4" s="161" t="s">
        <v>276</v>
      </c>
      <c r="I4" s="255">
        <v>988.73333072000003</v>
      </c>
      <c r="J4" s="102">
        <v>1859.1131927700001</v>
      </c>
      <c r="K4" s="253"/>
    </row>
    <row r="5" spans="1:12" x14ac:dyDescent="0.25">
      <c r="A5" s="79" t="s">
        <v>345</v>
      </c>
      <c r="B5" s="254">
        <v>1714.99379974</v>
      </c>
      <c r="D5" s="79" t="s">
        <v>346</v>
      </c>
      <c r="E5" s="222">
        <v>2052.1006412799998</v>
      </c>
      <c r="G5" s="359"/>
      <c r="H5" s="161" t="s">
        <v>277</v>
      </c>
      <c r="I5" s="255">
        <v>712.51297541999998</v>
      </c>
      <c r="J5" s="102">
        <v>1823.6691907699999</v>
      </c>
      <c r="K5" s="253"/>
    </row>
    <row r="6" spans="1:12" x14ac:dyDescent="0.25">
      <c r="A6" s="79" t="s">
        <v>552</v>
      </c>
      <c r="B6" s="254">
        <v>930.63396537999995</v>
      </c>
      <c r="D6" s="79" t="s">
        <v>550</v>
      </c>
      <c r="E6" s="222">
        <v>825.23875378999992</v>
      </c>
      <c r="G6" s="359"/>
      <c r="H6" s="161" t="s">
        <v>278</v>
      </c>
      <c r="I6" s="255">
        <v>932.34658020000006</v>
      </c>
      <c r="J6" s="102">
        <v>1873.12737771</v>
      </c>
      <c r="K6" s="253"/>
    </row>
    <row r="7" spans="1:12" x14ac:dyDescent="0.25">
      <c r="A7" s="79" t="s">
        <v>346</v>
      </c>
      <c r="B7" s="254">
        <v>529.86349524000002</v>
      </c>
      <c r="D7" s="79" t="s">
        <v>561</v>
      </c>
      <c r="E7" s="222">
        <v>338.279292586</v>
      </c>
      <c r="G7" s="359"/>
      <c r="H7" s="161" t="s">
        <v>279</v>
      </c>
      <c r="I7" s="255">
        <v>842.26735523000002</v>
      </c>
      <c r="J7" s="102">
        <v>2112.7622656600001</v>
      </c>
      <c r="K7" s="253"/>
    </row>
    <row r="8" spans="1:12" x14ac:dyDescent="0.25">
      <c r="A8" s="79" t="s">
        <v>549</v>
      </c>
      <c r="B8" s="254">
        <v>359.94346060999999</v>
      </c>
      <c r="D8" s="79" t="s">
        <v>347</v>
      </c>
      <c r="E8" s="222">
        <v>270.44233085000002</v>
      </c>
      <c r="G8" s="359"/>
      <c r="H8" s="161" t="s">
        <v>280</v>
      </c>
      <c r="I8" s="255">
        <v>714.21166678999998</v>
      </c>
      <c r="J8" s="102">
        <v>1797.6419547400001</v>
      </c>
      <c r="K8" s="253"/>
    </row>
    <row r="9" spans="1:12" x14ac:dyDescent="0.25">
      <c r="A9" s="79" t="s">
        <v>550</v>
      </c>
      <c r="B9" s="254">
        <v>195.77824887</v>
      </c>
      <c r="D9" s="79" t="s">
        <v>345</v>
      </c>
      <c r="E9" s="222">
        <v>232.07116550999999</v>
      </c>
      <c r="G9" s="359" t="s">
        <v>564</v>
      </c>
      <c r="H9" s="161" t="s">
        <v>269</v>
      </c>
      <c r="I9" s="255">
        <v>679.33800664</v>
      </c>
      <c r="J9" s="102">
        <v>1906.77187684</v>
      </c>
      <c r="K9" s="253"/>
    </row>
    <row r="10" spans="1:12" x14ac:dyDescent="0.25">
      <c r="A10" s="79" t="s">
        <v>553</v>
      </c>
      <c r="B10" s="254">
        <v>158.77137308000002</v>
      </c>
      <c r="D10" s="79" t="s">
        <v>555</v>
      </c>
      <c r="E10" s="222">
        <v>124.94985597</v>
      </c>
      <c r="G10" s="359"/>
      <c r="H10" s="161" t="s">
        <v>270</v>
      </c>
      <c r="I10" s="255">
        <v>751.57958832000008</v>
      </c>
      <c r="J10" s="102">
        <v>1779.65958299</v>
      </c>
      <c r="K10" s="253"/>
    </row>
    <row r="11" spans="1:12" ht="15.5" customHeight="1" x14ac:dyDescent="0.25">
      <c r="A11" s="79" t="s">
        <v>555</v>
      </c>
      <c r="B11" s="254">
        <v>107.847646</v>
      </c>
      <c r="D11" s="79" t="s">
        <v>553</v>
      </c>
      <c r="E11" s="222">
        <v>63.137303869999997</v>
      </c>
      <c r="G11" s="359"/>
      <c r="H11" s="161" t="s">
        <v>271</v>
      </c>
      <c r="I11" s="255">
        <v>791.4036875700001</v>
      </c>
      <c r="J11" s="102">
        <v>1989.9778209900001</v>
      </c>
      <c r="K11" s="253"/>
    </row>
    <row r="12" spans="1:12" ht="15.65" customHeight="1" x14ac:dyDescent="0.25">
      <c r="A12" s="79" t="s">
        <v>554</v>
      </c>
      <c r="B12" s="254">
        <v>40.954430159999994</v>
      </c>
      <c r="D12" s="79" t="s">
        <v>552</v>
      </c>
      <c r="E12" s="222">
        <v>58.470418979999998</v>
      </c>
      <c r="G12" s="359"/>
      <c r="H12" s="161" t="s">
        <v>272</v>
      </c>
      <c r="I12" s="255">
        <v>704.01363575000005</v>
      </c>
      <c r="J12" s="102">
        <v>2055.56523199</v>
      </c>
      <c r="K12" s="253"/>
    </row>
    <row r="13" spans="1:12" x14ac:dyDescent="0.25">
      <c r="A13" s="79" t="s">
        <v>559</v>
      </c>
      <c r="B13" s="256">
        <v>8.7105878299999997</v>
      </c>
      <c r="D13" s="79" t="s">
        <v>551</v>
      </c>
      <c r="E13" s="114">
        <v>54.573250539999997</v>
      </c>
      <c r="G13" s="359"/>
      <c r="H13" s="161" t="s">
        <v>273</v>
      </c>
      <c r="I13" s="255">
        <v>713.00395384000001</v>
      </c>
      <c r="J13" s="102">
        <v>1860.45562294</v>
      </c>
      <c r="K13" s="253"/>
    </row>
    <row r="14" spans="1:12" x14ac:dyDescent="0.25">
      <c r="A14" s="79" t="s">
        <v>472</v>
      </c>
      <c r="B14" s="256">
        <v>2.0637240000000001</v>
      </c>
      <c r="D14" s="79" t="s">
        <v>556</v>
      </c>
      <c r="E14" s="114">
        <v>4.7752137100000001</v>
      </c>
      <c r="G14" s="359"/>
      <c r="H14" s="161" t="s">
        <v>274</v>
      </c>
      <c r="I14" s="255">
        <v>659.74044321999997</v>
      </c>
      <c r="J14" s="102">
        <v>2153.2505295400001</v>
      </c>
      <c r="K14" s="253"/>
    </row>
    <row r="15" spans="1:12" x14ac:dyDescent="0.25">
      <c r="A15" s="79" t="s">
        <v>551</v>
      </c>
      <c r="B15" s="256">
        <v>1.5212779999999999</v>
      </c>
      <c r="D15" s="79" t="s">
        <v>554</v>
      </c>
      <c r="E15" s="114">
        <v>3.46668931</v>
      </c>
      <c r="G15" s="360"/>
      <c r="H15" s="161" t="s">
        <v>275</v>
      </c>
      <c r="I15" s="255">
        <v>529.86349524000002</v>
      </c>
      <c r="J15" s="102">
        <v>2052.1006412799998</v>
      </c>
    </row>
    <row r="16" spans="1:12" x14ac:dyDescent="0.25">
      <c r="A16" s="79" t="s">
        <v>556</v>
      </c>
      <c r="B16" s="256">
        <v>0.667184</v>
      </c>
      <c r="D16" s="79" t="s">
        <v>558</v>
      </c>
      <c r="E16" s="114">
        <v>1.2025253</v>
      </c>
      <c r="F16" s="257"/>
      <c r="G16" s="357"/>
      <c r="H16" s="357"/>
    </row>
    <row r="17" spans="1:6" x14ac:dyDescent="0.25">
      <c r="A17" s="79" t="s">
        <v>557</v>
      </c>
      <c r="B17" s="256">
        <v>0.49</v>
      </c>
      <c r="D17" s="79" t="s">
        <v>632</v>
      </c>
      <c r="E17" s="114">
        <v>0.77838117000000007</v>
      </c>
      <c r="F17" s="257"/>
    </row>
    <row r="18" spans="1:6" x14ac:dyDescent="0.25">
      <c r="A18" s="79" t="s">
        <v>620</v>
      </c>
      <c r="B18" s="256">
        <v>0.42834187000000001</v>
      </c>
      <c r="D18" s="79" t="s">
        <v>557</v>
      </c>
      <c r="E18" s="114">
        <v>0.46043853999999995</v>
      </c>
      <c r="F18" s="257"/>
    </row>
    <row r="19" spans="1:6" x14ac:dyDescent="0.25">
      <c r="A19" s="79" t="s">
        <v>619</v>
      </c>
      <c r="B19" s="256">
        <v>5.0990609999999999E-2</v>
      </c>
      <c r="D19" s="79" t="s">
        <v>620</v>
      </c>
      <c r="E19" s="114">
        <v>0.31878023</v>
      </c>
      <c r="F19" s="257"/>
    </row>
    <row r="20" spans="1:6" x14ac:dyDescent="0.25">
      <c r="A20" s="258" t="s">
        <v>583</v>
      </c>
      <c r="B20" s="259">
        <v>4.1331130000000001E-2</v>
      </c>
      <c r="D20" s="79" t="s">
        <v>473</v>
      </c>
      <c r="E20" s="114">
        <v>0.25330999999999998</v>
      </c>
      <c r="F20" s="257"/>
    </row>
    <row r="21" spans="1:6" x14ac:dyDescent="0.25">
      <c r="A21" s="260" t="s">
        <v>262</v>
      </c>
      <c r="B21" s="261">
        <f>SUM(B3:B20)</f>
        <v>8267.3556710599987</v>
      </c>
      <c r="D21" s="79" t="s">
        <v>559</v>
      </c>
      <c r="E21" s="114">
        <v>0.18873699999999999</v>
      </c>
      <c r="F21" s="257"/>
    </row>
    <row r="22" spans="1:6" x14ac:dyDescent="0.25">
      <c r="D22" s="79" t="s">
        <v>583</v>
      </c>
      <c r="E22" s="114">
        <v>5.5E-2</v>
      </c>
    </row>
    <row r="23" spans="1:6" x14ac:dyDescent="0.25">
      <c r="B23" s="257"/>
      <c r="D23" s="79" t="s">
        <v>560</v>
      </c>
      <c r="E23" s="114">
        <v>1.184E-2</v>
      </c>
    </row>
    <row r="24" spans="1:6" x14ac:dyDescent="0.25">
      <c r="D24" s="79" t="s">
        <v>472</v>
      </c>
      <c r="E24" s="114">
        <v>1.1999999999999999E-3</v>
      </c>
    </row>
    <row r="25" spans="1:6" x14ac:dyDescent="0.25">
      <c r="D25" s="79" t="s">
        <v>619</v>
      </c>
      <c r="E25" s="114">
        <v>0</v>
      </c>
    </row>
    <row r="26" spans="1:6" x14ac:dyDescent="0.25">
      <c r="D26" s="262"/>
      <c r="E26" s="263">
        <f>SUM(E3:E25)</f>
        <v>11924.856659595998</v>
      </c>
    </row>
  </sheetData>
  <mergeCells count="3">
    <mergeCell ref="G16:H16"/>
    <mergeCell ref="G3:G8"/>
    <mergeCell ref="G9:G15"/>
  </mergeCells>
  <phoneticPr fontId="4" type="noConversion"/>
  <hyperlinks>
    <hyperlink ref="L1" location="'Table of Content'!A1" display="Table of Content" xr:uid="{00000000-0004-0000-1C00-000000000000}"/>
  </hyperlink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H18"/>
  <sheetViews>
    <sheetView zoomScaleNormal="100" workbookViewId="0">
      <selection activeCell="C15" sqref="C15"/>
    </sheetView>
  </sheetViews>
  <sheetFormatPr defaultColWidth="8.81640625" defaultRowHeight="11.5" x14ac:dyDescent="0.25"/>
  <cols>
    <col min="1" max="1" width="9.1796875" style="7" customWidth="1"/>
    <col min="2" max="2" width="15.54296875" style="7" customWidth="1"/>
    <col min="3" max="3" width="11.26953125" style="7" bestFit="1" customWidth="1"/>
    <col min="4" max="5" width="20.7265625" style="7" bestFit="1" customWidth="1"/>
    <col min="6" max="16384" width="8.81640625" style="7"/>
  </cols>
  <sheetData>
    <row r="1" spans="1:8" x14ac:dyDescent="0.25">
      <c r="A1" s="320" t="s">
        <v>530</v>
      </c>
      <c r="B1" s="320"/>
      <c r="C1" s="320"/>
      <c r="G1" s="321" t="s">
        <v>313</v>
      </c>
      <c r="H1" s="321"/>
    </row>
    <row r="2" spans="1:8" x14ac:dyDescent="0.25">
      <c r="A2" s="8" t="s">
        <v>268</v>
      </c>
      <c r="B2" s="8" t="s">
        <v>336</v>
      </c>
      <c r="C2" s="8" t="s">
        <v>266</v>
      </c>
      <c r="D2" s="8" t="s">
        <v>591</v>
      </c>
      <c r="E2" s="8" t="s">
        <v>590</v>
      </c>
    </row>
    <row r="3" spans="1:8" x14ac:dyDescent="0.25">
      <c r="A3" s="9" t="s">
        <v>269</v>
      </c>
      <c r="B3" s="10">
        <v>6367.5406265299998</v>
      </c>
      <c r="C3" s="10">
        <v>10438.977139229999</v>
      </c>
      <c r="D3" s="11">
        <f>B3</f>
        <v>6367.5406265299998</v>
      </c>
      <c r="E3" s="12">
        <f>C3</f>
        <v>10438.977139229999</v>
      </c>
      <c r="F3" s="13"/>
    </row>
    <row r="4" spans="1:8" x14ac:dyDescent="0.25">
      <c r="A4" s="14" t="s">
        <v>270</v>
      </c>
      <c r="B4" s="15">
        <v>7964.5733896599995</v>
      </c>
      <c r="C4" s="15">
        <v>10705.07538516</v>
      </c>
      <c r="D4" s="16">
        <f>SUM(B3:B4)</f>
        <v>14332.11401619</v>
      </c>
      <c r="E4" s="17">
        <f>SUM(C3:C4)</f>
        <v>21144.052524389997</v>
      </c>
      <c r="F4" s="13"/>
    </row>
    <row r="5" spans="1:8" x14ac:dyDescent="0.25">
      <c r="A5" s="18" t="s">
        <v>271</v>
      </c>
      <c r="B5" s="19">
        <v>8872.8859787800011</v>
      </c>
      <c r="C5" s="19">
        <v>9410.3869071499994</v>
      </c>
      <c r="D5" s="20">
        <f>SUM(B3:B5)</f>
        <v>23204.99999497</v>
      </c>
      <c r="E5" s="21">
        <f>SUM(C3:C5)</f>
        <v>30554.439431539999</v>
      </c>
      <c r="F5" s="13"/>
    </row>
    <row r="6" spans="1:8" x14ac:dyDescent="0.25">
      <c r="A6" s="14" t="s">
        <v>272</v>
      </c>
      <c r="B6" s="15">
        <v>6664.9173956999994</v>
      </c>
      <c r="C6" s="15">
        <v>10125.255308809999</v>
      </c>
      <c r="D6" s="16">
        <f>SUM(B3:B6)</f>
        <v>29869.917390669998</v>
      </c>
      <c r="E6" s="17">
        <f>SUM(C3:C6)</f>
        <v>40679.694740349994</v>
      </c>
      <c r="F6" s="13"/>
    </row>
    <row r="7" spans="1:8" x14ac:dyDescent="0.25">
      <c r="A7" s="18" t="s">
        <v>273</v>
      </c>
      <c r="B7" s="19">
        <v>6384.0096615900002</v>
      </c>
      <c r="C7" s="19">
        <v>11588.809851299999</v>
      </c>
      <c r="D7" s="20">
        <f>SUM(B3:B7)</f>
        <v>36253.927052259998</v>
      </c>
      <c r="E7" s="21">
        <f>SUM(C3:C7)</f>
        <v>52268.504591649995</v>
      </c>
      <c r="F7" s="13"/>
    </row>
    <row r="8" spans="1:8" x14ac:dyDescent="0.25">
      <c r="A8" s="14" t="s">
        <v>274</v>
      </c>
      <c r="B8" s="15">
        <v>8788.2247685400016</v>
      </c>
      <c r="C8" s="15">
        <v>8917.3075277900007</v>
      </c>
      <c r="D8" s="16">
        <f>SUM(B3:B8)</f>
        <v>45042.151820799998</v>
      </c>
      <c r="E8" s="17">
        <f>SUM(C3:C8)</f>
        <v>61185.812119439994</v>
      </c>
      <c r="F8" s="13"/>
      <c r="G8" s="22"/>
      <c r="H8" s="23"/>
    </row>
    <row r="9" spans="1:8" x14ac:dyDescent="0.25">
      <c r="A9" s="18" t="s">
        <v>275</v>
      </c>
      <c r="B9" s="19">
        <v>8291.4660390999998</v>
      </c>
      <c r="C9" s="19">
        <v>10598.39205611</v>
      </c>
      <c r="D9" s="20">
        <f>SUM(B3:B9)</f>
        <v>53333.617859899998</v>
      </c>
      <c r="E9" s="21">
        <f>SUM(C3:C9)</f>
        <v>71784.204175549996</v>
      </c>
      <c r="F9" s="13"/>
      <c r="G9" s="22"/>
      <c r="H9" s="22"/>
    </row>
    <row r="10" spans="1:8" x14ac:dyDescent="0.25">
      <c r="A10" s="14" t="s">
        <v>276</v>
      </c>
      <c r="B10" s="15">
        <v>7885.1578766800003</v>
      </c>
      <c r="C10" s="15">
        <v>12017.995337910001</v>
      </c>
      <c r="D10" s="16">
        <f>SUM(B3:B10)</f>
        <v>61218.775736579999</v>
      </c>
      <c r="E10" s="17">
        <f>SUM(C3:C10)</f>
        <v>83802.19951346</v>
      </c>
      <c r="F10" s="13"/>
    </row>
    <row r="11" spans="1:8" x14ac:dyDescent="0.25">
      <c r="A11" s="18" t="s">
        <v>277</v>
      </c>
      <c r="B11" s="19">
        <v>8743.2761413799999</v>
      </c>
      <c r="C11" s="19">
        <v>11364.062009830001</v>
      </c>
      <c r="D11" s="20">
        <f>SUM(B3:B11)</f>
        <v>69962.051877959995</v>
      </c>
      <c r="E11" s="21">
        <f>SUM(C3:C11)</f>
        <v>95166.261523289999</v>
      </c>
      <c r="F11" s="13"/>
    </row>
    <row r="12" spans="1:8" x14ac:dyDescent="0.25">
      <c r="A12" s="14" t="s">
        <v>278</v>
      </c>
      <c r="B12" s="15">
        <v>8297.3657772999995</v>
      </c>
      <c r="C12" s="15">
        <v>10499.645661930001</v>
      </c>
      <c r="D12" s="16">
        <f>SUM(B3:B12)</f>
        <v>78259.417655259997</v>
      </c>
      <c r="E12" s="17">
        <f>SUM(C3:C12)</f>
        <v>105665.90718522</v>
      </c>
      <c r="F12" s="13"/>
    </row>
    <row r="13" spans="1:8" x14ac:dyDescent="0.25">
      <c r="A13" s="18" t="s">
        <v>279</v>
      </c>
      <c r="B13" s="19">
        <v>9747.8999630199996</v>
      </c>
      <c r="C13" s="19">
        <v>12548.97326934</v>
      </c>
      <c r="D13" s="20">
        <f>SUM(B3:B13)</f>
        <v>88007.317618279994</v>
      </c>
      <c r="E13" s="21">
        <f>SUM(C3:C13)</f>
        <v>118214.88045456</v>
      </c>
      <c r="F13" s="13"/>
    </row>
    <row r="14" spans="1:8" x14ac:dyDescent="0.25">
      <c r="A14" s="24" t="s">
        <v>280</v>
      </c>
      <c r="B14" s="25">
        <v>9353.1018668199995</v>
      </c>
      <c r="C14" s="25">
        <v>10759.71505726</v>
      </c>
      <c r="D14" s="26">
        <f>SUM(B3:B14)</f>
        <v>97360.419485099992</v>
      </c>
      <c r="E14" s="27">
        <f>SUM(C3:C14)</f>
        <v>128974.59551181999</v>
      </c>
    </row>
    <row r="15" spans="1:8" x14ac:dyDescent="0.25">
      <c r="A15" s="28"/>
      <c r="B15" s="28"/>
    </row>
    <row r="17" spans="2:3" x14ac:dyDescent="0.25">
      <c r="B17" s="23"/>
      <c r="C17" s="29"/>
    </row>
    <row r="18" spans="2:3" x14ac:dyDescent="0.25">
      <c r="B18" s="22"/>
      <c r="C18" s="22"/>
    </row>
  </sheetData>
  <mergeCells count="2">
    <mergeCell ref="A1:C1"/>
    <mergeCell ref="G1:H1"/>
  </mergeCells>
  <hyperlinks>
    <hyperlink ref="G1:H1" location="'Table of Content'!A1" display="Table of Content" xr:uid="{00000000-0004-0000-02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N374"/>
  <sheetViews>
    <sheetView zoomScaleNormal="100" workbookViewId="0">
      <selection activeCell="M1" sqref="M1:N1"/>
    </sheetView>
  </sheetViews>
  <sheetFormatPr defaultColWidth="8.81640625" defaultRowHeight="11.5" x14ac:dyDescent="0.25"/>
  <cols>
    <col min="1" max="1" width="37.1796875" style="7" customWidth="1"/>
    <col min="2" max="2" width="10.1796875" style="7" bestFit="1" customWidth="1"/>
    <col min="3" max="3" width="7.453125" style="7" bestFit="1" customWidth="1"/>
    <col min="4" max="4" width="10.08984375" style="7" bestFit="1" customWidth="1"/>
    <col min="5" max="5" width="7.453125" style="7" bestFit="1" customWidth="1"/>
    <col min="6" max="6" width="11.90625" style="7" bestFit="1" customWidth="1"/>
    <col min="7" max="7" width="13.90625" style="7" bestFit="1" customWidth="1"/>
    <col min="8" max="9" width="11.81640625" style="7" customWidth="1"/>
    <col min="10" max="11" width="13.08984375" style="7" customWidth="1"/>
    <col min="12" max="16384" width="8.81640625" style="7"/>
  </cols>
  <sheetData>
    <row r="1" spans="1:14" x14ac:dyDescent="0.25">
      <c r="A1" s="361" t="s">
        <v>665</v>
      </c>
      <c r="B1" s="361"/>
      <c r="C1" s="361"/>
      <c r="D1" s="361"/>
      <c r="E1" s="361"/>
      <c r="F1" s="361"/>
      <c r="G1" s="361"/>
      <c r="H1" s="361"/>
      <c r="I1" s="361"/>
      <c r="J1" s="361"/>
      <c r="M1" s="329" t="s">
        <v>313</v>
      </c>
      <c r="N1" s="329"/>
    </row>
    <row r="2" spans="1:14" x14ac:dyDescent="0.25">
      <c r="A2" s="205" t="s">
        <v>467</v>
      </c>
      <c r="B2" s="88" t="s">
        <v>328</v>
      </c>
      <c r="C2" s="88" t="s">
        <v>329</v>
      </c>
      <c r="D2" s="88" t="s">
        <v>330</v>
      </c>
      <c r="E2" s="88" t="s">
        <v>331</v>
      </c>
      <c r="F2" s="88" t="s">
        <v>332</v>
      </c>
      <c r="G2" s="88" t="s">
        <v>333</v>
      </c>
      <c r="H2" s="88" t="s">
        <v>334</v>
      </c>
      <c r="I2" s="88" t="s">
        <v>335</v>
      </c>
      <c r="J2" s="88">
        <v>2023</v>
      </c>
      <c r="K2" s="264" t="s">
        <v>262</v>
      </c>
      <c r="L2" s="28"/>
    </row>
    <row r="3" spans="1:14" x14ac:dyDescent="0.25">
      <c r="A3" s="60" t="s">
        <v>470</v>
      </c>
      <c r="B3" s="292">
        <v>37.360827319999999</v>
      </c>
      <c r="C3" s="293">
        <v>35.409200420000005</v>
      </c>
      <c r="D3" s="293">
        <v>11.233589439999999</v>
      </c>
      <c r="E3" s="293">
        <v>17.33955113</v>
      </c>
      <c r="F3" s="293">
        <v>18.20010705</v>
      </c>
      <c r="G3" s="293">
        <v>15.663062699999999</v>
      </c>
      <c r="H3" s="293">
        <v>15.70225668</v>
      </c>
      <c r="I3" s="293">
        <v>35.628368000000002</v>
      </c>
      <c r="J3" s="294">
        <v>43.952035580000008</v>
      </c>
      <c r="K3" s="196">
        <f>SUM(B3:I3)</f>
        <v>186.53696274000001</v>
      </c>
      <c r="L3" s="265"/>
    </row>
    <row r="4" spans="1:14" x14ac:dyDescent="0.25">
      <c r="A4" s="246" t="s">
        <v>469</v>
      </c>
      <c r="B4" s="295">
        <v>38.889764119999995</v>
      </c>
      <c r="C4" s="296">
        <v>39.026420189999996</v>
      </c>
      <c r="D4" s="296">
        <v>111.25988715000001</v>
      </c>
      <c r="E4" s="296">
        <v>75.281135190000001</v>
      </c>
      <c r="F4" s="296">
        <v>92.02132859999999</v>
      </c>
      <c r="G4" s="296">
        <v>43.634422919999999</v>
      </c>
      <c r="H4" s="296">
        <v>89.193440530000004</v>
      </c>
      <c r="I4" s="296">
        <v>115.61932182</v>
      </c>
      <c r="J4" s="297">
        <v>66.393457350000006</v>
      </c>
      <c r="K4" s="196">
        <f>SUM(B4:I4)</f>
        <v>604.92572052000003</v>
      </c>
      <c r="L4" s="265"/>
    </row>
    <row r="5" spans="1:14" x14ac:dyDescent="0.25">
      <c r="L5" s="265"/>
    </row>
    <row r="6" spans="1:14" ht="15.5" customHeight="1" x14ac:dyDescent="0.25">
      <c r="B6" s="265"/>
      <c r="C6" s="265"/>
      <c r="D6" s="106"/>
      <c r="I6" s="199"/>
      <c r="J6" s="199"/>
    </row>
    <row r="7" spans="1:14" ht="15.5" customHeight="1" x14ac:dyDescent="0.25">
      <c r="A7" s="75" t="s">
        <v>666</v>
      </c>
      <c r="B7" s="75" t="s">
        <v>664</v>
      </c>
      <c r="C7" s="75" t="s">
        <v>337</v>
      </c>
      <c r="D7" s="75" t="s">
        <v>602</v>
      </c>
      <c r="E7" s="75" t="s">
        <v>337</v>
      </c>
      <c r="G7" s="75" t="s">
        <v>543</v>
      </c>
      <c r="H7" s="75" t="s">
        <v>601</v>
      </c>
      <c r="I7" s="75" t="s">
        <v>573</v>
      </c>
      <c r="J7" s="199"/>
    </row>
    <row r="8" spans="1:14" ht="13" customHeight="1" x14ac:dyDescent="0.25">
      <c r="A8" s="64" t="s">
        <v>231</v>
      </c>
      <c r="B8" s="65"/>
      <c r="C8" s="298">
        <f t="shared" ref="C8:C30" si="0">(B8/$B$31)*100</f>
        <v>0</v>
      </c>
      <c r="D8" s="65">
        <v>2193785.54</v>
      </c>
      <c r="E8" s="298">
        <f t="shared" ref="E8:E30" si="1">(D8/$D$31)*100</f>
        <v>47.920342907459961</v>
      </c>
      <c r="G8" s="60" t="s">
        <v>565</v>
      </c>
      <c r="H8" s="63">
        <v>4853.2493677900002</v>
      </c>
      <c r="I8" s="63">
        <v>4654.8902440760003</v>
      </c>
      <c r="J8" s="199"/>
    </row>
    <row r="9" spans="1:14" ht="15.5" customHeight="1" x14ac:dyDescent="0.25">
      <c r="A9" s="66" t="s">
        <v>35</v>
      </c>
      <c r="B9" s="67"/>
      <c r="C9" s="123">
        <f t="shared" si="0"/>
        <v>0</v>
      </c>
      <c r="D9" s="67">
        <v>1107925.74</v>
      </c>
      <c r="E9" s="123">
        <f t="shared" si="1"/>
        <v>24.201172087587615</v>
      </c>
      <c r="G9" s="37" t="s">
        <v>394</v>
      </c>
      <c r="H9" s="71">
        <v>0.33203636999999997</v>
      </c>
      <c r="I9" s="71">
        <v>4.5779838099999992</v>
      </c>
      <c r="J9" s="199"/>
    </row>
    <row r="10" spans="1:14" ht="13" customHeight="1" x14ac:dyDescent="0.25">
      <c r="A10" s="64" t="s">
        <v>168</v>
      </c>
      <c r="B10" s="65"/>
      <c r="C10" s="298">
        <f t="shared" si="0"/>
        <v>0</v>
      </c>
      <c r="D10" s="65">
        <v>466882.45</v>
      </c>
      <c r="E10" s="298">
        <f t="shared" si="1"/>
        <v>10.198429469762587</v>
      </c>
      <c r="I10" s="199"/>
      <c r="J10" s="199"/>
    </row>
    <row r="11" spans="1:14" ht="15.5" customHeight="1" x14ac:dyDescent="0.25">
      <c r="A11" s="66" t="s">
        <v>235</v>
      </c>
      <c r="B11" s="67"/>
      <c r="C11" s="123">
        <f t="shared" si="0"/>
        <v>0</v>
      </c>
      <c r="D11" s="67">
        <v>385624.64</v>
      </c>
      <c r="E11" s="123">
        <f t="shared" si="1"/>
        <v>8.423460108304754</v>
      </c>
      <c r="I11" s="199"/>
      <c r="J11" s="199"/>
    </row>
    <row r="12" spans="1:14" ht="15.5" customHeight="1" x14ac:dyDescent="0.25">
      <c r="A12" s="64" t="s">
        <v>233</v>
      </c>
      <c r="B12" s="65"/>
      <c r="C12" s="298">
        <f t="shared" si="0"/>
        <v>0</v>
      </c>
      <c r="D12" s="65">
        <v>350423.49</v>
      </c>
      <c r="E12" s="298">
        <f t="shared" si="1"/>
        <v>7.6545375550377939</v>
      </c>
      <c r="I12" s="199"/>
      <c r="J12" s="199"/>
    </row>
    <row r="13" spans="1:14" ht="15.5" customHeight="1" x14ac:dyDescent="0.25">
      <c r="A13" s="66" t="s">
        <v>234</v>
      </c>
      <c r="B13" s="67"/>
      <c r="C13" s="123">
        <f t="shared" si="0"/>
        <v>0</v>
      </c>
      <c r="D13" s="67">
        <v>38920.949999999997</v>
      </c>
      <c r="E13" s="123">
        <f t="shared" si="1"/>
        <v>0.85017666325036645</v>
      </c>
      <c r="I13" s="199"/>
      <c r="J13" s="199"/>
    </row>
    <row r="14" spans="1:14" ht="15.5" customHeight="1" x14ac:dyDescent="0.25">
      <c r="A14" s="64" t="s">
        <v>216</v>
      </c>
      <c r="B14" s="65"/>
      <c r="C14" s="298">
        <f t="shared" si="0"/>
        <v>0</v>
      </c>
      <c r="D14" s="65">
        <v>19094.509999999998</v>
      </c>
      <c r="E14" s="298">
        <f t="shared" si="1"/>
        <v>0.41709431034444838</v>
      </c>
      <c r="I14" s="199"/>
      <c r="J14" s="199"/>
    </row>
    <row r="15" spans="1:14" ht="15.5" customHeight="1" x14ac:dyDescent="0.25">
      <c r="A15" s="66" t="s">
        <v>232</v>
      </c>
      <c r="B15" s="67"/>
      <c r="C15" s="123">
        <f t="shared" si="0"/>
        <v>0</v>
      </c>
      <c r="D15" s="67">
        <v>5714.77</v>
      </c>
      <c r="E15" s="123">
        <f t="shared" si="1"/>
        <v>0.12483159043762546</v>
      </c>
      <c r="I15" s="199"/>
      <c r="J15" s="199"/>
    </row>
    <row r="16" spans="1:14" ht="15.5" customHeight="1" x14ac:dyDescent="0.25">
      <c r="A16" s="64" t="s">
        <v>204</v>
      </c>
      <c r="B16" s="65"/>
      <c r="C16" s="298">
        <f t="shared" si="0"/>
        <v>0</v>
      </c>
      <c r="D16" s="65">
        <v>3053.54</v>
      </c>
      <c r="E16" s="298">
        <f t="shared" si="1"/>
        <v>6.6700541695449991E-2</v>
      </c>
      <c r="I16" s="199"/>
      <c r="J16" s="199"/>
    </row>
    <row r="17" spans="1:10" ht="15.5" customHeight="1" x14ac:dyDescent="0.25">
      <c r="A17" s="66" t="s">
        <v>143</v>
      </c>
      <c r="B17" s="67"/>
      <c r="C17" s="123">
        <f t="shared" si="0"/>
        <v>0</v>
      </c>
      <c r="D17" s="67">
        <v>2249</v>
      </c>
      <c r="E17" s="123">
        <f t="shared" si="1"/>
        <v>4.9126429741567827E-2</v>
      </c>
      <c r="I17" s="199"/>
      <c r="J17" s="199"/>
    </row>
    <row r="18" spans="1:10" ht="15.5" customHeight="1" x14ac:dyDescent="0.25">
      <c r="A18" s="64" t="s">
        <v>243</v>
      </c>
      <c r="B18" s="65"/>
      <c r="C18" s="298">
        <f t="shared" si="0"/>
        <v>0</v>
      </c>
      <c r="D18" s="65">
        <v>1752.27</v>
      </c>
      <c r="E18" s="298">
        <f t="shared" si="1"/>
        <v>3.8276020028126752E-2</v>
      </c>
      <c r="I18" s="199"/>
      <c r="J18" s="199"/>
    </row>
    <row r="19" spans="1:10" ht="15.5" customHeight="1" x14ac:dyDescent="0.25">
      <c r="A19" s="66" t="s">
        <v>237</v>
      </c>
      <c r="B19" s="67"/>
      <c r="C19" s="123">
        <f t="shared" si="0"/>
        <v>0</v>
      </c>
      <c r="D19" s="67">
        <v>1217.7</v>
      </c>
      <c r="E19" s="123">
        <f t="shared" si="1"/>
        <v>2.6599045574169478E-2</v>
      </c>
      <c r="I19" s="199"/>
      <c r="J19" s="199"/>
    </row>
    <row r="20" spans="1:10" ht="15.5" customHeight="1" x14ac:dyDescent="0.25">
      <c r="A20" s="64" t="s">
        <v>136</v>
      </c>
      <c r="B20" s="65"/>
      <c r="C20" s="298">
        <f t="shared" si="0"/>
        <v>0</v>
      </c>
      <c r="D20" s="65">
        <v>894.1</v>
      </c>
      <c r="E20" s="298">
        <f t="shared" si="1"/>
        <v>1.9530431672714895E-2</v>
      </c>
      <c r="I20" s="199"/>
      <c r="J20" s="199"/>
    </row>
    <row r="21" spans="1:10" ht="15.5" customHeight="1" x14ac:dyDescent="0.25">
      <c r="A21" s="66" t="s">
        <v>20</v>
      </c>
      <c r="B21" s="67"/>
      <c r="C21" s="123">
        <f t="shared" si="0"/>
        <v>0</v>
      </c>
      <c r="D21" s="67">
        <v>443</v>
      </c>
      <c r="E21" s="123">
        <f t="shared" si="1"/>
        <v>9.6767489442038911E-3</v>
      </c>
      <c r="I21" s="199"/>
      <c r="J21" s="199"/>
    </row>
    <row r="22" spans="1:10" ht="15.5" customHeight="1" x14ac:dyDescent="0.25">
      <c r="A22" s="64" t="s">
        <v>255</v>
      </c>
      <c r="B22" s="65"/>
      <c r="C22" s="298">
        <f t="shared" si="0"/>
        <v>0</v>
      </c>
      <c r="D22" s="65">
        <v>2.11</v>
      </c>
      <c r="E22" s="298">
        <f t="shared" si="1"/>
        <v>4.6090158628149455E-5</v>
      </c>
      <c r="I22" s="199"/>
      <c r="J22" s="199"/>
    </row>
    <row r="23" spans="1:10" ht="15.5" customHeight="1" x14ac:dyDescent="0.25">
      <c r="A23" s="66" t="s">
        <v>181</v>
      </c>
      <c r="B23" s="67">
        <v>106791.73</v>
      </c>
      <c r="C23" s="123">
        <f t="shared" si="0"/>
        <v>32.162660373621115</v>
      </c>
      <c r="D23" s="67"/>
      <c r="E23" s="123">
        <f t="shared" si="1"/>
        <v>0</v>
      </c>
      <c r="I23" s="199"/>
      <c r="J23" s="199"/>
    </row>
    <row r="24" spans="1:10" ht="15.5" customHeight="1" x14ac:dyDescent="0.25">
      <c r="A24" s="64" t="s">
        <v>200</v>
      </c>
      <c r="B24" s="65">
        <v>87837.63</v>
      </c>
      <c r="C24" s="298">
        <f t="shared" si="0"/>
        <v>26.454219457946731</v>
      </c>
      <c r="D24" s="65"/>
      <c r="E24" s="298">
        <f t="shared" si="1"/>
        <v>0</v>
      </c>
      <c r="I24" s="199"/>
      <c r="J24" s="199"/>
    </row>
    <row r="25" spans="1:10" ht="15.5" customHeight="1" x14ac:dyDescent="0.25">
      <c r="A25" s="66" t="s">
        <v>122</v>
      </c>
      <c r="B25" s="67">
        <v>61885.41</v>
      </c>
      <c r="C25" s="123">
        <f t="shared" si="0"/>
        <v>18.63814196017141</v>
      </c>
      <c r="D25" s="67"/>
      <c r="E25" s="123">
        <f t="shared" si="1"/>
        <v>0</v>
      </c>
      <c r="I25" s="199"/>
      <c r="J25" s="199"/>
    </row>
    <row r="26" spans="1:10" ht="15.5" customHeight="1" x14ac:dyDescent="0.25">
      <c r="A26" s="64" t="s">
        <v>202</v>
      </c>
      <c r="B26" s="65">
        <v>32343.8</v>
      </c>
      <c r="C26" s="298">
        <f t="shared" si="0"/>
        <v>9.7410413202625961</v>
      </c>
      <c r="D26" s="65"/>
      <c r="E26" s="298">
        <f t="shared" si="1"/>
        <v>0</v>
      </c>
      <c r="I26" s="199"/>
      <c r="J26" s="199"/>
    </row>
    <row r="27" spans="1:10" ht="15.5" customHeight="1" x14ac:dyDescent="0.25">
      <c r="A27" s="66" t="s">
        <v>108</v>
      </c>
      <c r="B27" s="67">
        <v>27699</v>
      </c>
      <c r="C27" s="123">
        <f t="shared" si="0"/>
        <v>8.342158420777821</v>
      </c>
      <c r="D27" s="67"/>
      <c r="E27" s="123">
        <f t="shared" si="1"/>
        <v>0</v>
      </c>
      <c r="I27" s="199"/>
      <c r="J27" s="199"/>
    </row>
    <row r="28" spans="1:10" ht="15.5" customHeight="1" x14ac:dyDescent="0.25">
      <c r="A28" s="64" t="s">
        <v>80</v>
      </c>
      <c r="B28" s="65">
        <v>10807.5</v>
      </c>
      <c r="C28" s="298">
        <f t="shared" si="0"/>
        <v>3.2549145143346796</v>
      </c>
      <c r="D28" s="65"/>
      <c r="E28" s="298">
        <f t="shared" si="1"/>
        <v>0</v>
      </c>
      <c r="I28" s="199"/>
      <c r="J28" s="199"/>
    </row>
    <row r="29" spans="1:10" ht="15.5" customHeight="1" x14ac:dyDescent="0.25">
      <c r="A29" s="66" t="s">
        <v>253</v>
      </c>
      <c r="B29" s="67">
        <v>3347.41</v>
      </c>
      <c r="C29" s="123">
        <f t="shared" si="0"/>
        <v>1.0081455835696553</v>
      </c>
      <c r="D29" s="67"/>
      <c r="E29" s="123">
        <f t="shared" si="1"/>
        <v>0</v>
      </c>
      <c r="I29" s="199"/>
      <c r="J29" s="199"/>
    </row>
    <row r="30" spans="1:10" ht="15.5" customHeight="1" x14ac:dyDescent="0.25">
      <c r="A30" s="64" t="s">
        <v>125</v>
      </c>
      <c r="B30" s="65">
        <v>1323.89</v>
      </c>
      <c r="C30" s="298">
        <f t="shared" si="0"/>
        <v>0.39871836931598792</v>
      </c>
      <c r="D30" s="65"/>
      <c r="E30" s="298">
        <f t="shared" si="1"/>
        <v>0</v>
      </c>
      <c r="I30" s="199"/>
      <c r="J30" s="199"/>
    </row>
    <row r="31" spans="1:10" s="28" customFormat="1" ht="15.5" customHeight="1" x14ac:dyDescent="0.25">
      <c r="A31" s="236" t="s">
        <v>262</v>
      </c>
      <c r="B31" s="307">
        <f>SUM(B8:B30)</f>
        <v>332036.37</v>
      </c>
      <c r="C31" s="308">
        <f>SUM(C8:C30)</f>
        <v>100</v>
      </c>
      <c r="D31" s="307">
        <f>SUM(D8:D30)</f>
        <v>4577983.8099999996</v>
      </c>
      <c r="E31" s="308">
        <f>SUM(E8:E30)</f>
        <v>100.00000000000001</v>
      </c>
      <c r="I31" s="216"/>
      <c r="J31" s="216"/>
    </row>
    <row r="32" spans="1:10" ht="15.5" customHeight="1" x14ac:dyDescent="0.25">
      <c r="B32" s="265"/>
      <c r="C32" s="265"/>
      <c r="D32" s="106"/>
      <c r="I32" s="199"/>
      <c r="J32" s="199"/>
    </row>
    <row r="33" spans="2:10" ht="15.5" customHeight="1" x14ac:dyDescent="0.25">
      <c r="B33" s="265"/>
      <c r="C33" s="265"/>
      <c r="D33" s="106"/>
      <c r="I33" s="199"/>
      <c r="J33" s="199"/>
    </row>
    <row r="34" spans="2:10" ht="15.5" customHeight="1" x14ac:dyDescent="0.25">
      <c r="B34" s="265"/>
      <c r="C34" s="265"/>
      <c r="D34" s="106"/>
      <c r="I34" s="199"/>
      <c r="J34" s="199"/>
    </row>
    <row r="35" spans="2:10" ht="15.5" customHeight="1" x14ac:dyDescent="0.25">
      <c r="B35" s="265"/>
      <c r="C35" s="265"/>
      <c r="D35" s="106"/>
      <c r="I35" s="199"/>
      <c r="J35" s="199"/>
    </row>
    <row r="36" spans="2:10" ht="15.5" customHeight="1" x14ac:dyDescent="0.25">
      <c r="B36" s="265"/>
      <c r="C36" s="265"/>
      <c r="D36" s="106"/>
      <c r="I36" s="199"/>
      <c r="J36" s="199"/>
    </row>
    <row r="37" spans="2:10" ht="15.5" customHeight="1" x14ac:dyDescent="0.25">
      <c r="B37" s="265"/>
      <c r="C37" s="265"/>
      <c r="D37" s="106"/>
      <c r="I37" s="199"/>
      <c r="J37" s="199"/>
    </row>
    <row r="38" spans="2:10" ht="15.5" customHeight="1" x14ac:dyDescent="0.25">
      <c r="B38" s="265"/>
      <c r="C38" s="265"/>
      <c r="D38" s="106"/>
      <c r="I38" s="199"/>
      <c r="J38" s="199"/>
    </row>
    <row r="39" spans="2:10" ht="15.5" customHeight="1" x14ac:dyDescent="0.25">
      <c r="B39" s="265"/>
      <c r="C39" s="265"/>
      <c r="D39" s="106"/>
      <c r="I39" s="199"/>
      <c r="J39" s="199"/>
    </row>
    <row r="40" spans="2:10" ht="15.5" customHeight="1" x14ac:dyDescent="0.25">
      <c r="B40" s="265"/>
      <c r="C40" s="265"/>
      <c r="D40" s="106"/>
      <c r="I40" s="199"/>
      <c r="J40" s="199"/>
    </row>
    <row r="41" spans="2:10" ht="15.5" customHeight="1" x14ac:dyDescent="0.25">
      <c r="B41" s="265"/>
      <c r="C41" s="265"/>
      <c r="D41" s="106"/>
      <c r="I41" s="199"/>
      <c r="J41" s="199"/>
    </row>
    <row r="42" spans="2:10" ht="15.5" customHeight="1" x14ac:dyDescent="0.25">
      <c r="B42" s="265"/>
      <c r="C42" s="265"/>
      <c r="D42" s="106"/>
      <c r="I42" s="199"/>
      <c r="J42" s="199"/>
    </row>
    <row r="43" spans="2:10" ht="15.5" customHeight="1" x14ac:dyDescent="0.25">
      <c r="B43" s="265"/>
      <c r="C43" s="265"/>
      <c r="D43" s="106"/>
      <c r="I43" s="199"/>
      <c r="J43" s="199"/>
    </row>
    <row r="44" spans="2:10" ht="15.5" customHeight="1" x14ac:dyDescent="0.25">
      <c r="B44" s="265"/>
      <c r="C44" s="265"/>
      <c r="D44" s="106"/>
      <c r="I44" s="199"/>
      <c r="J44" s="199"/>
    </row>
    <row r="45" spans="2:10" ht="15.5" customHeight="1" x14ac:dyDescent="0.25">
      <c r="B45" s="265"/>
      <c r="C45" s="265"/>
      <c r="D45" s="106"/>
      <c r="I45" s="199"/>
      <c r="J45" s="199"/>
    </row>
    <row r="46" spans="2:10" ht="15.5" customHeight="1" x14ac:dyDescent="0.25">
      <c r="B46" s="265"/>
      <c r="C46" s="265"/>
      <c r="D46" s="106"/>
      <c r="I46" s="199"/>
      <c r="J46" s="199"/>
    </row>
    <row r="47" spans="2:10" ht="15.5" customHeight="1" x14ac:dyDescent="0.25">
      <c r="B47" s="265"/>
      <c r="C47" s="265"/>
      <c r="D47" s="106"/>
      <c r="I47" s="199"/>
      <c r="J47" s="199"/>
    </row>
    <row r="48" spans="2:10" ht="15.5" customHeight="1" x14ac:dyDescent="0.25">
      <c r="B48" s="265"/>
      <c r="C48" s="265"/>
      <c r="D48" s="106"/>
      <c r="I48" s="199"/>
      <c r="J48" s="199"/>
    </row>
    <row r="49" spans="2:10" ht="15.5" customHeight="1" x14ac:dyDescent="0.25">
      <c r="B49" s="265"/>
      <c r="C49" s="265"/>
      <c r="D49" s="106"/>
      <c r="I49" s="199"/>
      <c r="J49" s="199"/>
    </row>
    <row r="50" spans="2:10" ht="15.5" customHeight="1" x14ac:dyDescent="0.25">
      <c r="B50" s="265"/>
      <c r="C50" s="265"/>
      <c r="D50" s="106"/>
      <c r="I50" s="199"/>
      <c r="J50" s="199"/>
    </row>
    <row r="51" spans="2:10" ht="15.5" customHeight="1" x14ac:dyDescent="0.25">
      <c r="B51" s="265"/>
      <c r="C51" s="265"/>
      <c r="D51" s="106"/>
      <c r="I51" s="199"/>
      <c r="J51" s="199"/>
    </row>
    <row r="52" spans="2:10" ht="15.5" customHeight="1" x14ac:dyDescent="0.25">
      <c r="B52" s="265"/>
      <c r="C52" s="265"/>
      <c r="D52" s="106"/>
      <c r="I52" s="199"/>
      <c r="J52" s="199"/>
    </row>
    <row r="53" spans="2:10" ht="15.5" customHeight="1" x14ac:dyDescent="0.25">
      <c r="B53" s="265"/>
      <c r="C53" s="265"/>
      <c r="D53" s="106"/>
      <c r="I53" s="199"/>
      <c r="J53" s="199"/>
    </row>
    <row r="54" spans="2:10" ht="15.5" customHeight="1" x14ac:dyDescent="0.25">
      <c r="B54" s="265"/>
      <c r="C54" s="265"/>
      <c r="D54" s="106"/>
      <c r="I54" s="199"/>
      <c r="J54" s="199"/>
    </row>
    <row r="55" spans="2:10" ht="15.5" customHeight="1" x14ac:dyDescent="0.25">
      <c r="B55" s="265"/>
      <c r="C55" s="265"/>
      <c r="D55" s="106"/>
      <c r="I55" s="199"/>
      <c r="J55" s="199"/>
    </row>
    <row r="56" spans="2:10" ht="15.5" customHeight="1" x14ac:dyDescent="0.25">
      <c r="B56" s="265"/>
      <c r="C56" s="265"/>
      <c r="D56" s="106"/>
      <c r="I56" s="199"/>
      <c r="J56" s="199"/>
    </row>
    <row r="57" spans="2:10" ht="15.5" customHeight="1" x14ac:dyDescent="0.25">
      <c r="B57" s="265"/>
      <c r="C57" s="265"/>
      <c r="D57" s="106"/>
      <c r="I57" s="199"/>
      <c r="J57" s="199"/>
    </row>
    <row r="58" spans="2:10" ht="15.5" customHeight="1" x14ac:dyDescent="0.25">
      <c r="B58" s="265"/>
      <c r="C58" s="265"/>
      <c r="D58" s="106"/>
      <c r="I58" s="199"/>
      <c r="J58" s="199"/>
    </row>
    <row r="59" spans="2:10" ht="15.5" customHeight="1" x14ac:dyDescent="0.25">
      <c r="B59" s="265"/>
      <c r="C59" s="265"/>
      <c r="D59" s="106"/>
      <c r="I59" s="199"/>
      <c r="J59" s="199"/>
    </row>
    <row r="60" spans="2:10" ht="15.5" customHeight="1" x14ac:dyDescent="0.25">
      <c r="B60" s="265"/>
      <c r="C60" s="265"/>
      <c r="D60" s="106"/>
      <c r="I60" s="199"/>
      <c r="J60" s="199"/>
    </row>
    <row r="61" spans="2:10" ht="15.5" customHeight="1" x14ac:dyDescent="0.25">
      <c r="B61" s="265"/>
      <c r="C61" s="265"/>
      <c r="D61" s="106"/>
      <c r="I61" s="199"/>
      <c r="J61" s="199"/>
    </row>
    <row r="62" spans="2:10" ht="15.5" customHeight="1" x14ac:dyDescent="0.25">
      <c r="B62" s="265"/>
      <c r="C62" s="265"/>
      <c r="D62" s="106"/>
      <c r="I62" s="199"/>
      <c r="J62" s="199"/>
    </row>
    <row r="63" spans="2:10" ht="15.5" customHeight="1" x14ac:dyDescent="0.25">
      <c r="B63" s="265"/>
      <c r="C63" s="265"/>
      <c r="D63" s="106"/>
      <c r="I63" s="199"/>
      <c r="J63" s="199"/>
    </row>
    <row r="64" spans="2:10" ht="15.5" customHeight="1" x14ac:dyDescent="0.25">
      <c r="B64" s="265"/>
      <c r="C64" s="265"/>
      <c r="D64" s="106"/>
      <c r="I64" s="199"/>
      <c r="J64" s="199"/>
    </row>
    <row r="65" spans="2:10" ht="15.5" customHeight="1" x14ac:dyDescent="0.25">
      <c r="B65" s="265"/>
      <c r="C65" s="265"/>
      <c r="D65" s="106"/>
      <c r="I65" s="199"/>
      <c r="J65" s="199"/>
    </row>
    <row r="66" spans="2:10" ht="15.5" customHeight="1" x14ac:dyDescent="0.25">
      <c r="B66" s="265"/>
      <c r="C66" s="265"/>
      <c r="D66" s="106"/>
      <c r="I66" s="199"/>
      <c r="J66" s="199"/>
    </row>
    <row r="67" spans="2:10" ht="15.5" customHeight="1" x14ac:dyDescent="0.25">
      <c r="B67" s="265"/>
      <c r="C67" s="265"/>
      <c r="D67" s="106"/>
      <c r="I67" s="199"/>
      <c r="J67" s="199"/>
    </row>
    <row r="68" spans="2:10" ht="15.5" customHeight="1" x14ac:dyDescent="0.25">
      <c r="B68" s="265"/>
      <c r="C68" s="265"/>
      <c r="D68" s="106"/>
      <c r="I68" s="199"/>
      <c r="J68" s="199"/>
    </row>
    <row r="69" spans="2:10" ht="15.5" customHeight="1" x14ac:dyDescent="0.25">
      <c r="B69" s="265"/>
      <c r="C69" s="265"/>
      <c r="D69" s="106"/>
      <c r="I69" s="199"/>
      <c r="J69" s="199"/>
    </row>
    <row r="70" spans="2:10" ht="15.5" customHeight="1" x14ac:dyDescent="0.25">
      <c r="B70" s="265"/>
      <c r="C70" s="265"/>
      <c r="D70" s="106"/>
      <c r="I70" s="199"/>
      <c r="J70" s="199"/>
    </row>
    <row r="71" spans="2:10" ht="15.5" customHeight="1" x14ac:dyDescent="0.25">
      <c r="B71" s="265"/>
      <c r="C71" s="265"/>
      <c r="D71" s="106"/>
      <c r="I71" s="199"/>
      <c r="J71" s="199"/>
    </row>
    <row r="72" spans="2:10" ht="15.5" customHeight="1" x14ac:dyDescent="0.25">
      <c r="B72" s="265"/>
      <c r="C72" s="265"/>
      <c r="D72" s="106"/>
      <c r="I72" s="199"/>
      <c r="J72" s="199"/>
    </row>
    <row r="73" spans="2:10" ht="15.5" customHeight="1" x14ac:dyDescent="0.25">
      <c r="B73" s="265"/>
      <c r="C73" s="265"/>
      <c r="D73" s="106"/>
      <c r="I73" s="199"/>
      <c r="J73" s="199"/>
    </row>
    <row r="74" spans="2:10" ht="15.5" customHeight="1" x14ac:dyDescent="0.25">
      <c r="B74" s="265"/>
      <c r="C74" s="265"/>
      <c r="D74" s="106"/>
      <c r="I74" s="199"/>
      <c r="J74" s="199"/>
    </row>
    <row r="75" spans="2:10" ht="15.5" customHeight="1" x14ac:dyDescent="0.25">
      <c r="B75" s="265"/>
      <c r="C75" s="265"/>
      <c r="D75" s="106"/>
      <c r="I75" s="199"/>
      <c r="J75" s="199"/>
    </row>
    <row r="76" spans="2:10" ht="15.5" customHeight="1" x14ac:dyDescent="0.25">
      <c r="B76" s="265"/>
      <c r="C76" s="265"/>
      <c r="D76" s="106"/>
      <c r="I76" s="199"/>
      <c r="J76" s="199"/>
    </row>
    <row r="77" spans="2:10" ht="15.5" customHeight="1" x14ac:dyDescent="0.25">
      <c r="B77" s="265"/>
      <c r="C77" s="265"/>
      <c r="D77" s="106"/>
      <c r="I77" s="199"/>
      <c r="J77" s="199"/>
    </row>
    <row r="78" spans="2:10" ht="15.5" customHeight="1" x14ac:dyDescent="0.25">
      <c r="B78" s="265"/>
      <c r="C78" s="265"/>
      <c r="D78" s="106"/>
      <c r="I78" s="199"/>
      <c r="J78" s="199"/>
    </row>
    <row r="79" spans="2:10" ht="15.5" customHeight="1" x14ac:dyDescent="0.25">
      <c r="B79" s="265"/>
      <c r="C79" s="265"/>
      <c r="D79" s="106"/>
      <c r="I79" s="199"/>
      <c r="J79" s="199"/>
    </row>
    <row r="80" spans="2:10" ht="15.5" customHeight="1" x14ac:dyDescent="0.25">
      <c r="B80" s="265"/>
      <c r="C80" s="265"/>
      <c r="D80" s="106"/>
      <c r="I80" s="199"/>
      <c r="J80" s="199"/>
    </row>
    <row r="81" spans="2:10" ht="15.5" customHeight="1" x14ac:dyDescent="0.25">
      <c r="B81" s="265"/>
      <c r="C81" s="265"/>
      <c r="D81" s="106"/>
      <c r="I81" s="199"/>
      <c r="J81" s="199"/>
    </row>
    <row r="82" spans="2:10" ht="15.5" customHeight="1" x14ac:dyDescent="0.25">
      <c r="B82" s="265"/>
      <c r="C82" s="265"/>
      <c r="D82" s="106"/>
      <c r="I82" s="199"/>
      <c r="J82" s="199"/>
    </row>
    <row r="83" spans="2:10" ht="15.5" customHeight="1" x14ac:dyDescent="0.25">
      <c r="B83" s="265"/>
      <c r="C83" s="265"/>
      <c r="D83" s="106"/>
      <c r="I83" s="199"/>
      <c r="J83" s="199"/>
    </row>
    <row r="84" spans="2:10" ht="15.5" customHeight="1" x14ac:dyDescent="0.25">
      <c r="B84" s="265"/>
      <c r="C84" s="265"/>
      <c r="D84" s="106"/>
      <c r="I84" s="199"/>
      <c r="J84" s="199"/>
    </row>
    <row r="85" spans="2:10" ht="15.5" customHeight="1" x14ac:dyDescent="0.25">
      <c r="B85" s="265"/>
      <c r="C85" s="265"/>
      <c r="D85" s="106"/>
      <c r="I85" s="199"/>
      <c r="J85" s="199"/>
    </row>
    <row r="86" spans="2:10" ht="15.5" customHeight="1" x14ac:dyDescent="0.25">
      <c r="B86" s="265"/>
      <c r="C86" s="265"/>
      <c r="D86" s="106"/>
      <c r="I86" s="199"/>
      <c r="J86" s="199"/>
    </row>
    <row r="87" spans="2:10" ht="15.5" customHeight="1" x14ac:dyDescent="0.25">
      <c r="B87" s="265"/>
      <c r="C87" s="265"/>
      <c r="D87" s="106"/>
      <c r="I87" s="199"/>
      <c r="J87" s="199"/>
    </row>
    <row r="88" spans="2:10" ht="15.5" customHeight="1" x14ac:dyDescent="0.25">
      <c r="B88" s="265"/>
      <c r="C88" s="265"/>
      <c r="D88" s="106"/>
      <c r="I88" s="199"/>
      <c r="J88" s="199"/>
    </row>
    <row r="89" spans="2:10" ht="15.5" customHeight="1" x14ac:dyDescent="0.25">
      <c r="B89" s="265"/>
      <c r="C89" s="265"/>
      <c r="D89" s="106"/>
      <c r="I89" s="199"/>
      <c r="J89" s="199"/>
    </row>
    <row r="90" spans="2:10" ht="15.5" customHeight="1" x14ac:dyDescent="0.25">
      <c r="B90" s="265"/>
      <c r="C90" s="265"/>
      <c r="D90" s="106"/>
      <c r="I90" s="199"/>
      <c r="J90" s="199"/>
    </row>
    <row r="91" spans="2:10" ht="15.5" customHeight="1" x14ac:dyDescent="0.25">
      <c r="B91" s="265"/>
      <c r="C91" s="265"/>
      <c r="D91" s="106"/>
      <c r="I91" s="199"/>
      <c r="J91" s="199"/>
    </row>
    <row r="92" spans="2:10" ht="15.5" customHeight="1" x14ac:dyDescent="0.25">
      <c r="B92" s="265"/>
      <c r="C92" s="265"/>
      <c r="D92" s="106"/>
      <c r="I92" s="199"/>
      <c r="J92" s="199"/>
    </row>
    <row r="93" spans="2:10" ht="15.5" customHeight="1" x14ac:dyDescent="0.25">
      <c r="B93" s="265"/>
      <c r="C93" s="265"/>
      <c r="D93" s="106"/>
      <c r="I93" s="199"/>
      <c r="J93" s="199"/>
    </row>
    <row r="94" spans="2:10" ht="15.5" customHeight="1" x14ac:dyDescent="0.25">
      <c r="B94" s="265"/>
      <c r="C94" s="265"/>
      <c r="D94" s="106"/>
      <c r="I94" s="199"/>
      <c r="J94" s="199"/>
    </row>
    <row r="95" spans="2:10" ht="15.5" customHeight="1" x14ac:dyDescent="0.25">
      <c r="B95" s="265"/>
      <c r="C95" s="265"/>
      <c r="D95" s="106"/>
      <c r="I95" s="199"/>
      <c r="J95" s="199"/>
    </row>
    <row r="96" spans="2:10" ht="15.5" customHeight="1" x14ac:dyDescent="0.25">
      <c r="B96" s="265"/>
      <c r="C96" s="265"/>
      <c r="D96" s="106"/>
      <c r="I96" s="199"/>
      <c r="J96" s="199"/>
    </row>
    <row r="97" spans="2:10" ht="15.5" customHeight="1" x14ac:dyDescent="0.25">
      <c r="B97" s="265"/>
      <c r="C97" s="265"/>
      <c r="D97" s="106"/>
      <c r="I97" s="199"/>
      <c r="J97" s="199"/>
    </row>
    <row r="98" spans="2:10" ht="15.5" customHeight="1" x14ac:dyDescent="0.25">
      <c r="B98" s="265"/>
      <c r="C98" s="265"/>
      <c r="D98" s="106"/>
      <c r="I98" s="199"/>
      <c r="J98" s="199"/>
    </row>
    <row r="99" spans="2:10" ht="15.5" customHeight="1" x14ac:dyDescent="0.25">
      <c r="B99" s="265"/>
      <c r="C99" s="265"/>
      <c r="D99" s="106"/>
      <c r="I99" s="199"/>
      <c r="J99" s="199"/>
    </row>
    <row r="100" spans="2:10" ht="15.5" customHeight="1" x14ac:dyDescent="0.25">
      <c r="B100" s="265"/>
      <c r="C100" s="265"/>
      <c r="D100" s="106"/>
      <c r="I100" s="199"/>
      <c r="J100" s="199"/>
    </row>
    <row r="101" spans="2:10" ht="15.5" customHeight="1" x14ac:dyDescent="0.25">
      <c r="B101" s="265"/>
      <c r="C101" s="265"/>
      <c r="D101" s="106"/>
      <c r="I101" s="199"/>
      <c r="J101" s="199"/>
    </row>
    <row r="102" spans="2:10" ht="15.5" customHeight="1" x14ac:dyDescent="0.25">
      <c r="B102" s="265"/>
      <c r="C102" s="265"/>
      <c r="D102" s="106"/>
      <c r="I102" s="199"/>
      <c r="J102" s="199"/>
    </row>
    <row r="103" spans="2:10" ht="15.5" customHeight="1" x14ac:dyDescent="0.25">
      <c r="B103" s="265"/>
      <c r="C103" s="265"/>
      <c r="D103" s="106"/>
      <c r="I103" s="199"/>
      <c r="J103" s="199"/>
    </row>
    <row r="104" spans="2:10" ht="15.5" customHeight="1" x14ac:dyDescent="0.25">
      <c r="B104" s="265"/>
      <c r="C104" s="265"/>
      <c r="D104" s="106"/>
      <c r="I104" s="199"/>
      <c r="J104" s="199"/>
    </row>
    <row r="105" spans="2:10" ht="15.5" customHeight="1" x14ac:dyDescent="0.25">
      <c r="B105" s="265"/>
      <c r="C105" s="265"/>
      <c r="D105" s="106"/>
      <c r="I105" s="199"/>
      <c r="J105" s="199"/>
    </row>
    <row r="106" spans="2:10" ht="15.5" customHeight="1" x14ac:dyDescent="0.25">
      <c r="B106" s="265"/>
      <c r="C106" s="265"/>
      <c r="D106" s="106"/>
      <c r="I106" s="199"/>
      <c r="J106" s="199"/>
    </row>
    <row r="107" spans="2:10" ht="15.5" customHeight="1" x14ac:dyDescent="0.25">
      <c r="B107" s="265"/>
      <c r="C107" s="265"/>
      <c r="D107" s="106"/>
      <c r="I107" s="199"/>
      <c r="J107" s="199"/>
    </row>
    <row r="108" spans="2:10" ht="15.5" customHeight="1" x14ac:dyDescent="0.25">
      <c r="B108" s="265"/>
      <c r="C108" s="265"/>
      <c r="D108" s="106"/>
      <c r="I108" s="199"/>
      <c r="J108" s="199"/>
    </row>
    <row r="109" spans="2:10" ht="15.5" customHeight="1" x14ac:dyDescent="0.25">
      <c r="B109" s="265"/>
      <c r="C109" s="265"/>
      <c r="D109" s="106"/>
      <c r="I109" s="199"/>
      <c r="J109" s="199"/>
    </row>
    <row r="110" spans="2:10" ht="15.5" customHeight="1" x14ac:dyDescent="0.25">
      <c r="B110" s="265"/>
      <c r="C110" s="265"/>
      <c r="D110" s="106"/>
      <c r="I110" s="199"/>
      <c r="J110" s="199"/>
    </row>
    <row r="111" spans="2:10" ht="15.5" customHeight="1" x14ac:dyDescent="0.25">
      <c r="B111" s="265"/>
      <c r="C111" s="265"/>
      <c r="D111" s="106"/>
      <c r="I111" s="199"/>
      <c r="J111" s="199"/>
    </row>
    <row r="112" spans="2:10" ht="15.5" customHeight="1" x14ac:dyDescent="0.25">
      <c r="B112" s="265"/>
      <c r="C112" s="265"/>
      <c r="D112" s="106"/>
      <c r="I112" s="199"/>
      <c r="J112" s="199"/>
    </row>
    <row r="113" spans="2:10" ht="15.5" customHeight="1" x14ac:dyDescent="0.25">
      <c r="B113" s="265"/>
      <c r="C113" s="265"/>
      <c r="D113" s="106"/>
      <c r="I113" s="199"/>
      <c r="J113" s="199"/>
    </row>
    <row r="114" spans="2:10" ht="15.5" customHeight="1" x14ac:dyDescent="0.25">
      <c r="B114" s="265"/>
      <c r="C114" s="265"/>
      <c r="D114" s="106"/>
      <c r="I114" s="199"/>
      <c r="J114" s="199"/>
    </row>
    <row r="115" spans="2:10" ht="15.5" customHeight="1" x14ac:dyDescent="0.25">
      <c r="B115" s="265"/>
      <c r="C115" s="265"/>
      <c r="D115" s="106"/>
      <c r="I115" s="199"/>
      <c r="J115" s="199"/>
    </row>
    <row r="116" spans="2:10" ht="15.5" customHeight="1" x14ac:dyDescent="0.25">
      <c r="B116" s="265"/>
      <c r="C116" s="265"/>
      <c r="D116" s="106"/>
      <c r="I116" s="199"/>
      <c r="J116" s="199"/>
    </row>
    <row r="117" spans="2:10" ht="15.5" customHeight="1" x14ac:dyDescent="0.25">
      <c r="B117" s="265"/>
      <c r="C117" s="265"/>
      <c r="D117" s="106"/>
      <c r="I117" s="199"/>
      <c r="J117" s="199"/>
    </row>
    <row r="118" spans="2:10" ht="15.5" customHeight="1" x14ac:dyDescent="0.25">
      <c r="B118" s="265"/>
      <c r="C118" s="265"/>
      <c r="D118" s="106"/>
      <c r="I118" s="199"/>
      <c r="J118" s="199"/>
    </row>
    <row r="119" spans="2:10" ht="15.5" customHeight="1" x14ac:dyDescent="0.25">
      <c r="B119" s="265"/>
      <c r="C119" s="265"/>
      <c r="D119" s="106"/>
      <c r="I119" s="199"/>
      <c r="J119" s="199"/>
    </row>
    <row r="120" spans="2:10" ht="15.5" customHeight="1" x14ac:dyDescent="0.25">
      <c r="B120" s="265"/>
      <c r="C120" s="265"/>
      <c r="D120" s="106"/>
      <c r="I120" s="199"/>
      <c r="J120" s="199"/>
    </row>
    <row r="121" spans="2:10" ht="15.5" customHeight="1" x14ac:dyDescent="0.25">
      <c r="B121" s="265"/>
      <c r="C121" s="265"/>
      <c r="D121" s="106"/>
      <c r="I121" s="199"/>
      <c r="J121" s="199"/>
    </row>
    <row r="122" spans="2:10" ht="15.5" customHeight="1" x14ac:dyDescent="0.25">
      <c r="B122" s="265"/>
      <c r="C122" s="265"/>
      <c r="D122" s="106"/>
      <c r="I122" s="199"/>
      <c r="J122" s="199"/>
    </row>
    <row r="123" spans="2:10" ht="15.5" customHeight="1" x14ac:dyDescent="0.25">
      <c r="B123" s="265"/>
      <c r="C123" s="265"/>
      <c r="D123" s="106"/>
      <c r="I123" s="199"/>
      <c r="J123" s="199"/>
    </row>
    <row r="124" spans="2:10" ht="15.5" customHeight="1" x14ac:dyDescent="0.25">
      <c r="B124" s="265"/>
      <c r="C124" s="265"/>
      <c r="D124" s="106"/>
      <c r="I124" s="199"/>
      <c r="J124" s="199"/>
    </row>
    <row r="125" spans="2:10" ht="15.5" customHeight="1" x14ac:dyDescent="0.25">
      <c r="B125" s="265"/>
      <c r="C125" s="265"/>
      <c r="D125" s="106"/>
      <c r="I125" s="199"/>
      <c r="J125" s="199"/>
    </row>
    <row r="126" spans="2:10" ht="15.5" customHeight="1" x14ac:dyDescent="0.25">
      <c r="B126" s="265"/>
      <c r="C126" s="265"/>
      <c r="D126" s="106"/>
      <c r="I126" s="199"/>
      <c r="J126" s="199"/>
    </row>
    <row r="127" spans="2:10" ht="15.5" customHeight="1" x14ac:dyDescent="0.25">
      <c r="B127" s="265"/>
      <c r="C127" s="265"/>
      <c r="D127" s="106"/>
      <c r="I127" s="199"/>
      <c r="J127" s="199"/>
    </row>
    <row r="128" spans="2:10" ht="15.5" customHeight="1" x14ac:dyDescent="0.25">
      <c r="B128" s="265"/>
      <c r="C128" s="265"/>
      <c r="D128" s="106"/>
      <c r="I128" s="199"/>
      <c r="J128" s="199"/>
    </row>
    <row r="129" spans="2:10" ht="15.5" customHeight="1" x14ac:dyDescent="0.25">
      <c r="B129" s="265"/>
      <c r="C129" s="265"/>
      <c r="D129" s="106"/>
      <c r="I129" s="199"/>
      <c r="J129" s="199"/>
    </row>
    <row r="130" spans="2:10" ht="15.5" customHeight="1" x14ac:dyDescent="0.25">
      <c r="B130" s="265"/>
      <c r="C130" s="265"/>
      <c r="D130" s="106"/>
      <c r="I130" s="199"/>
      <c r="J130" s="199"/>
    </row>
    <row r="131" spans="2:10" ht="15.5" customHeight="1" x14ac:dyDescent="0.25">
      <c r="B131" s="265"/>
      <c r="C131" s="265"/>
      <c r="D131" s="106"/>
      <c r="I131" s="199"/>
      <c r="J131" s="199"/>
    </row>
    <row r="132" spans="2:10" ht="15.5" customHeight="1" x14ac:dyDescent="0.25">
      <c r="B132" s="265"/>
      <c r="C132" s="265"/>
      <c r="D132" s="106"/>
      <c r="I132" s="199"/>
      <c r="J132" s="199"/>
    </row>
    <row r="133" spans="2:10" ht="15.5" customHeight="1" x14ac:dyDescent="0.25">
      <c r="B133" s="265"/>
      <c r="C133" s="265"/>
      <c r="D133" s="106"/>
      <c r="I133" s="199"/>
      <c r="J133" s="199"/>
    </row>
    <row r="134" spans="2:10" ht="15.5" customHeight="1" x14ac:dyDescent="0.25">
      <c r="B134" s="265"/>
      <c r="C134" s="265"/>
      <c r="D134" s="106"/>
      <c r="I134" s="199"/>
      <c r="J134" s="199"/>
    </row>
    <row r="135" spans="2:10" ht="15.5" customHeight="1" x14ac:dyDescent="0.25">
      <c r="B135" s="265"/>
      <c r="C135" s="265"/>
      <c r="D135" s="106"/>
      <c r="I135" s="199"/>
      <c r="J135" s="199"/>
    </row>
    <row r="136" spans="2:10" ht="15.5" customHeight="1" x14ac:dyDescent="0.25">
      <c r="B136" s="265"/>
      <c r="C136" s="265"/>
      <c r="D136" s="106"/>
      <c r="I136" s="199"/>
      <c r="J136" s="199"/>
    </row>
    <row r="137" spans="2:10" ht="15.5" customHeight="1" x14ac:dyDescent="0.25">
      <c r="B137" s="265"/>
      <c r="C137" s="265"/>
      <c r="D137" s="106"/>
      <c r="I137" s="199"/>
      <c r="J137" s="199"/>
    </row>
    <row r="138" spans="2:10" ht="15.5" customHeight="1" x14ac:dyDescent="0.25">
      <c r="B138" s="265"/>
      <c r="C138" s="265"/>
      <c r="D138" s="106"/>
      <c r="I138" s="199"/>
      <c r="J138" s="199"/>
    </row>
    <row r="139" spans="2:10" ht="15.5" customHeight="1" x14ac:dyDescent="0.25">
      <c r="B139" s="265"/>
      <c r="C139" s="265"/>
      <c r="D139" s="106"/>
      <c r="I139" s="199"/>
      <c r="J139" s="199"/>
    </row>
    <row r="140" spans="2:10" ht="15.5" customHeight="1" x14ac:dyDescent="0.25">
      <c r="B140" s="265"/>
      <c r="C140" s="265"/>
      <c r="D140" s="106"/>
      <c r="I140" s="199"/>
      <c r="J140" s="199"/>
    </row>
    <row r="141" spans="2:10" ht="15.5" customHeight="1" x14ac:dyDescent="0.25">
      <c r="B141" s="265"/>
      <c r="C141" s="265"/>
      <c r="D141" s="106"/>
      <c r="I141" s="199"/>
      <c r="J141" s="199"/>
    </row>
    <row r="142" spans="2:10" ht="15.5" customHeight="1" x14ac:dyDescent="0.25">
      <c r="B142" s="265"/>
      <c r="C142" s="265"/>
      <c r="D142" s="106"/>
      <c r="I142" s="199"/>
      <c r="J142" s="199"/>
    </row>
    <row r="143" spans="2:10" ht="15.5" customHeight="1" x14ac:dyDescent="0.25">
      <c r="B143" s="265"/>
      <c r="C143" s="265"/>
      <c r="D143" s="106"/>
      <c r="I143" s="199"/>
      <c r="J143" s="199"/>
    </row>
    <row r="144" spans="2:10" ht="15.5" customHeight="1" x14ac:dyDescent="0.25">
      <c r="B144" s="265"/>
      <c r="C144" s="265"/>
      <c r="D144" s="106"/>
      <c r="I144" s="199"/>
      <c r="J144" s="199"/>
    </row>
    <row r="145" spans="2:10" ht="15.5" customHeight="1" x14ac:dyDescent="0.25">
      <c r="B145" s="265"/>
      <c r="C145" s="265"/>
      <c r="D145" s="106"/>
      <c r="I145" s="199"/>
      <c r="J145" s="199"/>
    </row>
    <row r="146" spans="2:10" ht="15.5" customHeight="1" x14ac:dyDescent="0.25">
      <c r="B146" s="265"/>
      <c r="C146" s="265"/>
      <c r="D146" s="106"/>
      <c r="I146" s="199"/>
      <c r="J146" s="199"/>
    </row>
    <row r="147" spans="2:10" ht="15.5" customHeight="1" x14ac:dyDescent="0.25">
      <c r="B147" s="265"/>
      <c r="C147" s="265"/>
      <c r="D147" s="106"/>
      <c r="I147" s="199"/>
      <c r="J147" s="199"/>
    </row>
    <row r="148" spans="2:10" ht="15.5" customHeight="1" x14ac:dyDescent="0.25">
      <c r="B148" s="265"/>
      <c r="C148" s="265"/>
      <c r="D148" s="106"/>
      <c r="I148" s="199"/>
      <c r="J148" s="199"/>
    </row>
    <row r="149" spans="2:10" ht="15.5" customHeight="1" x14ac:dyDescent="0.25">
      <c r="B149" s="265"/>
      <c r="C149" s="265"/>
      <c r="D149" s="106"/>
      <c r="I149" s="199"/>
      <c r="J149" s="199"/>
    </row>
    <row r="150" spans="2:10" ht="15.5" customHeight="1" x14ac:dyDescent="0.25">
      <c r="B150" s="265"/>
      <c r="C150" s="265"/>
      <c r="D150" s="106"/>
      <c r="I150" s="199"/>
      <c r="J150" s="199"/>
    </row>
    <row r="151" spans="2:10" ht="15.5" customHeight="1" x14ac:dyDescent="0.25">
      <c r="B151" s="265"/>
      <c r="C151" s="265"/>
      <c r="D151" s="106"/>
      <c r="I151" s="199"/>
      <c r="J151" s="199"/>
    </row>
    <row r="152" spans="2:10" ht="15.5" customHeight="1" x14ac:dyDescent="0.25">
      <c r="B152" s="265"/>
      <c r="C152" s="265"/>
      <c r="D152" s="106"/>
      <c r="I152" s="199"/>
      <c r="J152" s="199"/>
    </row>
    <row r="153" spans="2:10" ht="15.5" customHeight="1" x14ac:dyDescent="0.25">
      <c r="B153" s="265"/>
      <c r="C153" s="265"/>
      <c r="D153" s="106"/>
      <c r="I153" s="199"/>
      <c r="J153" s="199"/>
    </row>
    <row r="154" spans="2:10" ht="15.5" customHeight="1" x14ac:dyDescent="0.25">
      <c r="B154" s="265"/>
      <c r="C154" s="265"/>
      <c r="D154" s="106"/>
      <c r="I154" s="199"/>
      <c r="J154" s="199"/>
    </row>
    <row r="155" spans="2:10" ht="15.5" customHeight="1" x14ac:dyDescent="0.25">
      <c r="B155" s="265"/>
      <c r="C155" s="265"/>
      <c r="D155" s="106"/>
      <c r="I155" s="199"/>
      <c r="J155" s="199"/>
    </row>
    <row r="156" spans="2:10" ht="15.5" customHeight="1" x14ac:dyDescent="0.25">
      <c r="B156" s="265"/>
      <c r="C156" s="265"/>
      <c r="D156" s="106"/>
      <c r="I156" s="199"/>
      <c r="J156" s="199"/>
    </row>
    <row r="157" spans="2:10" ht="15.5" customHeight="1" x14ac:dyDescent="0.25">
      <c r="B157" s="265"/>
      <c r="C157" s="265"/>
      <c r="D157" s="106"/>
      <c r="I157" s="199"/>
      <c r="J157" s="199"/>
    </row>
    <row r="158" spans="2:10" ht="15.5" customHeight="1" x14ac:dyDescent="0.25">
      <c r="B158" s="265"/>
      <c r="C158" s="265"/>
      <c r="D158" s="106"/>
      <c r="I158" s="199"/>
      <c r="J158" s="199"/>
    </row>
    <row r="159" spans="2:10" ht="15.5" customHeight="1" x14ac:dyDescent="0.25">
      <c r="B159" s="265"/>
      <c r="C159" s="265"/>
      <c r="D159" s="106"/>
      <c r="I159" s="199"/>
      <c r="J159" s="199"/>
    </row>
    <row r="160" spans="2:10" ht="15.5" customHeight="1" x14ac:dyDescent="0.25">
      <c r="B160" s="265"/>
      <c r="C160" s="265"/>
      <c r="D160" s="106"/>
      <c r="I160" s="199"/>
      <c r="J160" s="199"/>
    </row>
    <row r="161" spans="2:10" ht="15.5" customHeight="1" x14ac:dyDescent="0.25">
      <c r="B161" s="265"/>
      <c r="C161" s="265"/>
      <c r="D161" s="106"/>
      <c r="I161" s="199"/>
      <c r="J161" s="199"/>
    </row>
    <row r="162" spans="2:10" ht="15.5" customHeight="1" x14ac:dyDescent="0.25">
      <c r="B162" s="265"/>
      <c r="C162" s="265"/>
      <c r="D162" s="106"/>
      <c r="I162" s="199"/>
      <c r="J162" s="199"/>
    </row>
    <row r="163" spans="2:10" ht="15.5" customHeight="1" x14ac:dyDescent="0.25">
      <c r="B163" s="265"/>
      <c r="C163" s="265"/>
      <c r="D163" s="106"/>
      <c r="I163" s="199"/>
      <c r="J163" s="199"/>
    </row>
    <row r="164" spans="2:10" ht="15.5" customHeight="1" x14ac:dyDescent="0.25">
      <c r="B164" s="265"/>
      <c r="C164" s="265"/>
      <c r="D164" s="106"/>
      <c r="I164" s="199"/>
      <c r="J164" s="199"/>
    </row>
    <row r="165" spans="2:10" ht="15.5" customHeight="1" x14ac:dyDescent="0.25">
      <c r="B165" s="265"/>
      <c r="C165" s="265"/>
      <c r="D165" s="106"/>
      <c r="I165" s="199"/>
      <c r="J165" s="199"/>
    </row>
    <row r="166" spans="2:10" ht="15.5" customHeight="1" x14ac:dyDescent="0.25">
      <c r="B166" s="265"/>
      <c r="C166" s="265"/>
      <c r="D166" s="106"/>
      <c r="I166" s="199"/>
      <c r="J166" s="199"/>
    </row>
    <row r="167" spans="2:10" ht="15.5" customHeight="1" x14ac:dyDescent="0.25">
      <c r="B167" s="265"/>
      <c r="C167" s="265"/>
      <c r="D167" s="106"/>
      <c r="I167" s="199"/>
      <c r="J167" s="199"/>
    </row>
    <row r="168" spans="2:10" ht="15.5" customHeight="1" x14ac:dyDescent="0.25">
      <c r="B168" s="265"/>
      <c r="C168" s="265"/>
      <c r="D168" s="106"/>
      <c r="I168" s="199"/>
      <c r="J168" s="199"/>
    </row>
    <row r="169" spans="2:10" ht="15.5" customHeight="1" x14ac:dyDescent="0.25">
      <c r="B169" s="265"/>
      <c r="C169" s="265"/>
      <c r="D169" s="106"/>
      <c r="I169" s="199"/>
      <c r="J169" s="199"/>
    </row>
    <row r="170" spans="2:10" ht="15.5" customHeight="1" x14ac:dyDescent="0.25">
      <c r="B170" s="265"/>
      <c r="C170" s="265"/>
      <c r="D170" s="106"/>
      <c r="I170" s="199"/>
      <c r="J170" s="199"/>
    </row>
    <row r="171" spans="2:10" ht="15.5" customHeight="1" x14ac:dyDescent="0.25">
      <c r="B171" s="265"/>
      <c r="C171" s="265"/>
      <c r="D171" s="106"/>
      <c r="I171" s="199"/>
      <c r="J171" s="199"/>
    </row>
    <row r="172" spans="2:10" ht="15.5" customHeight="1" x14ac:dyDescent="0.25">
      <c r="B172" s="265"/>
      <c r="C172" s="265"/>
      <c r="D172" s="106"/>
      <c r="I172" s="199"/>
      <c r="J172" s="199"/>
    </row>
    <row r="173" spans="2:10" ht="15.5" customHeight="1" x14ac:dyDescent="0.25">
      <c r="B173" s="265"/>
      <c r="C173" s="265"/>
      <c r="D173" s="106"/>
      <c r="I173" s="199"/>
      <c r="J173" s="199"/>
    </row>
    <row r="174" spans="2:10" ht="15.5" customHeight="1" x14ac:dyDescent="0.25">
      <c r="B174" s="265"/>
      <c r="C174" s="265"/>
      <c r="D174" s="106"/>
      <c r="I174" s="199"/>
      <c r="J174" s="199"/>
    </row>
    <row r="175" spans="2:10" ht="15.5" customHeight="1" x14ac:dyDescent="0.25">
      <c r="B175" s="265"/>
      <c r="C175" s="265"/>
      <c r="D175" s="106"/>
      <c r="I175" s="199"/>
      <c r="J175" s="199"/>
    </row>
    <row r="176" spans="2:10" ht="15.5" customHeight="1" x14ac:dyDescent="0.25">
      <c r="B176" s="265"/>
      <c r="C176" s="265"/>
      <c r="D176" s="106"/>
      <c r="I176" s="199"/>
      <c r="J176" s="199"/>
    </row>
    <row r="177" spans="2:10" ht="15.5" customHeight="1" x14ac:dyDescent="0.25">
      <c r="B177" s="265"/>
      <c r="C177" s="265"/>
      <c r="D177" s="106"/>
      <c r="I177" s="199"/>
      <c r="J177" s="199"/>
    </row>
    <row r="178" spans="2:10" ht="15.5" customHeight="1" x14ac:dyDescent="0.25">
      <c r="B178" s="265"/>
      <c r="C178" s="265"/>
      <c r="D178" s="106"/>
      <c r="I178" s="199"/>
      <c r="J178" s="199"/>
    </row>
    <row r="179" spans="2:10" ht="15.5" customHeight="1" x14ac:dyDescent="0.25">
      <c r="B179" s="265"/>
      <c r="C179" s="265"/>
      <c r="D179" s="106"/>
      <c r="I179" s="199"/>
      <c r="J179" s="199"/>
    </row>
    <row r="180" spans="2:10" ht="15.5" customHeight="1" x14ac:dyDescent="0.25">
      <c r="B180" s="265"/>
      <c r="C180" s="265"/>
      <c r="D180" s="106"/>
      <c r="I180" s="199"/>
      <c r="J180" s="199"/>
    </row>
    <row r="181" spans="2:10" ht="15.5" customHeight="1" x14ac:dyDescent="0.25">
      <c r="B181" s="265"/>
      <c r="C181" s="265"/>
      <c r="D181" s="106"/>
      <c r="I181" s="199"/>
      <c r="J181" s="199"/>
    </row>
    <row r="182" spans="2:10" ht="15.5" customHeight="1" x14ac:dyDescent="0.25">
      <c r="B182" s="265"/>
      <c r="C182" s="265"/>
      <c r="D182" s="106"/>
      <c r="I182" s="199"/>
      <c r="J182" s="199"/>
    </row>
    <row r="183" spans="2:10" ht="15.5" customHeight="1" x14ac:dyDescent="0.25">
      <c r="B183" s="265"/>
      <c r="C183" s="265"/>
      <c r="D183" s="106"/>
      <c r="I183" s="199"/>
      <c r="J183" s="199"/>
    </row>
    <row r="184" spans="2:10" ht="15.5" customHeight="1" x14ac:dyDescent="0.25">
      <c r="B184" s="265"/>
      <c r="C184" s="265"/>
      <c r="D184" s="106"/>
      <c r="I184" s="199"/>
      <c r="J184" s="199"/>
    </row>
    <row r="185" spans="2:10" ht="15.5" customHeight="1" x14ac:dyDescent="0.25">
      <c r="B185" s="265"/>
      <c r="C185" s="265"/>
      <c r="D185" s="106"/>
      <c r="I185" s="199"/>
      <c r="J185" s="199"/>
    </row>
    <row r="186" spans="2:10" ht="15.5" customHeight="1" x14ac:dyDescent="0.25">
      <c r="B186" s="265"/>
      <c r="C186" s="265"/>
      <c r="D186" s="106"/>
      <c r="I186" s="199"/>
      <c r="J186" s="199"/>
    </row>
    <row r="187" spans="2:10" ht="15.5" customHeight="1" x14ac:dyDescent="0.25">
      <c r="B187" s="265"/>
      <c r="C187" s="265"/>
      <c r="D187" s="106"/>
      <c r="I187" s="199"/>
      <c r="J187" s="199"/>
    </row>
    <row r="188" spans="2:10" ht="15.5" customHeight="1" x14ac:dyDescent="0.25">
      <c r="B188" s="265"/>
      <c r="C188" s="265"/>
      <c r="D188" s="106"/>
      <c r="I188" s="199"/>
      <c r="J188" s="199"/>
    </row>
    <row r="189" spans="2:10" ht="15.5" customHeight="1" x14ac:dyDescent="0.25">
      <c r="B189" s="265"/>
      <c r="C189" s="265"/>
      <c r="D189" s="106"/>
      <c r="I189" s="199"/>
      <c r="J189" s="199"/>
    </row>
    <row r="190" spans="2:10" ht="15.5" customHeight="1" x14ac:dyDescent="0.25">
      <c r="B190" s="265"/>
      <c r="C190" s="265"/>
      <c r="D190" s="106"/>
      <c r="I190" s="199"/>
      <c r="J190" s="199"/>
    </row>
    <row r="191" spans="2:10" ht="15.5" customHeight="1" x14ac:dyDescent="0.25">
      <c r="B191" s="265"/>
      <c r="C191" s="265"/>
      <c r="D191" s="106"/>
      <c r="I191" s="199"/>
      <c r="J191" s="199"/>
    </row>
    <row r="192" spans="2:10" ht="15.5" customHeight="1" x14ac:dyDescent="0.25">
      <c r="B192" s="265"/>
      <c r="C192" s="265"/>
      <c r="D192" s="106"/>
      <c r="I192" s="199"/>
      <c r="J192" s="199"/>
    </row>
    <row r="193" spans="2:10" ht="15.5" customHeight="1" x14ac:dyDescent="0.25">
      <c r="B193" s="265"/>
      <c r="C193" s="265"/>
      <c r="D193" s="106"/>
      <c r="I193" s="199"/>
      <c r="J193" s="199"/>
    </row>
    <row r="194" spans="2:10" ht="15.5" customHeight="1" x14ac:dyDescent="0.25">
      <c r="B194" s="265"/>
      <c r="C194" s="265"/>
      <c r="D194" s="106"/>
      <c r="I194" s="199"/>
      <c r="J194" s="199"/>
    </row>
    <row r="195" spans="2:10" ht="15.5" customHeight="1" x14ac:dyDescent="0.25">
      <c r="B195" s="265"/>
      <c r="C195" s="265"/>
      <c r="D195" s="106"/>
      <c r="I195" s="199"/>
      <c r="J195" s="199"/>
    </row>
    <row r="196" spans="2:10" ht="15.5" customHeight="1" x14ac:dyDescent="0.25">
      <c r="B196" s="265"/>
      <c r="C196" s="265"/>
      <c r="D196" s="106"/>
      <c r="I196" s="199"/>
      <c r="J196" s="199"/>
    </row>
    <row r="197" spans="2:10" ht="15.5" customHeight="1" x14ac:dyDescent="0.25">
      <c r="B197" s="265"/>
      <c r="C197" s="265"/>
      <c r="D197" s="106"/>
      <c r="I197" s="199"/>
      <c r="J197" s="199"/>
    </row>
    <row r="198" spans="2:10" ht="15.5" customHeight="1" x14ac:dyDescent="0.25">
      <c r="B198" s="265"/>
      <c r="C198" s="265"/>
      <c r="D198" s="106"/>
      <c r="I198" s="199"/>
      <c r="J198" s="199"/>
    </row>
    <row r="199" spans="2:10" ht="15.5" customHeight="1" x14ac:dyDescent="0.25">
      <c r="B199" s="265"/>
      <c r="C199" s="265"/>
      <c r="D199" s="106"/>
      <c r="I199" s="199"/>
      <c r="J199" s="199"/>
    </row>
    <row r="200" spans="2:10" ht="15.5" customHeight="1" x14ac:dyDescent="0.25">
      <c r="B200" s="265"/>
      <c r="C200" s="265"/>
      <c r="D200" s="106"/>
      <c r="I200" s="199"/>
      <c r="J200" s="199"/>
    </row>
    <row r="201" spans="2:10" ht="15.5" customHeight="1" x14ac:dyDescent="0.25">
      <c r="B201" s="265"/>
      <c r="C201" s="265"/>
      <c r="D201" s="106"/>
      <c r="I201" s="199"/>
      <c r="J201" s="199"/>
    </row>
    <row r="202" spans="2:10" ht="15.5" customHeight="1" x14ac:dyDescent="0.25">
      <c r="B202" s="265"/>
      <c r="C202" s="265"/>
      <c r="D202" s="106"/>
      <c r="I202" s="199"/>
      <c r="J202" s="199"/>
    </row>
    <row r="203" spans="2:10" ht="15.5" customHeight="1" x14ac:dyDescent="0.25">
      <c r="B203" s="265"/>
      <c r="C203" s="265"/>
      <c r="D203" s="106"/>
      <c r="I203" s="199"/>
      <c r="J203" s="199"/>
    </row>
    <row r="204" spans="2:10" ht="15.5" customHeight="1" x14ac:dyDescent="0.25">
      <c r="B204" s="265"/>
      <c r="C204" s="265"/>
      <c r="D204" s="106"/>
      <c r="I204" s="199"/>
      <c r="J204" s="199"/>
    </row>
    <row r="205" spans="2:10" ht="15.5" customHeight="1" x14ac:dyDescent="0.25">
      <c r="B205" s="265"/>
      <c r="C205" s="265"/>
      <c r="D205" s="106"/>
      <c r="I205" s="199"/>
      <c r="J205" s="199"/>
    </row>
    <row r="206" spans="2:10" ht="15.5" customHeight="1" x14ac:dyDescent="0.25">
      <c r="B206" s="265"/>
      <c r="C206" s="265"/>
      <c r="D206" s="106"/>
      <c r="I206" s="199"/>
      <c r="J206" s="199"/>
    </row>
    <row r="207" spans="2:10" ht="15.5" customHeight="1" x14ac:dyDescent="0.25">
      <c r="B207" s="265"/>
      <c r="C207" s="265"/>
      <c r="D207" s="106"/>
      <c r="I207" s="199"/>
      <c r="J207" s="199"/>
    </row>
    <row r="208" spans="2:10" ht="15.5" customHeight="1" x14ac:dyDescent="0.25">
      <c r="B208" s="265"/>
      <c r="C208" s="265"/>
      <c r="D208" s="106"/>
      <c r="I208" s="199"/>
      <c r="J208" s="199"/>
    </row>
    <row r="209" spans="2:10" ht="15.5" customHeight="1" x14ac:dyDescent="0.25">
      <c r="B209" s="265"/>
      <c r="C209" s="265"/>
      <c r="D209" s="106"/>
      <c r="I209" s="199"/>
      <c r="J209" s="199"/>
    </row>
    <row r="210" spans="2:10" ht="15.5" customHeight="1" x14ac:dyDescent="0.25">
      <c r="B210" s="265"/>
      <c r="C210" s="265"/>
      <c r="D210" s="106"/>
      <c r="I210" s="199"/>
      <c r="J210" s="199"/>
    </row>
    <row r="211" spans="2:10" ht="15.5" customHeight="1" x14ac:dyDescent="0.25">
      <c r="B211" s="265"/>
      <c r="C211" s="265"/>
      <c r="D211" s="106"/>
      <c r="I211" s="199"/>
      <c r="J211" s="199"/>
    </row>
    <row r="212" spans="2:10" ht="15.5" customHeight="1" x14ac:dyDescent="0.25">
      <c r="B212" s="265"/>
      <c r="C212" s="265"/>
      <c r="D212" s="106"/>
      <c r="I212" s="199"/>
      <c r="J212" s="199"/>
    </row>
    <row r="213" spans="2:10" ht="15.5" customHeight="1" x14ac:dyDescent="0.25">
      <c r="B213" s="265"/>
      <c r="C213" s="265"/>
      <c r="D213" s="106"/>
      <c r="I213" s="199"/>
      <c r="J213" s="199"/>
    </row>
    <row r="214" spans="2:10" ht="15.5" customHeight="1" x14ac:dyDescent="0.25">
      <c r="B214" s="265"/>
      <c r="C214" s="265"/>
      <c r="D214" s="106"/>
      <c r="I214" s="199"/>
      <c r="J214" s="199"/>
    </row>
    <row r="215" spans="2:10" ht="15.5" customHeight="1" x14ac:dyDescent="0.25">
      <c r="B215" s="265"/>
      <c r="C215" s="265"/>
      <c r="D215" s="106"/>
      <c r="I215" s="199"/>
      <c r="J215" s="199"/>
    </row>
    <row r="216" spans="2:10" ht="15.5" customHeight="1" x14ac:dyDescent="0.25">
      <c r="B216" s="265"/>
      <c r="C216" s="265"/>
      <c r="D216" s="106"/>
      <c r="I216" s="199"/>
      <c r="J216" s="199"/>
    </row>
    <row r="217" spans="2:10" ht="15.5" customHeight="1" x14ac:dyDescent="0.25">
      <c r="B217" s="265"/>
      <c r="C217" s="265"/>
      <c r="D217" s="106"/>
      <c r="I217" s="199"/>
      <c r="J217" s="199"/>
    </row>
    <row r="218" spans="2:10" ht="15.5" customHeight="1" x14ac:dyDescent="0.25">
      <c r="B218" s="265"/>
      <c r="C218" s="265"/>
      <c r="D218" s="106"/>
      <c r="I218" s="199"/>
      <c r="J218" s="199"/>
    </row>
    <row r="219" spans="2:10" ht="15.5" customHeight="1" x14ac:dyDescent="0.25">
      <c r="B219" s="265"/>
      <c r="C219" s="265"/>
      <c r="D219" s="106"/>
      <c r="I219" s="199"/>
      <c r="J219" s="199"/>
    </row>
    <row r="220" spans="2:10" ht="15.5" customHeight="1" x14ac:dyDescent="0.25">
      <c r="B220" s="265"/>
      <c r="C220" s="265"/>
      <c r="D220" s="106"/>
      <c r="I220" s="199"/>
      <c r="J220" s="199"/>
    </row>
    <row r="221" spans="2:10" ht="15.5" customHeight="1" x14ac:dyDescent="0.25">
      <c r="B221" s="265"/>
      <c r="C221" s="265"/>
      <c r="D221" s="106"/>
      <c r="I221" s="199"/>
      <c r="J221" s="199"/>
    </row>
    <row r="222" spans="2:10" ht="15.5" customHeight="1" x14ac:dyDescent="0.25">
      <c r="B222" s="265"/>
      <c r="C222" s="265"/>
      <c r="D222" s="106"/>
      <c r="I222" s="199"/>
      <c r="J222" s="199"/>
    </row>
    <row r="223" spans="2:10" ht="15.5" customHeight="1" x14ac:dyDescent="0.25">
      <c r="B223" s="265"/>
      <c r="C223" s="265"/>
      <c r="D223" s="106"/>
      <c r="I223" s="199"/>
      <c r="J223" s="199"/>
    </row>
    <row r="224" spans="2:10" ht="15.5" customHeight="1" x14ac:dyDescent="0.25">
      <c r="B224" s="265"/>
      <c r="C224" s="265"/>
      <c r="D224" s="106"/>
      <c r="I224" s="199"/>
      <c r="J224" s="199"/>
    </row>
    <row r="225" spans="2:10" ht="15.5" customHeight="1" x14ac:dyDescent="0.25">
      <c r="B225" s="265"/>
      <c r="C225" s="265"/>
      <c r="D225" s="106"/>
      <c r="I225" s="199"/>
      <c r="J225" s="199"/>
    </row>
    <row r="226" spans="2:10" ht="15.5" customHeight="1" x14ac:dyDescent="0.25">
      <c r="B226" s="265"/>
      <c r="C226" s="265"/>
      <c r="D226" s="106"/>
      <c r="I226" s="199"/>
      <c r="J226" s="199"/>
    </row>
    <row r="227" spans="2:10" ht="15.5" customHeight="1" x14ac:dyDescent="0.25">
      <c r="B227" s="265"/>
      <c r="C227" s="265"/>
      <c r="D227" s="106"/>
      <c r="I227" s="199"/>
      <c r="J227" s="199"/>
    </row>
    <row r="228" spans="2:10" ht="15.5" customHeight="1" x14ac:dyDescent="0.25">
      <c r="B228" s="265"/>
      <c r="C228" s="265"/>
      <c r="D228" s="106"/>
      <c r="I228" s="199"/>
      <c r="J228" s="199"/>
    </row>
    <row r="229" spans="2:10" ht="15.5" customHeight="1" x14ac:dyDescent="0.25">
      <c r="B229" s="265"/>
      <c r="C229" s="265"/>
      <c r="D229" s="106"/>
      <c r="I229" s="199"/>
      <c r="J229" s="199"/>
    </row>
    <row r="230" spans="2:10" ht="15.5" customHeight="1" x14ac:dyDescent="0.25">
      <c r="B230" s="265"/>
      <c r="C230" s="265"/>
      <c r="D230" s="106"/>
      <c r="I230" s="199"/>
      <c r="J230" s="199"/>
    </row>
    <row r="231" spans="2:10" ht="15.5" customHeight="1" x14ac:dyDescent="0.25">
      <c r="B231" s="265"/>
      <c r="C231" s="265"/>
      <c r="D231" s="106"/>
      <c r="I231" s="199"/>
      <c r="J231" s="199"/>
    </row>
    <row r="232" spans="2:10" ht="15.5" customHeight="1" x14ac:dyDescent="0.25">
      <c r="B232" s="265"/>
      <c r="C232" s="265"/>
      <c r="D232" s="106"/>
      <c r="I232" s="199"/>
      <c r="J232" s="199"/>
    </row>
    <row r="233" spans="2:10" ht="15.5" customHeight="1" x14ac:dyDescent="0.25">
      <c r="B233" s="265"/>
      <c r="C233" s="265"/>
      <c r="D233" s="106"/>
      <c r="I233" s="199"/>
      <c r="J233" s="199"/>
    </row>
    <row r="234" spans="2:10" ht="15.5" customHeight="1" x14ac:dyDescent="0.25">
      <c r="B234" s="265"/>
      <c r="C234" s="265"/>
      <c r="D234" s="106"/>
      <c r="I234" s="199"/>
      <c r="J234" s="199"/>
    </row>
    <row r="235" spans="2:10" ht="15.5" customHeight="1" x14ac:dyDescent="0.25">
      <c r="B235" s="265"/>
      <c r="C235" s="265"/>
      <c r="D235" s="106"/>
      <c r="I235" s="199"/>
      <c r="J235" s="199"/>
    </row>
    <row r="236" spans="2:10" ht="15.5" customHeight="1" x14ac:dyDescent="0.25">
      <c r="B236" s="265"/>
      <c r="C236" s="265"/>
      <c r="D236" s="106"/>
      <c r="I236" s="199"/>
      <c r="J236" s="199"/>
    </row>
    <row r="237" spans="2:10" ht="15.5" customHeight="1" x14ac:dyDescent="0.25">
      <c r="B237" s="265"/>
      <c r="C237" s="265"/>
      <c r="D237" s="106"/>
      <c r="I237" s="199"/>
      <c r="J237" s="199"/>
    </row>
    <row r="238" spans="2:10" ht="15.5" customHeight="1" x14ac:dyDescent="0.25">
      <c r="B238" s="265"/>
      <c r="C238" s="265"/>
      <c r="D238" s="106"/>
      <c r="I238" s="199"/>
      <c r="J238" s="199"/>
    </row>
    <row r="239" spans="2:10" ht="15.5" customHeight="1" x14ac:dyDescent="0.25">
      <c r="B239" s="265"/>
      <c r="C239" s="265"/>
      <c r="D239" s="106"/>
      <c r="I239" s="199"/>
      <c r="J239" s="199"/>
    </row>
    <row r="240" spans="2:10" ht="15.5" customHeight="1" x14ac:dyDescent="0.25">
      <c r="B240" s="265"/>
      <c r="C240" s="265"/>
      <c r="D240" s="106"/>
      <c r="I240" s="199"/>
      <c r="J240" s="199"/>
    </row>
    <row r="241" spans="2:10" ht="15.5" customHeight="1" x14ac:dyDescent="0.25">
      <c r="B241" s="265"/>
      <c r="C241" s="265"/>
      <c r="D241" s="106"/>
      <c r="I241" s="199"/>
      <c r="J241" s="199"/>
    </row>
    <row r="242" spans="2:10" ht="15.5" customHeight="1" x14ac:dyDescent="0.25">
      <c r="B242" s="265"/>
      <c r="C242" s="265"/>
      <c r="D242" s="106"/>
      <c r="I242" s="199"/>
      <c r="J242" s="199"/>
    </row>
    <row r="243" spans="2:10" ht="15.5" customHeight="1" x14ac:dyDescent="0.25">
      <c r="B243" s="265"/>
      <c r="C243" s="265"/>
      <c r="D243" s="106"/>
      <c r="I243" s="199"/>
      <c r="J243" s="199"/>
    </row>
    <row r="244" spans="2:10" ht="15.5" customHeight="1" x14ac:dyDescent="0.25">
      <c r="B244" s="265"/>
      <c r="C244" s="265"/>
      <c r="D244" s="106"/>
      <c r="I244" s="199"/>
      <c r="J244" s="199"/>
    </row>
    <row r="245" spans="2:10" ht="15.5" customHeight="1" x14ac:dyDescent="0.25">
      <c r="B245" s="265"/>
      <c r="C245" s="265"/>
      <c r="D245" s="106"/>
      <c r="I245" s="199"/>
      <c r="J245" s="199"/>
    </row>
    <row r="246" spans="2:10" ht="15.5" customHeight="1" x14ac:dyDescent="0.25">
      <c r="B246" s="265"/>
      <c r="C246" s="265"/>
      <c r="D246" s="106"/>
      <c r="I246" s="199"/>
      <c r="J246" s="199"/>
    </row>
    <row r="247" spans="2:10" ht="15.5" customHeight="1" x14ac:dyDescent="0.25">
      <c r="B247" s="265"/>
      <c r="C247" s="265"/>
      <c r="D247" s="106"/>
      <c r="I247" s="199"/>
      <c r="J247" s="199"/>
    </row>
    <row r="248" spans="2:10" ht="15.5" customHeight="1" x14ac:dyDescent="0.25">
      <c r="B248" s="265"/>
      <c r="C248" s="265"/>
      <c r="D248" s="106"/>
      <c r="I248" s="199"/>
      <c r="J248" s="199"/>
    </row>
    <row r="249" spans="2:10" ht="15.5" customHeight="1" x14ac:dyDescent="0.25">
      <c r="B249" s="265"/>
      <c r="C249" s="265"/>
      <c r="D249" s="106"/>
      <c r="I249" s="199"/>
      <c r="J249" s="199"/>
    </row>
    <row r="250" spans="2:10" ht="15.5" customHeight="1" x14ac:dyDescent="0.25">
      <c r="B250" s="265"/>
      <c r="C250" s="265"/>
      <c r="D250" s="106"/>
      <c r="I250" s="199"/>
      <c r="J250" s="199"/>
    </row>
    <row r="251" spans="2:10" ht="15.5" customHeight="1" x14ac:dyDescent="0.25">
      <c r="B251" s="265"/>
      <c r="C251" s="265"/>
      <c r="D251" s="106"/>
      <c r="I251" s="199"/>
      <c r="J251" s="199"/>
    </row>
    <row r="252" spans="2:10" ht="15.5" customHeight="1" x14ac:dyDescent="0.25">
      <c r="B252" s="265"/>
      <c r="C252" s="265"/>
      <c r="D252" s="106"/>
      <c r="I252" s="199"/>
      <c r="J252" s="199"/>
    </row>
    <row r="253" spans="2:10" ht="15.5" customHeight="1" x14ac:dyDescent="0.25">
      <c r="B253" s="265"/>
      <c r="C253" s="265"/>
      <c r="D253" s="106"/>
      <c r="I253" s="199"/>
      <c r="J253" s="199"/>
    </row>
    <row r="254" spans="2:10" ht="15.5" customHeight="1" x14ac:dyDescent="0.25">
      <c r="B254" s="265"/>
      <c r="C254" s="265"/>
      <c r="D254" s="106"/>
      <c r="I254" s="199"/>
      <c r="J254" s="199"/>
    </row>
    <row r="255" spans="2:10" ht="15.5" customHeight="1" x14ac:dyDescent="0.25">
      <c r="B255" s="265"/>
      <c r="C255" s="265"/>
      <c r="D255" s="106"/>
      <c r="I255" s="199"/>
      <c r="J255" s="199"/>
    </row>
    <row r="256" spans="2:10" ht="15.5" customHeight="1" x14ac:dyDescent="0.25">
      <c r="B256" s="265"/>
      <c r="C256" s="265"/>
      <c r="D256" s="106"/>
      <c r="I256" s="199"/>
      <c r="J256" s="199"/>
    </row>
    <row r="257" spans="2:10" ht="15.5" customHeight="1" x14ac:dyDescent="0.25">
      <c r="B257" s="265"/>
      <c r="C257" s="265"/>
      <c r="D257" s="106"/>
      <c r="I257" s="199"/>
      <c r="J257" s="199"/>
    </row>
    <row r="258" spans="2:10" ht="15.5" customHeight="1" x14ac:dyDescent="0.25">
      <c r="B258" s="265"/>
      <c r="C258" s="265"/>
      <c r="D258" s="106"/>
      <c r="I258" s="199"/>
      <c r="J258" s="199"/>
    </row>
    <row r="259" spans="2:10" ht="15.5" customHeight="1" x14ac:dyDescent="0.25">
      <c r="B259" s="265"/>
      <c r="C259" s="265"/>
      <c r="D259" s="106"/>
      <c r="I259" s="199"/>
      <c r="J259" s="199"/>
    </row>
    <row r="260" spans="2:10" ht="15.5" customHeight="1" x14ac:dyDescent="0.25">
      <c r="B260" s="265"/>
      <c r="C260" s="265"/>
      <c r="D260" s="106"/>
      <c r="I260" s="199"/>
      <c r="J260" s="199"/>
    </row>
    <row r="261" spans="2:10" ht="15.5" customHeight="1" x14ac:dyDescent="0.25">
      <c r="B261" s="265"/>
      <c r="C261" s="265"/>
      <c r="D261" s="106"/>
      <c r="I261" s="199"/>
      <c r="J261" s="199"/>
    </row>
    <row r="262" spans="2:10" ht="15.5" customHeight="1" x14ac:dyDescent="0.25">
      <c r="B262" s="265"/>
      <c r="C262" s="265"/>
      <c r="D262" s="106"/>
      <c r="I262" s="199"/>
      <c r="J262" s="199"/>
    </row>
    <row r="263" spans="2:10" ht="15.5" customHeight="1" x14ac:dyDescent="0.25">
      <c r="B263" s="265"/>
      <c r="C263" s="265"/>
      <c r="D263" s="106"/>
      <c r="I263" s="199"/>
      <c r="J263" s="199"/>
    </row>
    <row r="264" spans="2:10" ht="15.5" customHeight="1" x14ac:dyDescent="0.25">
      <c r="B264" s="265"/>
      <c r="C264" s="265"/>
      <c r="D264" s="106"/>
      <c r="I264" s="199"/>
      <c r="J264" s="199"/>
    </row>
    <row r="265" spans="2:10" ht="15.5" customHeight="1" x14ac:dyDescent="0.25">
      <c r="B265" s="265"/>
      <c r="C265" s="265"/>
      <c r="D265" s="106"/>
      <c r="I265" s="199"/>
      <c r="J265" s="199"/>
    </row>
    <row r="266" spans="2:10" ht="15.5" customHeight="1" x14ac:dyDescent="0.25">
      <c r="B266" s="265"/>
      <c r="C266" s="265"/>
      <c r="D266" s="106"/>
      <c r="I266" s="199"/>
      <c r="J266" s="199"/>
    </row>
    <row r="267" spans="2:10" ht="15.5" customHeight="1" x14ac:dyDescent="0.25">
      <c r="B267" s="265"/>
      <c r="C267" s="265"/>
      <c r="D267" s="106"/>
      <c r="I267" s="199"/>
      <c r="J267" s="199"/>
    </row>
    <row r="268" spans="2:10" ht="15.5" customHeight="1" x14ac:dyDescent="0.25">
      <c r="B268" s="265"/>
      <c r="C268" s="265"/>
      <c r="D268" s="106"/>
      <c r="I268" s="199"/>
      <c r="J268" s="199"/>
    </row>
    <row r="269" spans="2:10" ht="15.5" customHeight="1" x14ac:dyDescent="0.25">
      <c r="B269" s="265"/>
      <c r="C269" s="265"/>
      <c r="D269" s="106"/>
      <c r="I269" s="199"/>
      <c r="J269" s="199"/>
    </row>
    <row r="270" spans="2:10" ht="15.5" customHeight="1" x14ac:dyDescent="0.25">
      <c r="B270" s="265"/>
      <c r="C270" s="265"/>
      <c r="D270" s="106"/>
      <c r="I270" s="199"/>
      <c r="J270" s="199"/>
    </row>
    <row r="271" spans="2:10" ht="15.5" customHeight="1" x14ac:dyDescent="0.25">
      <c r="B271" s="265"/>
      <c r="C271" s="265"/>
      <c r="D271" s="106"/>
      <c r="I271" s="199"/>
      <c r="J271" s="199"/>
    </row>
    <row r="272" spans="2:10" ht="15.5" customHeight="1" x14ac:dyDescent="0.25">
      <c r="B272" s="265"/>
      <c r="C272" s="265"/>
      <c r="D272" s="106"/>
      <c r="I272" s="199"/>
      <c r="J272" s="199"/>
    </row>
    <row r="273" spans="2:10" ht="15.5" customHeight="1" x14ac:dyDescent="0.25">
      <c r="B273" s="265"/>
      <c r="C273" s="265"/>
      <c r="D273" s="106"/>
      <c r="I273" s="199"/>
      <c r="J273" s="199"/>
    </row>
    <row r="274" spans="2:10" ht="15.5" customHeight="1" x14ac:dyDescent="0.25">
      <c r="B274" s="265"/>
      <c r="C274" s="265"/>
      <c r="D274" s="106"/>
      <c r="I274" s="199"/>
      <c r="J274" s="199"/>
    </row>
    <row r="275" spans="2:10" ht="15.5" customHeight="1" x14ac:dyDescent="0.25">
      <c r="B275" s="265"/>
      <c r="C275" s="265"/>
      <c r="D275" s="106"/>
      <c r="I275" s="199"/>
      <c r="J275" s="199"/>
    </row>
    <row r="276" spans="2:10" ht="15.5" customHeight="1" x14ac:dyDescent="0.25">
      <c r="B276" s="265"/>
      <c r="C276" s="265"/>
      <c r="D276" s="106"/>
      <c r="I276" s="199"/>
      <c r="J276" s="199"/>
    </row>
    <row r="277" spans="2:10" ht="15.5" customHeight="1" x14ac:dyDescent="0.25">
      <c r="B277" s="265"/>
      <c r="C277" s="265"/>
      <c r="D277" s="106"/>
      <c r="I277" s="199"/>
      <c r="J277" s="199"/>
    </row>
    <row r="278" spans="2:10" ht="15.5" customHeight="1" x14ac:dyDescent="0.25">
      <c r="B278" s="265"/>
      <c r="C278" s="265"/>
      <c r="D278" s="106"/>
      <c r="I278" s="199"/>
      <c r="J278" s="199"/>
    </row>
    <row r="279" spans="2:10" ht="15.5" customHeight="1" x14ac:dyDescent="0.25">
      <c r="B279" s="265"/>
      <c r="C279" s="265"/>
      <c r="D279" s="106"/>
      <c r="I279" s="199"/>
      <c r="J279" s="199"/>
    </row>
    <row r="280" spans="2:10" ht="15.5" customHeight="1" x14ac:dyDescent="0.25">
      <c r="B280" s="265"/>
      <c r="C280" s="265"/>
      <c r="D280" s="106"/>
      <c r="I280" s="199"/>
      <c r="J280" s="199"/>
    </row>
    <row r="281" spans="2:10" ht="15.5" customHeight="1" x14ac:dyDescent="0.25">
      <c r="B281" s="265"/>
      <c r="C281" s="265"/>
      <c r="D281" s="106"/>
      <c r="I281" s="199"/>
      <c r="J281" s="199"/>
    </row>
    <row r="282" spans="2:10" ht="15.5" customHeight="1" x14ac:dyDescent="0.25">
      <c r="B282" s="265"/>
      <c r="C282" s="265"/>
      <c r="D282" s="106"/>
      <c r="I282" s="199"/>
      <c r="J282" s="199"/>
    </row>
    <row r="283" spans="2:10" ht="15.5" customHeight="1" x14ac:dyDescent="0.25">
      <c r="B283" s="265"/>
      <c r="C283" s="265"/>
      <c r="D283" s="106"/>
      <c r="I283" s="199"/>
      <c r="J283" s="199"/>
    </row>
    <row r="284" spans="2:10" ht="15.5" customHeight="1" x14ac:dyDescent="0.25">
      <c r="B284" s="265"/>
      <c r="C284" s="265"/>
      <c r="D284" s="106"/>
      <c r="I284" s="199"/>
      <c r="J284" s="199"/>
    </row>
    <row r="285" spans="2:10" ht="15.5" customHeight="1" x14ac:dyDescent="0.25">
      <c r="B285" s="265"/>
      <c r="C285" s="265"/>
      <c r="D285" s="106"/>
      <c r="I285" s="199"/>
      <c r="J285" s="199"/>
    </row>
    <row r="286" spans="2:10" ht="15.5" customHeight="1" x14ac:dyDescent="0.25">
      <c r="B286" s="265"/>
      <c r="C286" s="265"/>
      <c r="D286" s="106"/>
      <c r="I286" s="199"/>
      <c r="J286" s="199"/>
    </row>
    <row r="287" spans="2:10" ht="15.5" customHeight="1" x14ac:dyDescent="0.25">
      <c r="B287" s="265"/>
      <c r="C287" s="265"/>
      <c r="D287" s="106"/>
      <c r="I287" s="199"/>
      <c r="J287" s="199"/>
    </row>
    <row r="288" spans="2:10" ht="15.5" customHeight="1" x14ac:dyDescent="0.25">
      <c r="B288" s="265"/>
      <c r="C288" s="265"/>
      <c r="D288" s="106"/>
      <c r="I288" s="199"/>
      <c r="J288" s="199"/>
    </row>
    <row r="289" spans="2:10" ht="15.5" customHeight="1" x14ac:dyDescent="0.25">
      <c r="B289" s="265"/>
      <c r="C289" s="265"/>
      <c r="D289" s="106"/>
      <c r="I289" s="199"/>
      <c r="J289" s="199"/>
    </row>
    <row r="290" spans="2:10" ht="15.5" customHeight="1" x14ac:dyDescent="0.25">
      <c r="B290" s="265"/>
      <c r="C290" s="265"/>
      <c r="D290" s="106"/>
      <c r="I290" s="199"/>
      <c r="J290" s="199"/>
    </row>
    <row r="291" spans="2:10" ht="15.5" customHeight="1" x14ac:dyDescent="0.25">
      <c r="B291" s="265"/>
      <c r="C291" s="265"/>
      <c r="D291" s="106"/>
      <c r="I291" s="199"/>
      <c r="J291" s="199"/>
    </row>
    <row r="292" spans="2:10" ht="15.5" customHeight="1" x14ac:dyDescent="0.25">
      <c r="B292" s="265"/>
      <c r="C292" s="265"/>
      <c r="D292" s="106"/>
      <c r="I292" s="199"/>
      <c r="J292" s="199"/>
    </row>
    <row r="293" spans="2:10" ht="15.5" customHeight="1" x14ac:dyDescent="0.25">
      <c r="B293" s="265"/>
      <c r="C293" s="265"/>
      <c r="D293" s="106"/>
      <c r="I293" s="199"/>
      <c r="J293" s="199"/>
    </row>
    <row r="294" spans="2:10" ht="15.5" customHeight="1" x14ac:dyDescent="0.25">
      <c r="B294" s="265"/>
      <c r="C294" s="265"/>
      <c r="D294" s="106"/>
      <c r="I294" s="199"/>
      <c r="J294" s="199"/>
    </row>
    <row r="295" spans="2:10" ht="15.5" customHeight="1" x14ac:dyDescent="0.25">
      <c r="B295" s="265"/>
      <c r="C295" s="265"/>
      <c r="D295" s="106"/>
      <c r="I295" s="199"/>
      <c r="J295" s="199"/>
    </row>
    <row r="296" spans="2:10" ht="15.5" customHeight="1" x14ac:dyDescent="0.25">
      <c r="B296" s="265"/>
      <c r="C296" s="265"/>
      <c r="D296" s="106"/>
      <c r="I296" s="199"/>
      <c r="J296" s="199"/>
    </row>
    <row r="297" spans="2:10" ht="15.5" customHeight="1" x14ac:dyDescent="0.25">
      <c r="B297" s="265"/>
      <c r="C297" s="265"/>
      <c r="D297" s="106"/>
      <c r="I297" s="199"/>
      <c r="J297" s="199"/>
    </row>
    <row r="298" spans="2:10" ht="15.5" customHeight="1" x14ac:dyDescent="0.25">
      <c r="B298" s="265"/>
      <c r="C298" s="265"/>
      <c r="D298" s="106"/>
      <c r="I298" s="199"/>
      <c r="J298" s="199"/>
    </row>
    <row r="299" spans="2:10" ht="15.5" customHeight="1" x14ac:dyDescent="0.25">
      <c r="B299" s="265"/>
      <c r="C299" s="265"/>
      <c r="D299" s="106"/>
      <c r="I299" s="199"/>
      <c r="J299" s="199"/>
    </row>
    <row r="300" spans="2:10" ht="15.5" customHeight="1" x14ac:dyDescent="0.25">
      <c r="B300" s="265"/>
      <c r="C300" s="265"/>
      <c r="D300" s="106"/>
      <c r="I300" s="199"/>
      <c r="J300" s="199"/>
    </row>
    <row r="301" spans="2:10" ht="15.5" customHeight="1" x14ac:dyDescent="0.25">
      <c r="B301" s="265"/>
      <c r="C301" s="265"/>
      <c r="D301" s="106"/>
      <c r="I301" s="199"/>
      <c r="J301" s="199"/>
    </row>
    <row r="302" spans="2:10" ht="15.5" customHeight="1" x14ac:dyDescent="0.25">
      <c r="B302" s="265"/>
      <c r="C302" s="265"/>
      <c r="D302" s="106"/>
      <c r="I302" s="199"/>
      <c r="J302" s="199"/>
    </row>
    <row r="303" spans="2:10" ht="15.5" customHeight="1" x14ac:dyDescent="0.25">
      <c r="B303" s="265"/>
      <c r="C303" s="265"/>
      <c r="D303" s="106"/>
      <c r="I303" s="199"/>
      <c r="J303" s="199"/>
    </row>
    <row r="304" spans="2:10" ht="15.5" customHeight="1" x14ac:dyDescent="0.25">
      <c r="B304" s="265"/>
      <c r="C304" s="265"/>
      <c r="D304" s="106"/>
      <c r="I304" s="199"/>
      <c r="J304" s="199"/>
    </row>
    <row r="305" spans="2:10" ht="15.5" customHeight="1" x14ac:dyDescent="0.25">
      <c r="B305" s="265"/>
      <c r="C305" s="265"/>
      <c r="D305" s="106"/>
      <c r="I305" s="199"/>
      <c r="J305" s="199"/>
    </row>
    <row r="306" spans="2:10" ht="15.5" customHeight="1" x14ac:dyDescent="0.25">
      <c r="B306" s="265"/>
      <c r="C306" s="265"/>
      <c r="D306" s="106"/>
      <c r="I306" s="199"/>
      <c r="J306" s="199"/>
    </row>
    <row r="307" spans="2:10" ht="15.5" customHeight="1" x14ac:dyDescent="0.25">
      <c r="B307" s="265"/>
      <c r="C307" s="265"/>
      <c r="D307" s="106"/>
      <c r="I307" s="199"/>
      <c r="J307" s="199"/>
    </row>
    <row r="308" spans="2:10" ht="15.5" customHeight="1" x14ac:dyDescent="0.25">
      <c r="B308" s="265"/>
      <c r="C308" s="265"/>
      <c r="D308" s="106"/>
      <c r="I308" s="199"/>
      <c r="J308" s="199"/>
    </row>
    <row r="309" spans="2:10" ht="15.5" customHeight="1" x14ac:dyDescent="0.25">
      <c r="B309" s="265"/>
      <c r="C309" s="265"/>
      <c r="D309" s="106"/>
      <c r="I309" s="199"/>
      <c r="J309" s="199"/>
    </row>
    <row r="310" spans="2:10" ht="15.5" customHeight="1" x14ac:dyDescent="0.25">
      <c r="B310" s="265"/>
      <c r="C310" s="265"/>
      <c r="D310" s="106"/>
      <c r="I310" s="199"/>
      <c r="J310" s="199"/>
    </row>
    <row r="311" spans="2:10" ht="15.5" customHeight="1" x14ac:dyDescent="0.25">
      <c r="B311" s="265"/>
      <c r="C311" s="265"/>
      <c r="D311" s="106"/>
      <c r="I311" s="199"/>
      <c r="J311" s="199"/>
    </row>
    <row r="312" spans="2:10" ht="15.5" customHeight="1" x14ac:dyDescent="0.25">
      <c r="B312" s="265"/>
      <c r="C312" s="265"/>
      <c r="D312" s="106"/>
      <c r="I312" s="199"/>
      <c r="J312" s="199"/>
    </row>
    <row r="313" spans="2:10" ht="15.5" customHeight="1" x14ac:dyDescent="0.25">
      <c r="B313" s="265"/>
      <c r="C313" s="265"/>
      <c r="D313" s="106"/>
      <c r="I313" s="199"/>
      <c r="J313" s="199"/>
    </row>
    <row r="314" spans="2:10" ht="15.5" customHeight="1" x14ac:dyDescent="0.25">
      <c r="B314" s="265"/>
      <c r="C314" s="265"/>
      <c r="D314" s="106"/>
      <c r="I314" s="199"/>
      <c r="J314" s="199"/>
    </row>
    <row r="315" spans="2:10" ht="15.5" customHeight="1" x14ac:dyDescent="0.25">
      <c r="B315" s="265"/>
      <c r="C315" s="265"/>
      <c r="D315" s="106"/>
      <c r="I315" s="199"/>
      <c r="J315" s="199"/>
    </row>
    <row r="316" spans="2:10" x14ac:dyDescent="0.25">
      <c r="B316" s="265"/>
      <c r="C316" s="265"/>
      <c r="D316" s="106"/>
      <c r="I316" s="199"/>
      <c r="J316" s="199"/>
    </row>
    <row r="317" spans="2:10" x14ac:dyDescent="0.25">
      <c r="B317" s="265"/>
      <c r="C317" s="265"/>
      <c r="D317" s="106"/>
      <c r="I317" s="199"/>
      <c r="J317" s="199"/>
    </row>
    <row r="318" spans="2:10" x14ac:dyDescent="0.25">
      <c r="B318" s="265"/>
      <c r="C318" s="265"/>
      <c r="D318" s="106"/>
      <c r="I318" s="199"/>
      <c r="J318" s="199"/>
    </row>
    <row r="319" spans="2:10" x14ac:dyDescent="0.25">
      <c r="B319" s="265"/>
      <c r="C319" s="265"/>
      <c r="D319" s="106"/>
      <c r="I319" s="199"/>
      <c r="J319" s="199"/>
    </row>
    <row r="320" spans="2:10" x14ac:dyDescent="0.25">
      <c r="B320" s="265"/>
      <c r="C320" s="265"/>
      <c r="D320" s="106"/>
      <c r="I320" s="199"/>
      <c r="J320" s="199"/>
    </row>
    <row r="321" spans="2:10" x14ac:dyDescent="0.25">
      <c r="B321" s="265"/>
      <c r="C321" s="265"/>
      <c r="D321" s="106"/>
      <c r="I321" s="199"/>
      <c r="J321" s="199"/>
    </row>
    <row r="322" spans="2:10" x14ac:dyDescent="0.25">
      <c r="B322" s="265"/>
      <c r="C322" s="265"/>
      <c r="D322" s="106"/>
      <c r="I322" s="199"/>
      <c r="J322" s="199"/>
    </row>
    <row r="323" spans="2:10" x14ac:dyDescent="0.25">
      <c r="B323" s="265"/>
      <c r="C323" s="265"/>
      <c r="D323" s="106"/>
      <c r="I323" s="199"/>
      <c r="J323" s="199"/>
    </row>
    <row r="324" spans="2:10" x14ac:dyDescent="0.25">
      <c r="B324" s="265"/>
      <c r="C324" s="265"/>
      <c r="D324" s="106"/>
      <c r="I324" s="199"/>
      <c r="J324" s="199"/>
    </row>
    <row r="325" spans="2:10" x14ac:dyDescent="0.25">
      <c r="B325" s="265"/>
      <c r="C325" s="265"/>
      <c r="D325" s="106"/>
      <c r="I325" s="199"/>
      <c r="J325" s="199"/>
    </row>
    <row r="326" spans="2:10" x14ac:dyDescent="0.25">
      <c r="B326" s="265"/>
      <c r="C326" s="265"/>
      <c r="D326" s="106"/>
      <c r="I326" s="199"/>
      <c r="J326" s="199"/>
    </row>
    <row r="327" spans="2:10" x14ac:dyDescent="0.25">
      <c r="B327" s="265"/>
      <c r="C327" s="265"/>
      <c r="D327" s="106"/>
      <c r="I327" s="199"/>
      <c r="J327" s="199"/>
    </row>
    <row r="328" spans="2:10" x14ac:dyDescent="0.25">
      <c r="B328" s="265"/>
      <c r="C328" s="265"/>
      <c r="D328" s="106"/>
      <c r="I328" s="199"/>
      <c r="J328" s="199"/>
    </row>
    <row r="329" spans="2:10" x14ac:dyDescent="0.25">
      <c r="B329" s="265"/>
      <c r="C329" s="265"/>
      <c r="D329" s="106"/>
      <c r="I329" s="199"/>
      <c r="J329" s="199"/>
    </row>
    <row r="330" spans="2:10" x14ac:dyDescent="0.25">
      <c r="B330" s="265"/>
      <c r="C330" s="265"/>
      <c r="D330" s="106"/>
      <c r="I330" s="199"/>
      <c r="J330" s="199"/>
    </row>
    <row r="331" spans="2:10" x14ac:dyDescent="0.25">
      <c r="B331" s="265"/>
      <c r="C331" s="265"/>
      <c r="D331" s="106"/>
      <c r="I331" s="199"/>
      <c r="J331" s="199"/>
    </row>
    <row r="332" spans="2:10" x14ac:dyDescent="0.25">
      <c r="B332" s="265"/>
      <c r="C332" s="265"/>
      <c r="D332" s="106"/>
      <c r="I332" s="199"/>
      <c r="J332" s="199"/>
    </row>
    <row r="333" spans="2:10" x14ac:dyDescent="0.25">
      <c r="B333" s="265"/>
      <c r="C333" s="265"/>
      <c r="D333" s="106"/>
      <c r="I333" s="199"/>
      <c r="J333" s="199"/>
    </row>
    <row r="334" spans="2:10" x14ac:dyDescent="0.25">
      <c r="B334" s="265"/>
      <c r="C334" s="265"/>
      <c r="D334" s="106"/>
      <c r="I334" s="199"/>
      <c r="J334" s="199"/>
    </row>
    <row r="335" spans="2:10" x14ac:dyDescent="0.25">
      <c r="B335" s="265"/>
      <c r="C335" s="265"/>
      <c r="D335" s="106"/>
      <c r="I335" s="199"/>
      <c r="J335" s="199"/>
    </row>
    <row r="336" spans="2:10" x14ac:dyDescent="0.25">
      <c r="B336" s="265"/>
      <c r="C336" s="265"/>
      <c r="D336" s="106"/>
      <c r="I336" s="199"/>
      <c r="J336" s="199"/>
    </row>
    <row r="337" spans="2:10" x14ac:dyDescent="0.25">
      <c r="B337" s="265"/>
      <c r="C337" s="265"/>
      <c r="D337" s="106"/>
      <c r="I337" s="199"/>
      <c r="J337" s="199"/>
    </row>
    <row r="338" spans="2:10" x14ac:dyDescent="0.25">
      <c r="B338" s="265"/>
      <c r="C338" s="265"/>
      <c r="D338" s="106"/>
      <c r="I338" s="199"/>
      <c r="J338" s="199"/>
    </row>
    <row r="339" spans="2:10" x14ac:dyDescent="0.25">
      <c r="B339" s="265"/>
      <c r="C339" s="265"/>
      <c r="D339" s="106"/>
      <c r="I339" s="199"/>
      <c r="J339" s="199"/>
    </row>
    <row r="340" spans="2:10" x14ac:dyDescent="0.25">
      <c r="B340" s="265"/>
      <c r="C340" s="265"/>
      <c r="D340" s="106"/>
      <c r="I340" s="199"/>
      <c r="J340" s="199"/>
    </row>
    <row r="341" spans="2:10" x14ac:dyDescent="0.25">
      <c r="B341" s="265"/>
      <c r="C341" s="265"/>
      <c r="D341" s="106"/>
      <c r="I341" s="199"/>
      <c r="J341" s="199"/>
    </row>
    <row r="342" spans="2:10" x14ac:dyDescent="0.25">
      <c r="B342" s="265"/>
      <c r="C342" s="265"/>
      <c r="D342" s="106"/>
      <c r="I342" s="199"/>
      <c r="J342" s="199"/>
    </row>
    <row r="343" spans="2:10" x14ac:dyDescent="0.25">
      <c r="B343" s="265"/>
      <c r="C343" s="265"/>
      <c r="D343" s="106"/>
      <c r="I343" s="199"/>
      <c r="J343" s="199"/>
    </row>
    <row r="344" spans="2:10" x14ac:dyDescent="0.25">
      <c r="B344" s="265"/>
      <c r="C344" s="265"/>
      <c r="D344" s="106"/>
      <c r="I344" s="199"/>
      <c r="J344" s="199"/>
    </row>
    <row r="345" spans="2:10" x14ac:dyDescent="0.25">
      <c r="B345" s="265"/>
      <c r="C345" s="265"/>
      <c r="D345" s="106"/>
      <c r="I345" s="199"/>
      <c r="J345" s="199"/>
    </row>
    <row r="346" spans="2:10" x14ac:dyDescent="0.25">
      <c r="B346" s="265"/>
      <c r="C346" s="265"/>
      <c r="D346" s="106"/>
      <c r="I346" s="199"/>
      <c r="J346" s="199"/>
    </row>
    <row r="347" spans="2:10" x14ac:dyDescent="0.25">
      <c r="B347" s="265"/>
      <c r="C347" s="265"/>
      <c r="D347" s="106"/>
      <c r="I347" s="199"/>
      <c r="J347" s="199"/>
    </row>
    <row r="348" spans="2:10" x14ac:dyDescent="0.25">
      <c r="B348" s="265"/>
      <c r="C348" s="265"/>
      <c r="D348" s="106"/>
      <c r="I348" s="199"/>
      <c r="J348" s="199"/>
    </row>
    <row r="349" spans="2:10" x14ac:dyDescent="0.25">
      <c r="B349" s="265"/>
      <c r="C349" s="265"/>
      <c r="D349" s="106"/>
      <c r="I349" s="199"/>
      <c r="J349" s="199"/>
    </row>
    <row r="350" spans="2:10" x14ac:dyDescent="0.25">
      <c r="B350" s="265"/>
      <c r="C350" s="265"/>
      <c r="D350" s="106"/>
      <c r="I350" s="199"/>
      <c r="J350" s="199"/>
    </row>
    <row r="351" spans="2:10" x14ac:dyDescent="0.25">
      <c r="B351" s="265"/>
      <c r="C351" s="265"/>
      <c r="D351" s="106"/>
      <c r="I351" s="199"/>
      <c r="J351" s="199"/>
    </row>
    <row r="352" spans="2:10" x14ac:dyDescent="0.25">
      <c r="B352" s="265"/>
      <c r="C352" s="265"/>
      <c r="D352" s="106"/>
      <c r="I352" s="199"/>
      <c r="J352" s="199"/>
    </row>
    <row r="353" spans="2:10" x14ac:dyDescent="0.25">
      <c r="B353" s="265"/>
      <c r="C353" s="265"/>
      <c r="D353" s="106"/>
      <c r="I353" s="199"/>
      <c r="J353" s="199"/>
    </row>
    <row r="354" spans="2:10" x14ac:dyDescent="0.25">
      <c r="B354" s="265"/>
      <c r="C354" s="265"/>
      <c r="D354" s="106"/>
      <c r="I354" s="199"/>
      <c r="J354" s="199"/>
    </row>
    <row r="355" spans="2:10" x14ac:dyDescent="0.25">
      <c r="B355" s="265"/>
      <c r="C355" s="265"/>
      <c r="D355" s="106"/>
      <c r="I355" s="199"/>
      <c r="J355" s="199"/>
    </row>
    <row r="356" spans="2:10" x14ac:dyDescent="0.25">
      <c r="B356" s="265"/>
      <c r="C356" s="265"/>
      <c r="D356" s="106"/>
      <c r="I356" s="199"/>
      <c r="J356" s="199"/>
    </row>
    <row r="357" spans="2:10" x14ac:dyDescent="0.25">
      <c r="B357" s="265"/>
      <c r="C357" s="265"/>
      <c r="D357" s="106"/>
      <c r="I357" s="199"/>
      <c r="J357" s="199"/>
    </row>
    <row r="358" spans="2:10" x14ac:dyDescent="0.25">
      <c r="B358" s="265"/>
      <c r="C358" s="265"/>
      <c r="D358" s="106"/>
      <c r="I358" s="199"/>
      <c r="J358" s="199"/>
    </row>
    <row r="359" spans="2:10" x14ac:dyDescent="0.25">
      <c r="B359" s="265"/>
      <c r="C359" s="265"/>
      <c r="D359" s="106"/>
      <c r="I359" s="199"/>
      <c r="J359" s="199"/>
    </row>
    <row r="360" spans="2:10" x14ac:dyDescent="0.25">
      <c r="B360" s="265"/>
      <c r="C360" s="265"/>
      <c r="D360" s="106"/>
      <c r="I360" s="199"/>
      <c r="J360" s="199"/>
    </row>
    <row r="361" spans="2:10" x14ac:dyDescent="0.25">
      <c r="B361" s="265"/>
      <c r="C361" s="265"/>
      <c r="D361" s="106"/>
      <c r="I361" s="199"/>
      <c r="J361" s="199"/>
    </row>
    <row r="362" spans="2:10" x14ac:dyDescent="0.25">
      <c r="B362" s="265"/>
      <c r="C362" s="265"/>
      <c r="D362" s="106"/>
      <c r="I362" s="199"/>
      <c r="J362" s="199"/>
    </row>
    <row r="363" spans="2:10" x14ac:dyDescent="0.25">
      <c r="B363" s="265"/>
      <c r="C363" s="265"/>
      <c r="D363" s="106"/>
      <c r="I363" s="199"/>
      <c r="J363" s="199"/>
    </row>
    <row r="364" spans="2:10" x14ac:dyDescent="0.25">
      <c r="B364" s="265"/>
      <c r="C364" s="265"/>
      <c r="D364" s="106"/>
      <c r="I364" s="199"/>
      <c r="J364" s="199"/>
    </row>
    <row r="365" spans="2:10" x14ac:dyDescent="0.25">
      <c r="B365" s="265"/>
      <c r="C365" s="265"/>
      <c r="D365" s="106"/>
      <c r="I365" s="199"/>
      <c r="J365" s="199"/>
    </row>
    <row r="366" spans="2:10" x14ac:dyDescent="0.25">
      <c r="B366" s="265"/>
      <c r="C366" s="265"/>
      <c r="D366" s="106"/>
      <c r="I366" s="199"/>
      <c r="J366" s="199"/>
    </row>
    <row r="367" spans="2:10" x14ac:dyDescent="0.25">
      <c r="B367" s="265"/>
      <c r="C367" s="265"/>
      <c r="D367" s="106"/>
      <c r="I367" s="199"/>
      <c r="J367" s="199"/>
    </row>
    <row r="368" spans="2:10" x14ac:dyDescent="0.25">
      <c r="B368" s="265"/>
      <c r="C368" s="265"/>
      <c r="D368" s="106"/>
      <c r="I368" s="199"/>
      <c r="J368" s="199"/>
    </row>
    <row r="369" spans="1:10" x14ac:dyDescent="0.25">
      <c r="B369" s="265"/>
      <c r="C369" s="265"/>
      <c r="D369" s="106"/>
      <c r="I369" s="199"/>
      <c r="J369" s="199"/>
    </row>
    <row r="370" spans="1:10" x14ac:dyDescent="0.25">
      <c r="B370" s="265"/>
      <c r="C370" s="265"/>
      <c r="D370" s="106"/>
      <c r="I370" s="199"/>
      <c r="J370" s="199"/>
    </row>
    <row r="371" spans="1:10" x14ac:dyDescent="0.25">
      <c r="B371" s="265"/>
      <c r="C371" s="265"/>
      <c r="D371" s="106"/>
      <c r="I371" s="199"/>
      <c r="J371" s="199"/>
    </row>
    <row r="372" spans="1:10" x14ac:dyDescent="0.25">
      <c r="B372" s="265"/>
      <c r="C372" s="265"/>
      <c r="D372" s="106"/>
      <c r="I372" s="199"/>
      <c r="J372" s="199"/>
    </row>
    <row r="373" spans="1:10" x14ac:dyDescent="0.25">
      <c r="A373" s="28"/>
      <c r="B373" s="266"/>
      <c r="C373" s="266"/>
      <c r="I373" s="199"/>
      <c r="J373" s="199"/>
    </row>
    <row r="374" spans="1:10" x14ac:dyDescent="0.25">
      <c r="I374" s="199"/>
      <c r="J374" s="199"/>
    </row>
  </sheetData>
  <sortState xmlns:xlrd2="http://schemas.microsoft.com/office/spreadsheetml/2017/richdata2" ref="A8:E30">
    <sortCondition descending="1" ref="E8:E30"/>
  </sortState>
  <mergeCells count="2">
    <mergeCell ref="A1:J1"/>
    <mergeCell ref="M1:N1"/>
  </mergeCells>
  <hyperlinks>
    <hyperlink ref="M1:N1" location="'Table of Content'!A1" display="Table 21: AfCFTA" xr:uid="{00000000-0004-0000-1D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L45"/>
  <sheetViews>
    <sheetView zoomScaleNormal="100" workbookViewId="0">
      <selection activeCell="H1" sqref="H1"/>
    </sheetView>
  </sheetViews>
  <sheetFormatPr defaultColWidth="9.1796875" defaultRowHeight="11.5" x14ac:dyDescent="0.25"/>
  <cols>
    <col min="1" max="1" width="20.453125" style="7" customWidth="1"/>
    <col min="2" max="2" width="18" style="7" customWidth="1"/>
    <col min="3" max="3" width="17.81640625" style="7" bestFit="1" customWidth="1"/>
    <col min="4" max="4" width="16.81640625" style="7" bestFit="1" customWidth="1"/>
    <col min="5" max="5" width="20.453125" style="7" customWidth="1"/>
    <col min="6" max="11" width="14.1796875" style="7" bestFit="1" customWidth="1"/>
    <col min="12" max="16384" width="9.1796875" style="7"/>
  </cols>
  <sheetData>
    <row r="1" spans="1:12" x14ac:dyDescent="0.25">
      <c r="A1" s="100" t="s">
        <v>639</v>
      </c>
      <c r="B1" s="267"/>
      <c r="C1" s="267"/>
      <c r="D1" s="100"/>
      <c r="H1" s="268" t="s">
        <v>313</v>
      </c>
    </row>
    <row r="2" spans="1:12" x14ac:dyDescent="0.25">
      <c r="A2" s="28"/>
      <c r="B2" s="28"/>
      <c r="C2" s="28"/>
      <c r="D2" s="28"/>
      <c r="E2" s="268"/>
    </row>
    <row r="3" spans="1:12" x14ac:dyDescent="0.25">
      <c r="A3" s="269" t="s">
        <v>634</v>
      </c>
      <c r="B3" s="270"/>
      <c r="C3" s="270"/>
      <c r="D3" s="270"/>
    </row>
    <row r="4" spans="1:12" ht="14.5" customHeight="1" x14ac:dyDescent="0.25">
      <c r="A4" s="260" t="s">
        <v>326</v>
      </c>
      <c r="B4" s="271" t="s">
        <v>600</v>
      </c>
      <c r="C4" s="260" t="s">
        <v>597</v>
      </c>
      <c r="D4" s="272" t="s">
        <v>663</v>
      </c>
      <c r="E4" s="272" t="s">
        <v>573</v>
      </c>
      <c r="F4" s="181" t="s">
        <v>599</v>
      </c>
    </row>
    <row r="5" spans="1:12" x14ac:dyDescent="0.25">
      <c r="A5" s="273" t="s">
        <v>275</v>
      </c>
      <c r="B5" s="123" t="s">
        <v>314</v>
      </c>
      <c r="C5" s="149">
        <v>22.61182234</v>
      </c>
      <c r="D5" s="193">
        <f>SUM(B5:C5)</f>
        <v>22.61182234</v>
      </c>
      <c r="E5" s="149">
        <v>21.92016254</v>
      </c>
      <c r="F5" s="274">
        <v>0</v>
      </c>
    </row>
    <row r="6" spans="1:12" x14ac:dyDescent="0.25">
      <c r="A6" s="273" t="s">
        <v>276</v>
      </c>
      <c r="B6" s="123" t="s">
        <v>314</v>
      </c>
      <c r="C6" s="149">
        <v>27.233007430000001</v>
      </c>
      <c r="D6" s="91">
        <f t="shared" ref="D6:D16" si="0">SUM(B6:C6)</f>
        <v>27.233007430000001</v>
      </c>
      <c r="E6" s="149">
        <v>91.079748190000004</v>
      </c>
      <c r="F6" s="275">
        <f t="shared" ref="F6:F17" si="1">(E6/E5)-1</f>
        <v>3.155067190938813</v>
      </c>
    </row>
    <row r="7" spans="1:12" x14ac:dyDescent="0.25">
      <c r="A7" s="273" t="s">
        <v>277</v>
      </c>
      <c r="B7" s="123" t="s">
        <v>314</v>
      </c>
      <c r="C7" s="149">
        <v>27.89025397</v>
      </c>
      <c r="D7" s="91">
        <f t="shared" si="0"/>
        <v>27.89025397</v>
      </c>
      <c r="E7" s="149">
        <v>53.249064859999997</v>
      </c>
      <c r="F7" s="274">
        <f t="shared" si="1"/>
        <v>-0.41535779448008603</v>
      </c>
      <c r="G7" s="105"/>
      <c r="H7" s="105"/>
      <c r="I7" s="105"/>
      <c r="J7" s="105"/>
      <c r="K7" s="105"/>
      <c r="L7" s="105"/>
    </row>
    <row r="8" spans="1:12" x14ac:dyDescent="0.25">
      <c r="A8" s="273" t="s">
        <v>278</v>
      </c>
      <c r="B8" s="123" t="s">
        <v>314</v>
      </c>
      <c r="C8" s="149">
        <v>51.146709159999993</v>
      </c>
      <c r="D8" s="91">
        <f t="shared" si="0"/>
        <v>51.146709159999993</v>
      </c>
      <c r="E8" s="149">
        <v>24.88178997</v>
      </c>
      <c r="F8" s="275">
        <f t="shared" si="1"/>
        <v>-0.5327281326833051</v>
      </c>
      <c r="G8" s="276"/>
      <c r="H8" s="276"/>
      <c r="I8" s="276"/>
      <c r="J8" s="276"/>
      <c r="K8" s="276"/>
      <c r="L8" s="276"/>
    </row>
    <row r="9" spans="1:12" x14ac:dyDescent="0.25">
      <c r="A9" s="273" t="s">
        <v>279</v>
      </c>
      <c r="B9" s="123" t="s">
        <v>314</v>
      </c>
      <c r="C9" s="149">
        <v>72.522351099999995</v>
      </c>
      <c r="D9" s="91">
        <f t="shared" si="0"/>
        <v>72.522351099999995</v>
      </c>
      <c r="E9" s="149">
        <v>50.995893240000001</v>
      </c>
      <c r="F9" s="274">
        <f t="shared" si="1"/>
        <v>1.049526714174736</v>
      </c>
      <c r="G9" s="277"/>
      <c r="H9" s="277"/>
      <c r="I9" s="277"/>
      <c r="J9" s="277"/>
      <c r="K9" s="277"/>
      <c r="L9" s="277"/>
    </row>
    <row r="10" spans="1:12" x14ac:dyDescent="0.25">
      <c r="A10" s="273" t="s">
        <v>280</v>
      </c>
      <c r="B10" s="123" t="s">
        <v>314</v>
      </c>
      <c r="C10" s="149">
        <v>50.747583210000002</v>
      </c>
      <c r="D10" s="91">
        <f t="shared" si="0"/>
        <v>50.747583210000002</v>
      </c>
      <c r="E10" s="149">
        <v>100.2870042</v>
      </c>
      <c r="F10" s="275">
        <f t="shared" si="1"/>
        <v>0.96657020454614151</v>
      </c>
    </row>
    <row r="11" spans="1:12" x14ac:dyDescent="0.25">
      <c r="A11" s="273" t="s">
        <v>269</v>
      </c>
      <c r="B11" s="123" t="s">
        <v>314</v>
      </c>
      <c r="C11" s="149">
        <v>68.911963479999997</v>
      </c>
      <c r="D11" s="91">
        <f t="shared" si="0"/>
        <v>68.911963479999997</v>
      </c>
      <c r="E11" s="149">
        <v>43.79713065</v>
      </c>
      <c r="F11" s="274">
        <f t="shared" si="1"/>
        <v>-0.56328209223743064</v>
      </c>
    </row>
    <row r="12" spans="1:12" x14ac:dyDescent="0.25">
      <c r="A12" s="273" t="s">
        <v>270</v>
      </c>
      <c r="B12" s="123" t="s">
        <v>314</v>
      </c>
      <c r="C12" s="149">
        <v>59.646930220000002</v>
      </c>
      <c r="D12" s="91">
        <f t="shared" si="0"/>
        <v>59.646930220000002</v>
      </c>
      <c r="E12" s="149">
        <v>59.29193824</v>
      </c>
      <c r="F12" s="275">
        <f t="shared" si="1"/>
        <v>0.35378590697699064</v>
      </c>
    </row>
    <row r="13" spans="1:12" x14ac:dyDescent="0.25">
      <c r="A13" s="273" t="s">
        <v>271</v>
      </c>
      <c r="B13" s="123" t="s">
        <v>314</v>
      </c>
      <c r="C13" s="149">
        <v>106.25134865999999</v>
      </c>
      <c r="D13" s="91">
        <f t="shared" si="0"/>
        <v>106.25134865999999</v>
      </c>
      <c r="E13" s="149">
        <v>380.01582673000001</v>
      </c>
      <c r="F13" s="274">
        <f t="shared" si="1"/>
        <v>5.4092326547292853</v>
      </c>
    </row>
    <row r="14" spans="1:12" x14ac:dyDescent="0.25">
      <c r="A14" s="273" t="s">
        <v>272</v>
      </c>
      <c r="B14" s="123" t="s">
        <v>314</v>
      </c>
      <c r="C14" s="149">
        <v>177.03495233999999</v>
      </c>
      <c r="D14" s="91">
        <f t="shared" si="0"/>
        <v>177.03495233999999</v>
      </c>
      <c r="E14" s="149">
        <v>115.94410104000001</v>
      </c>
      <c r="F14" s="275">
        <f t="shared" si="1"/>
        <v>-0.69489665196924044</v>
      </c>
    </row>
    <row r="15" spans="1:12" x14ac:dyDescent="0.25">
      <c r="A15" s="273" t="s">
        <v>273</v>
      </c>
      <c r="B15" s="123" t="s">
        <v>314</v>
      </c>
      <c r="C15" s="149">
        <v>138.46927900999998</v>
      </c>
      <c r="D15" s="91">
        <f t="shared" si="0"/>
        <v>138.46927900999998</v>
      </c>
      <c r="E15" s="149">
        <v>168.90187843999999</v>
      </c>
      <c r="F15" s="274">
        <f t="shared" si="1"/>
        <v>0.4567526672334099</v>
      </c>
    </row>
    <row r="16" spans="1:12" x14ac:dyDescent="0.25">
      <c r="A16" s="273" t="s">
        <v>274</v>
      </c>
      <c r="B16" s="123" t="s">
        <v>314</v>
      </c>
      <c r="C16" s="149">
        <v>85.588607499999995</v>
      </c>
      <c r="D16" s="91">
        <f t="shared" si="0"/>
        <v>85.588607499999995</v>
      </c>
      <c r="E16" s="149">
        <v>448.04802311999998</v>
      </c>
      <c r="F16" s="275">
        <f t="shared" si="1"/>
        <v>1.6527119014793121</v>
      </c>
    </row>
    <row r="17" spans="1:9" x14ac:dyDescent="0.25">
      <c r="A17" s="273" t="s">
        <v>275</v>
      </c>
      <c r="B17" s="124" t="s">
        <v>314</v>
      </c>
      <c r="C17" s="278">
        <v>44.597666630000006</v>
      </c>
      <c r="D17" s="80">
        <f>SUM(B17:C17)</f>
        <v>44.597666630000006</v>
      </c>
      <c r="E17" s="149">
        <v>176.00578902000001</v>
      </c>
      <c r="F17" s="274">
        <f t="shared" si="1"/>
        <v>-0.60717204420549209</v>
      </c>
    </row>
    <row r="18" spans="1:9" x14ac:dyDescent="0.25">
      <c r="A18" s="28" t="s">
        <v>325</v>
      </c>
      <c r="B18" s="165" t="s">
        <v>314</v>
      </c>
      <c r="C18" s="208">
        <f>AVERAGE(C5:C17)</f>
        <v>71.742498080769224</v>
      </c>
      <c r="D18" s="279">
        <f>AVERAGE(D5:D17)</f>
        <v>71.742498080769224</v>
      </c>
      <c r="E18" s="280">
        <f>AVERAGE(E5:E17)</f>
        <v>133.41679617230767</v>
      </c>
      <c r="F18" s="281"/>
    </row>
    <row r="20" spans="1:9" ht="15.5" customHeight="1" x14ac:dyDescent="0.25">
      <c r="A20" s="362" t="s">
        <v>662</v>
      </c>
      <c r="B20" s="363"/>
      <c r="C20" s="363"/>
      <c r="D20" s="363"/>
      <c r="E20" s="364"/>
    </row>
    <row r="21" spans="1:9" s="28" customFormat="1" x14ac:dyDescent="0.25">
      <c r="A21" s="282" t="s">
        <v>543</v>
      </c>
      <c r="B21" s="282" t="s">
        <v>594</v>
      </c>
      <c r="C21" s="283" t="s">
        <v>337</v>
      </c>
      <c r="D21" s="284" t="s">
        <v>602</v>
      </c>
      <c r="E21" s="285" t="s">
        <v>337</v>
      </c>
    </row>
    <row r="22" spans="1:9" x14ac:dyDescent="0.25">
      <c r="A22" s="7" t="s">
        <v>361</v>
      </c>
      <c r="B22" s="191">
        <v>7.4424100000000007E-2</v>
      </c>
      <c r="C22" s="91">
        <f t="shared" ref="C22:C44" si="2">(B22/$B$45)*100</f>
        <v>0.16687891009512221</v>
      </c>
      <c r="D22" s="191">
        <v>0</v>
      </c>
      <c r="E22" s="91">
        <f t="shared" ref="E22:E44" si="3">(D22/$D$45)*100</f>
        <v>0</v>
      </c>
    </row>
    <row r="23" spans="1:9" x14ac:dyDescent="0.25">
      <c r="A23" s="7" t="s">
        <v>348</v>
      </c>
      <c r="B23" s="191">
        <v>1.873453</v>
      </c>
      <c r="C23" s="91">
        <f t="shared" si="2"/>
        <v>4.2007870401447507</v>
      </c>
      <c r="D23" s="191">
        <v>1.4834200000000001E-3</v>
      </c>
      <c r="E23" s="91">
        <f t="shared" si="3"/>
        <v>8.4282455040807518E-4</v>
      </c>
    </row>
    <row r="24" spans="1:9" x14ac:dyDescent="0.25">
      <c r="A24" s="7" t="s">
        <v>349</v>
      </c>
      <c r="B24" s="191">
        <v>0</v>
      </c>
      <c r="C24" s="91">
        <f t="shared" si="2"/>
        <v>0</v>
      </c>
      <c r="D24" s="191">
        <v>166.04947446</v>
      </c>
      <c r="E24" s="91">
        <f t="shared" si="3"/>
        <v>94.34318915563135</v>
      </c>
    </row>
    <row r="25" spans="1:9" x14ac:dyDescent="0.25">
      <c r="A25" s="7" t="s">
        <v>405</v>
      </c>
      <c r="B25" s="191">
        <v>0</v>
      </c>
      <c r="C25" s="91">
        <f t="shared" si="2"/>
        <v>0</v>
      </c>
      <c r="D25" s="191">
        <v>3.9199999999999999E-4</v>
      </c>
      <c r="E25" s="91">
        <f t="shared" si="3"/>
        <v>2.2271994698734373E-4</v>
      </c>
    </row>
    <row r="26" spans="1:9" x14ac:dyDescent="0.25">
      <c r="A26" s="7" t="s">
        <v>365</v>
      </c>
      <c r="B26" s="191">
        <v>0</v>
      </c>
      <c r="C26" s="91">
        <f t="shared" si="2"/>
        <v>0</v>
      </c>
      <c r="D26" s="191">
        <v>8.7975639999999994E-2</v>
      </c>
      <c r="E26" s="91">
        <f t="shared" si="3"/>
        <v>4.9984514992289883E-2</v>
      </c>
    </row>
    <row r="27" spans="1:9" x14ac:dyDescent="0.25">
      <c r="A27" s="7" t="s">
        <v>354</v>
      </c>
      <c r="B27" s="191">
        <v>0</v>
      </c>
      <c r="C27" s="91">
        <f t="shared" si="2"/>
        <v>0</v>
      </c>
      <c r="D27" s="191">
        <v>3.599343E-2</v>
      </c>
      <c r="E27" s="91">
        <f t="shared" si="3"/>
        <v>2.0450139850746601E-2</v>
      </c>
    </row>
    <row r="28" spans="1:9" x14ac:dyDescent="0.25">
      <c r="A28" s="7" t="s">
        <v>353</v>
      </c>
      <c r="B28" s="191">
        <v>0</v>
      </c>
      <c r="C28" s="91">
        <f t="shared" si="2"/>
        <v>0</v>
      </c>
      <c r="D28" s="191">
        <v>5.1373E-4</v>
      </c>
      <c r="E28" s="91">
        <f t="shared" si="3"/>
        <v>2.9188244481073494E-4</v>
      </c>
      <c r="I28" s="286"/>
    </row>
    <row r="29" spans="1:9" s="28" customFormat="1" x14ac:dyDescent="0.25">
      <c r="A29" s="7" t="s">
        <v>364</v>
      </c>
      <c r="B29" s="191">
        <v>1.262745E-2</v>
      </c>
      <c r="C29" s="91">
        <f t="shared" si="2"/>
        <v>2.8314149492982117E-2</v>
      </c>
      <c r="D29" s="191">
        <v>0</v>
      </c>
      <c r="E29" s="91">
        <f t="shared" si="3"/>
        <v>0</v>
      </c>
    </row>
    <row r="30" spans="1:9" x14ac:dyDescent="0.25">
      <c r="A30" s="7" t="s">
        <v>362</v>
      </c>
      <c r="B30" s="191">
        <v>0</v>
      </c>
      <c r="C30" s="91">
        <f t="shared" si="2"/>
        <v>0</v>
      </c>
      <c r="D30" s="191">
        <v>0.16795844000000001</v>
      </c>
      <c r="E30" s="91">
        <f t="shared" si="3"/>
        <v>9.542779299203305E-2</v>
      </c>
    </row>
    <row r="31" spans="1:9" x14ac:dyDescent="0.25">
      <c r="A31" s="7" t="s">
        <v>371</v>
      </c>
      <c r="B31" s="191">
        <v>0</v>
      </c>
      <c r="C31" s="91">
        <f t="shared" si="2"/>
        <v>0</v>
      </c>
      <c r="D31" s="191">
        <v>0.12355250999999999</v>
      </c>
      <c r="E31" s="91">
        <f t="shared" si="3"/>
        <v>7.0197980809574623E-2</v>
      </c>
    </row>
    <row r="32" spans="1:9" x14ac:dyDescent="0.25">
      <c r="A32" s="7" t="s">
        <v>355</v>
      </c>
      <c r="B32" s="191">
        <v>0</v>
      </c>
      <c r="C32" s="91">
        <f t="shared" si="2"/>
        <v>0</v>
      </c>
      <c r="D32" s="191">
        <v>1.1561879999999998E-2</v>
      </c>
      <c r="E32" s="91">
        <f t="shared" si="3"/>
        <v>6.5690339302908905E-3</v>
      </c>
    </row>
    <row r="33" spans="1:5" x14ac:dyDescent="0.25">
      <c r="A33" s="7" t="s">
        <v>396</v>
      </c>
      <c r="B33" s="191">
        <v>0</v>
      </c>
      <c r="C33" s="91">
        <f t="shared" si="2"/>
        <v>0</v>
      </c>
      <c r="D33" s="191">
        <v>1.1922250000000001E-2</v>
      </c>
      <c r="E33" s="91">
        <f t="shared" si="3"/>
        <v>6.7737828774741288E-3</v>
      </c>
    </row>
    <row r="34" spans="1:5" x14ac:dyDescent="0.25">
      <c r="A34" s="7" t="s">
        <v>375</v>
      </c>
      <c r="B34" s="191">
        <v>3.32E-3</v>
      </c>
      <c r="C34" s="91">
        <f t="shared" si="2"/>
        <v>7.4443356589573226E-3</v>
      </c>
      <c r="D34" s="191">
        <v>0</v>
      </c>
      <c r="E34" s="91">
        <f t="shared" si="3"/>
        <v>0</v>
      </c>
    </row>
    <row r="35" spans="1:5" x14ac:dyDescent="0.25">
      <c r="A35" s="7" t="s">
        <v>383</v>
      </c>
      <c r="B35" s="191">
        <v>0</v>
      </c>
      <c r="C35" s="91">
        <f t="shared" si="2"/>
        <v>0</v>
      </c>
      <c r="D35" s="191">
        <v>9.1664999999999997E-4</v>
      </c>
      <c r="E35" s="91">
        <f t="shared" si="3"/>
        <v>5.2080673317844034E-4</v>
      </c>
    </row>
    <row r="36" spans="1:5" x14ac:dyDescent="0.25">
      <c r="A36" s="7" t="s">
        <v>363</v>
      </c>
      <c r="B36" s="191">
        <v>0</v>
      </c>
      <c r="C36" s="91">
        <f t="shared" si="2"/>
        <v>0</v>
      </c>
      <c r="D36" s="191">
        <v>0.20010005</v>
      </c>
      <c r="E36" s="91">
        <f t="shared" si="3"/>
        <v>0.11368947073511436</v>
      </c>
    </row>
    <row r="37" spans="1:5" x14ac:dyDescent="0.25">
      <c r="A37" s="7" t="s">
        <v>368</v>
      </c>
      <c r="B37" s="191">
        <v>0</v>
      </c>
      <c r="C37" s="91">
        <f t="shared" si="2"/>
        <v>0</v>
      </c>
      <c r="D37" s="191">
        <v>1.0603193</v>
      </c>
      <c r="E37" s="91">
        <f t="shared" si="3"/>
        <v>0.60243433236137089</v>
      </c>
    </row>
    <row r="38" spans="1:5" x14ac:dyDescent="0.25">
      <c r="A38" s="7" t="s">
        <v>399</v>
      </c>
      <c r="B38" s="191">
        <v>0</v>
      </c>
      <c r="C38" s="91">
        <f t="shared" si="2"/>
        <v>0</v>
      </c>
      <c r="D38" s="191">
        <v>2.23625E-3</v>
      </c>
      <c r="E38" s="91">
        <f t="shared" si="3"/>
        <v>1.2705547996184883E-3</v>
      </c>
    </row>
    <row r="39" spans="1:5" x14ac:dyDescent="0.25">
      <c r="A39" s="7" t="s">
        <v>381</v>
      </c>
      <c r="B39" s="191">
        <v>0</v>
      </c>
      <c r="C39" s="91">
        <f t="shared" si="2"/>
        <v>0</v>
      </c>
      <c r="D39" s="191">
        <v>2.2506109999999999E-2</v>
      </c>
      <c r="E39" s="91">
        <f t="shared" si="3"/>
        <v>1.27871419032942E-2</v>
      </c>
    </row>
    <row r="40" spans="1:5" x14ac:dyDescent="0.25">
      <c r="A40" s="7" t="s">
        <v>359</v>
      </c>
      <c r="B40" s="191">
        <v>0</v>
      </c>
      <c r="C40" s="91">
        <f t="shared" si="2"/>
        <v>0</v>
      </c>
      <c r="D40" s="191">
        <v>0.16960588000000001</v>
      </c>
      <c r="E40" s="91">
        <f t="shared" si="3"/>
        <v>9.6363807659035169E-2</v>
      </c>
    </row>
    <row r="41" spans="1:5" x14ac:dyDescent="0.25">
      <c r="A41" s="7" t="s">
        <v>652</v>
      </c>
      <c r="B41" s="191">
        <v>0</v>
      </c>
      <c r="C41" s="91">
        <f t="shared" si="2"/>
        <v>0</v>
      </c>
      <c r="D41" s="191">
        <v>1.0891020000000001E-2</v>
      </c>
      <c r="E41" s="91">
        <f t="shared" si="3"/>
        <v>6.1878760128522975E-3</v>
      </c>
    </row>
    <row r="42" spans="1:5" x14ac:dyDescent="0.25">
      <c r="A42" s="7" t="s">
        <v>296</v>
      </c>
      <c r="B42" s="191">
        <v>20.810117219999999</v>
      </c>
      <c r="C42" s="91">
        <f t="shared" si="2"/>
        <v>46.661896893954157</v>
      </c>
      <c r="D42" s="191">
        <v>8.0483860000000007</v>
      </c>
      <c r="E42" s="91">
        <f t="shared" si="3"/>
        <v>4.5727961817695908</v>
      </c>
    </row>
    <row r="43" spans="1:5" x14ac:dyDescent="0.25">
      <c r="A43" s="7" t="s">
        <v>350</v>
      </c>
      <c r="B43" s="191">
        <v>1.839019</v>
      </c>
      <c r="C43" s="91">
        <f t="shared" si="2"/>
        <v>4.123576722650613</v>
      </c>
      <c r="D43" s="191">
        <v>0</v>
      </c>
      <c r="E43" s="91">
        <f t="shared" si="3"/>
        <v>0</v>
      </c>
    </row>
    <row r="44" spans="1:5" x14ac:dyDescent="0.25">
      <c r="A44" s="7" t="s">
        <v>360</v>
      </c>
      <c r="B44" s="287">
        <v>19.984705859999998</v>
      </c>
      <c r="C44" s="91">
        <f t="shared" si="2"/>
        <v>44.811101948003412</v>
      </c>
      <c r="D44" s="287">
        <v>0</v>
      </c>
      <c r="E44" s="91">
        <f t="shared" si="3"/>
        <v>0</v>
      </c>
    </row>
    <row r="45" spans="1:5" s="28" customFormat="1" x14ac:dyDescent="0.25">
      <c r="A45" s="236" t="s">
        <v>262</v>
      </c>
      <c r="B45" s="288">
        <f>SUM(B22:B44)</f>
        <v>44.597666629999999</v>
      </c>
      <c r="C45" s="109">
        <f>SUM(C22:C44)</f>
        <v>100</v>
      </c>
      <c r="D45" s="289">
        <f>SUM(D22:D44)</f>
        <v>176.00578901999998</v>
      </c>
      <c r="E45" s="109">
        <f>SUM(E22:E44)</f>
        <v>100.00000000000001</v>
      </c>
    </row>
  </sheetData>
  <sortState xmlns:xlrd2="http://schemas.microsoft.com/office/spreadsheetml/2017/richdata2" ref="A22:C23">
    <sortCondition descending="1" ref="C22:C23"/>
  </sortState>
  <mergeCells count="1">
    <mergeCell ref="A20:E20"/>
  </mergeCells>
  <phoneticPr fontId="4" type="noConversion"/>
  <hyperlinks>
    <hyperlink ref="H1" location="'Table of Content'!A1" display="Table of Content" xr:uid="{00000000-0004-0000-1E00-000000000000}"/>
  </hyperlinks>
  <pageMargins left="0.7" right="0.7" top="0.75" bottom="0.75" header="0.3" footer="0.3"/>
  <pageSetup orientation="portrait" r:id="rId1"/>
  <tableParts count="2">
    <tablePart r:id="rId2"/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I17"/>
  <sheetViews>
    <sheetView zoomScaleNormal="100" workbookViewId="0">
      <selection activeCell="E14" sqref="E14"/>
    </sheetView>
  </sheetViews>
  <sheetFormatPr defaultColWidth="8.81640625" defaultRowHeight="11.5" x14ac:dyDescent="0.25"/>
  <cols>
    <col min="1" max="1" width="6" style="7" bestFit="1" customWidth="1"/>
    <col min="2" max="2" width="11.36328125" style="7" bestFit="1" customWidth="1"/>
    <col min="3" max="3" width="11.26953125" style="7" bestFit="1" customWidth="1"/>
    <col min="4" max="5" width="20.7265625" style="7" bestFit="1" customWidth="1"/>
    <col min="6" max="16384" width="8.81640625" style="7"/>
  </cols>
  <sheetData>
    <row r="1" spans="1:9" x14ac:dyDescent="0.25">
      <c r="A1" s="322" t="s">
        <v>605</v>
      </c>
      <c r="B1" s="323"/>
      <c r="C1" s="323"/>
      <c r="D1" s="323"/>
      <c r="G1" s="30" t="s">
        <v>313</v>
      </c>
    </row>
    <row r="2" spans="1:9" x14ac:dyDescent="0.25">
      <c r="A2" s="31" t="s">
        <v>268</v>
      </c>
      <c r="B2" s="31" t="s">
        <v>336</v>
      </c>
      <c r="C2" s="31" t="s">
        <v>266</v>
      </c>
      <c r="D2" s="31" t="s">
        <v>592</v>
      </c>
      <c r="E2" s="31" t="s">
        <v>593</v>
      </c>
    </row>
    <row r="3" spans="1:9" x14ac:dyDescent="0.25">
      <c r="A3" s="7" t="s">
        <v>269</v>
      </c>
      <c r="B3" s="32">
        <v>7798.50610203</v>
      </c>
      <c r="C3" s="10">
        <v>10776.99982067</v>
      </c>
      <c r="D3" s="11">
        <f>SUM(B3)</f>
        <v>7798.50610203</v>
      </c>
      <c r="E3" s="12">
        <f>C3</f>
        <v>10776.99982067</v>
      </c>
    </row>
    <row r="4" spans="1:9" x14ac:dyDescent="0.25">
      <c r="A4" s="7" t="s">
        <v>270</v>
      </c>
      <c r="B4" s="33">
        <v>8096.31795349</v>
      </c>
      <c r="C4" s="15">
        <v>8549.0026660959993</v>
      </c>
      <c r="D4" s="16">
        <f>SUM(B3:B4)</f>
        <v>15894.824055519999</v>
      </c>
      <c r="E4" s="17">
        <f>SUM(C3:C4)</f>
        <v>19326.002486765999</v>
      </c>
    </row>
    <row r="5" spans="1:9" x14ac:dyDescent="0.25">
      <c r="A5" s="7" t="s">
        <v>271</v>
      </c>
      <c r="B5" s="34">
        <v>10240.798833680001</v>
      </c>
      <c r="C5" s="19">
        <v>12453.015822899999</v>
      </c>
      <c r="D5" s="20">
        <f>SUM(B3:B5)</f>
        <v>26135.6228892</v>
      </c>
      <c r="E5" s="21">
        <f>SUM(C3:C5)</f>
        <v>31779.018309665997</v>
      </c>
    </row>
    <row r="6" spans="1:9" x14ac:dyDescent="0.25">
      <c r="A6" s="7" t="s">
        <v>272</v>
      </c>
      <c r="B6" s="33">
        <v>7583.5146570100005</v>
      </c>
      <c r="C6" s="15">
        <v>8874.32037614</v>
      </c>
      <c r="D6" s="16">
        <f>SUM(B3:B6)</f>
        <v>33719.137546209997</v>
      </c>
      <c r="E6" s="17">
        <f>SUM(C3:C6)</f>
        <v>40653.338685805997</v>
      </c>
    </row>
    <row r="7" spans="1:9" x14ac:dyDescent="0.25">
      <c r="A7" s="7" t="s">
        <v>273</v>
      </c>
      <c r="B7" s="34">
        <v>9233.8231022999989</v>
      </c>
      <c r="C7" s="19">
        <v>12031.289503209999</v>
      </c>
      <c r="D7" s="20">
        <f>SUM(B3:B7)</f>
        <v>42952.960648509994</v>
      </c>
      <c r="E7" s="21">
        <f>SUM(C3:C7)</f>
        <v>52684.628189015995</v>
      </c>
    </row>
    <row r="8" spans="1:9" x14ac:dyDescent="0.25">
      <c r="A8" s="7" t="s">
        <v>274</v>
      </c>
      <c r="B8" s="35">
        <v>8589.9867492499998</v>
      </c>
      <c r="C8" s="36">
        <v>10125.145406399999</v>
      </c>
      <c r="D8" s="16">
        <f>SUM(B3:B8)</f>
        <v>51542.947397759992</v>
      </c>
      <c r="E8" s="17">
        <f>SUM(C3:C8)</f>
        <v>62809.773595415994</v>
      </c>
      <c r="F8" s="29"/>
    </row>
    <row r="9" spans="1:9" x14ac:dyDescent="0.25">
      <c r="A9" s="7" t="s">
        <v>275</v>
      </c>
      <c r="B9" s="38">
        <v>8267.3556710600005</v>
      </c>
      <c r="C9" s="39">
        <v>11924.856659596</v>
      </c>
      <c r="D9" s="40">
        <f>SUM(B3:B9)</f>
        <v>59810.303068819994</v>
      </c>
      <c r="E9" s="40">
        <f>SUM(C3:C9)</f>
        <v>74734.630255011987</v>
      </c>
    </row>
    <row r="10" spans="1:9" x14ac:dyDescent="0.25">
      <c r="B10" s="41"/>
      <c r="C10" s="41"/>
      <c r="D10" s="29"/>
      <c r="E10" s="42"/>
      <c r="G10" s="29"/>
      <c r="I10" s="43"/>
    </row>
    <row r="11" spans="1:9" x14ac:dyDescent="0.25">
      <c r="B11" s="41"/>
      <c r="C11" s="41"/>
      <c r="D11" s="44"/>
      <c r="E11" s="29"/>
      <c r="F11" s="29"/>
    </row>
    <row r="12" spans="1:9" x14ac:dyDescent="0.25">
      <c r="B12" s="41"/>
      <c r="C12" s="41"/>
      <c r="D12" s="29"/>
      <c r="E12" s="45"/>
      <c r="F12" s="29"/>
      <c r="H12" s="29"/>
    </row>
    <row r="13" spans="1:9" x14ac:dyDescent="0.25">
      <c r="B13" s="41"/>
      <c r="C13" s="41"/>
      <c r="D13" s="29"/>
      <c r="E13" s="29"/>
    </row>
    <row r="14" spans="1:9" x14ac:dyDescent="0.25">
      <c r="B14" s="41"/>
      <c r="C14" s="41"/>
      <c r="D14" s="29"/>
      <c r="E14" s="29"/>
    </row>
    <row r="15" spans="1:9" x14ac:dyDescent="0.25">
      <c r="D15" s="29"/>
    </row>
    <row r="16" spans="1:9" x14ac:dyDescent="0.25">
      <c r="D16" s="22"/>
      <c r="E16" s="22"/>
    </row>
    <row r="17" spans="4:4" x14ac:dyDescent="0.25">
      <c r="D17" s="29"/>
    </row>
  </sheetData>
  <mergeCells count="1">
    <mergeCell ref="A1:D1"/>
  </mergeCells>
  <hyperlinks>
    <hyperlink ref="G1" location="'Table of Content'!A1" display="Table of Content" xr:uid="{00000000-0004-0000-03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22"/>
  <sheetViews>
    <sheetView zoomScaleNormal="100" workbookViewId="0">
      <selection activeCell="H4" sqref="H4"/>
    </sheetView>
  </sheetViews>
  <sheetFormatPr defaultColWidth="8.81640625" defaultRowHeight="11.5" x14ac:dyDescent="0.25"/>
  <cols>
    <col min="1" max="1" width="45.90625" style="7" customWidth="1"/>
    <col min="2" max="2" width="12.453125" style="7" customWidth="1"/>
    <col min="3" max="3" width="13.36328125" style="7" customWidth="1"/>
    <col min="4" max="4" width="12.453125" style="7" customWidth="1"/>
    <col min="5" max="5" width="13.36328125" style="7" customWidth="1"/>
    <col min="6" max="6" width="12.453125" style="7" customWidth="1"/>
    <col min="7" max="7" width="13.36328125" style="7" customWidth="1"/>
    <col min="8" max="8" width="7" style="7" customWidth="1"/>
    <col min="9" max="9" width="8.81640625" style="7"/>
    <col min="10" max="10" width="11.1796875" style="7" customWidth="1"/>
    <col min="11" max="16384" width="8.81640625" style="7"/>
  </cols>
  <sheetData>
    <row r="1" spans="1:10" x14ac:dyDescent="0.25">
      <c r="A1" s="320" t="s">
        <v>479</v>
      </c>
      <c r="B1" s="320"/>
      <c r="C1" s="320"/>
      <c r="D1" s="320"/>
      <c r="E1" s="320"/>
      <c r="F1" s="320"/>
      <c r="G1" s="320"/>
      <c r="H1" s="46"/>
      <c r="I1" s="329" t="s">
        <v>313</v>
      </c>
      <c r="J1" s="329"/>
    </row>
    <row r="2" spans="1:10" x14ac:dyDescent="0.25">
      <c r="A2" s="327" t="s">
        <v>281</v>
      </c>
      <c r="B2" s="324">
        <v>2022</v>
      </c>
      <c r="C2" s="326"/>
      <c r="D2" s="324">
        <v>2023</v>
      </c>
      <c r="E2" s="325"/>
      <c r="F2" s="325"/>
      <c r="G2" s="326"/>
      <c r="H2" s="74"/>
    </row>
    <row r="3" spans="1:10" x14ac:dyDescent="0.25">
      <c r="A3" s="328"/>
      <c r="B3" s="75" t="s">
        <v>627</v>
      </c>
      <c r="C3" s="76" t="s">
        <v>282</v>
      </c>
      <c r="D3" s="75" t="s">
        <v>622</v>
      </c>
      <c r="E3" s="75" t="s">
        <v>283</v>
      </c>
      <c r="F3" s="75" t="s">
        <v>627</v>
      </c>
      <c r="G3" s="77" t="s">
        <v>283</v>
      </c>
      <c r="H3" s="78"/>
    </row>
    <row r="4" spans="1:10" x14ac:dyDescent="0.25">
      <c r="A4" s="79" t="s">
        <v>284</v>
      </c>
      <c r="B4" s="68">
        <v>4084.2280000000001</v>
      </c>
      <c r="C4" s="80">
        <f>(B4/$B$12)*100</f>
        <v>49.25821320379292</v>
      </c>
      <c r="D4" s="68">
        <v>4901.2860000000001</v>
      </c>
      <c r="E4" s="80">
        <f>(D4/$D$12)*100</f>
        <v>57.058130588556189</v>
      </c>
      <c r="F4" s="68">
        <v>3957.5349999999999</v>
      </c>
      <c r="G4" s="80">
        <f>(F4/$F$12)*100</f>
        <v>47.86942135664912</v>
      </c>
      <c r="H4" s="81"/>
      <c r="I4" s="29"/>
    </row>
    <row r="5" spans="1:10" x14ac:dyDescent="0.25">
      <c r="A5" s="79" t="s">
        <v>285</v>
      </c>
      <c r="B5" s="68">
        <v>3735.393</v>
      </c>
      <c r="C5" s="80">
        <f t="shared" ref="C5:C10" si="0">(B5/$B$12)*100</f>
        <v>45.05105610998104</v>
      </c>
      <c r="D5" s="68">
        <v>2868.5149999999999</v>
      </c>
      <c r="E5" s="80">
        <f t="shared" ref="E5:E10" si="1">(D5/$D$12)*100</f>
        <v>33.393705950893761</v>
      </c>
      <c r="F5" s="68">
        <v>3819.404</v>
      </c>
      <c r="G5" s="80">
        <f>(F5/$F$12)*100</f>
        <v>46.198620961601378</v>
      </c>
      <c r="H5" s="81"/>
      <c r="I5" s="29"/>
    </row>
    <row r="6" spans="1:10" x14ac:dyDescent="0.25">
      <c r="A6" s="79" t="s">
        <v>286</v>
      </c>
      <c r="B6" s="68">
        <v>394.584</v>
      </c>
      <c r="C6" s="80">
        <f t="shared" si="0"/>
        <v>4.7589171806288553</v>
      </c>
      <c r="D6" s="68">
        <v>429.09300000000002</v>
      </c>
      <c r="E6" s="80">
        <f t="shared" si="1"/>
        <v>4.9952694922588368</v>
      </c>
      <c r="F6" s="68">
        <v>380.79199999999997</v>
      </c>
      <c r="G6" s="80">
        <f>(F6/$F$12)*100</f>
        <v>4.6059713173076506</v>
      </c>
      <c r="H6" s="81"/>
      <c r="I6" s="29"/>
    </row>
    <row r="7" spans="1:10" x14ac:dyDescent="0.25">
      <c r="A7" s="79" t="s">
        <v>287</v>
      </c>
      <c r="B7" s="68">
        <v>36.624000000000002</v>
      </c>
      <c r="C7" s="80">
        <f t="shared" si="0"/>
        <v>0.44170717216955374</v>
      </c>
      <c r="D7" s="68">
        <v>322.90199999999999</v>
      </c>
      <c r="E7" s="80">
        <f t="shared" si="1"/>
        <v>3.7590510905313361</v>
      </c>
      <c r="F7" s="68">
        <v>54.219000000000001</v>
      </c>
      <c r="G7" s="80">
        <f t="shared" ref="G7:G10" si="2">(F7/$F$12)*100</f>
        <v>0.65582039237458645</v>
      </c>
      <c r="H7" s="81"/>
      <c r="I7" s="29"/>
    </row>
    <row r="8" spans="1:10" x14ac:dyDescent="0.25">
      <c r="A8" s="79" t="s">
        <v>288</v>
      </c>
      <c r="B8" s="68">
        <v>35.863</v>
      </c>
      <c r="C8" s="80">
        <f t="shared" si="0"/>
        <v>0.43252906060279334</v>
      </c>
      <c r="D8" s="68">
        <v>59.151000000000003</v>
      </c>
      <c r="E8" s="80">
        <f t="shared" si="1"/>
        <v>0.68860406890022086</v>
      </c>
      <c r="F8" s="68">
        <v>50.128999999999998</v>
      </c>
      <c r="G8" s="80">
        <f t="shared" si="2"/>
        <v>0.60634870523885798</v>
      </c>
      <c r="H8" s="81"/>
      <c r="I8" s="29"/>
    </row>
    <row r="9" spans="1:10" x14ac:dyDescent="0.25">
      <c r="A9" s="79" t="s">
        <v>289</v>
      </c>
      <c r="B9" s="68">
        <v>4.4390000000000001</v>
      </c>
      <c r="C9" s="80">
        <f t="shared" si="0"/>
        <v>5.3536974040537595E-2</v>
      </c>
      <c r="D9" s="68">
        <v>8.6389999999999993</v>
      </c>
      <c r="E9" s="80">
        <f t="shared" si="1"/>
        <v>0.10057058293569013</v>
      </c>
      <c r="F9" s="68">
        <v>4.6470000000000002</v>
      </c>
      <c r="G9" s="80">
        <f t="shared" si="2"/>
        <v>5.6209029369127118E-2</v>
      </c>
      <c r="H9" s="81"/>
    </row>
    <row r="10" spans="1:10" x14ac:dyDescent="0.25">
      <c r="A10" s="79" t="s">
        <v>290</v>
      </c>
      <c r="B10" s="68">
        <v>0.33500000000000002</v>
      </c>
      <c r="C10" s="80">
        <f t="shared" si="0"/>
        <v>4.0402987843163084E-3</v>
      </c>
      <c r="D10" s="68">
        <v>0.40100000000000002</v>
      </c>
      <c r="E10" s="80">
        <f t="shared" si="1"/>
        <v>4.668225923974042E-3</v>
      </c>
      <c r="F10" s="68">
        <v>0.61299999999999999</v>
      </c>
      <c r="G10" s="80">
        <f t="shared" si="2"/>
        <v>7.4147051868463359E-3</v>
      </c>
      <c r="H10" s="81"/>
    </row>
    <row r="11" spans="1:10" x14ac:dyDescent="0.25">
      <c r="A11" s="79" t="s">
        <v>608</v>
      </c>
      <c r="B11" s="68"/>
      <c r="C11" s="80"/>
      <c r="D11" s="68"/>
      <c r="E11" s="80"/>
      <c r="F11" s="68">
        <v>1.6E-2</v>
      </c>
      <c r="G11" s="80"/>
      <c r="H11" s="81"/>
    </row>
    <row r="12" spans="1:10" x14ac:dyDescent="0.25">
      <c r="A12" s="82" t="s">
        <v>262</v>
      </c>
      <c r="B12" s="83">
        <f>SUM(B4:B11)</f>
        <v>8291.4659999999985</v>
      </c>
      <c r="C12" s="84">
        <f t="shared" ref="C12:E12" si="3">SUM(C4:C10)</f>
        <v>100.00000000000003</v>
      </c>
      <c r="D12" s="83">
        <f>SUM(D4:D11)</f>
        <v>8589.9869999999992</v>
      </c>
      <c r="E12" s="84">
        <f t="shared" si="3"/>
        <v>100</v>
      </c>
      <c r="F12" s="83">
        <f>SUM(F4:F11)</f>
        <v>8267.3550000000014</v>
      </c>
      <c r="G12" s="84">
        <f>SUM(G4:G10)</f>
        <v>99.999806467727552</v>
      </c>
      <c r="H12" s="85"/>
    </row>
    <row r="14" spans="1:10" x14ac:dyDescent="0.25">
      <c r="G14" s="86"/>
      <c r="H14" s="29"/>
    </row>
    <row r="15" spans="1:10" x14ac:dyDescent="0.25">
      <c r="G15" s="22"/>
      <c r="H15" s="29"/>
    </row>
    <row r="16" spans="1:10" x14ac:dyDescent="0.25">
      <c r="G16" s="22"/>
      <c r="H16" s="29"/>
    </row>
    <row r="17" spans="7:8" x14ac:dyDescent="0.25">
      <c r="G17" s="22"/>
      <c r="H17" s="29"/>
    </row>
    <row r="18" spans="7:8" x14ac:dyDescent="0.25">
      <c r="G18" s="22"/>
      <c r="H18" s="29"/>
    </row>
    <row r="19" spans="7:8" x14ac:dyDescent="0.25">
      <c r="G19" s="22"/>
      <c r="H19" s="29"/>
    </row>
    <row r="20" spans="7:8" x14ac:dyDescent="0.25">
      <c r="G20" s="22"/>
      <c r="H20" s="29"/>
    </row>
    <row r="21" spans="7:8" x14ac:dyDescent="0.25">
      <c r="G21" s="22"/>
      <c r="H21" s="29"/>
    </row>
    <row r="22" spans="7:8" x14ac:dyDescent="0.25">
      <c r="G22" s="22"/>
      <c r="H22" s="29"/>
    </row>
  </sheetData>
  <sortState xmlns:xlrd2="http://schemas.microsoft.com/office/spreadsheetml/2017/richdata2" ref="A5:F12">
    <sortCondition descending="1" ref="F4:F12"/>
  </sortState>
  <mergeCells count="5">
    <mergeCell ref="D2:G2"/>
    <mergeCell ref="B2:C2"/>
    <mergeCell ref="A2:A3"/>
    <mergeCell ref="I1:J1"/>
    <mergeCell ref="A1:G1"/>
  </mergeCells>
  <hyperlinks>
    <hyperlink ref="I1:J1" location="'Table of Content'!A1" display="Table of Content" xr:uid="{00000000-0004-0000-04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11"/>
  <sheetViews>
    <sheetView zoomScaleNormal="100" workbookViewId="0">
      <selection activeCell="C28" sqref="C28"/>
    </sheetView>
  </sheetViews>
  <sheetFormatPr defaultColWidth="8.81640625" defaultRowHeight="11.5" x14ac:dyDescent="0.25"/>
  <cols>
    <col min="1" max="1" width="46.81640625" style="7" customWidth="1"/>
    <col min="2" max="2" width="12.54296875" style="7" customWidth="1"/>
    <col min="3" max="3" width="13.08984375" style="7" customWidth="1"/>
    <col min="4" max="4" width="12.54296875" style="7" customWidth="1"/>
    <col min="5" max="5" width="13.08984375" style="7" customWidth="1"/>
    <col min="6" max="6" width="12.54296875" style="7" customWidth="1"/>
    <col min="7" max="7" width="16.08984375" style="7" customWidth="1"/>
    <col min="8" max="8" width="11.36328125" style="7" customWidth="1"/>
    <col min="9" max="16384" width="8.81640625" style="7"/>
  </cols>
  <sheetData>
    <row r="1" spans="1:10" x14ac:dyDescent="0.25">
      <c r="A1" s="320" t="s">
        <v>478</v>
      </c>
      <c r="B1" s="320"/>
      <c r="C1" s="320"/>
      <c r="D1" s="320"/>
      <c r="E1" s="320"/>
      <c r="F1" s="320"/>
      <c r="G1" s="320"/>
      <c r="I1" s="329" t="s">
        <v>313</v>
      </c>
      <c r="J1" s="329"/>
    </row>
    <row r="2" spans="1:10" x14ac:dyDescent="0.25">
      <c r="A2" s="330" t="s">
        <v>281</v>
      </c>
      <c r="B2" s="324">
        <v>2022</v>
      </c>
      <c r="C2" s="326"/>
      <c r="D2" s="324">
        <v>2023</v>
      </c>
      <c r="E2" s="325"/>
      <c r="F2" s="325"/>
      <c r="G2" s="326"/>
      <c r="H2" s="74"/>
    </row>
    <row r="3" spans="1:10" x14ac:dyDescent="0.25">
      <c r="A3" s="327"/>
      <c r="B3" s="88" t="s">
        <v>627</v>
      </c>
      <c r="C3" s="89" t="s">
        <v>282</v>
      </c>
      <c r="D3" s="88" t="s">
        <v>622</v>
      </c>
      <c r="E3" s="88" t="s">
        <v>283</v>
      </c>
      <c r="F3" s="88" t="s">
        <v>627</v>
      </c>
      <c r="G3" s="90" t="s">
        <v>283</v>
      </c>
      <c r="H3" s="78"/>
    </row>
    <row r="4" spans="1:10" x14ac:dyDescent="0.25">
      <c r="A4" s="79" t="s">
        <v>284</v>
      </c>
      <c r="B4" s="68">
        <v>2061.5320000000002</v>
      </c>
      <c r="C4" s="91">
        <f>(B4/$B$11)*100</f>
        <v>64.997575437319867</v>
      </c>
      <c r="D4" s="68">
        <v>2048.0889999999999</v>
      </c>
      <c r="E4" s="91">
        <f>(D4/$D$11)*100</f>
        <v>70.819905337818398</v>
      </c>
      <c r="F4" s="68">
        <v>1444.7909999999999</v>
      </c>
      <c r="G4" s="92">
        <f>(F4/$F$11)*100</f>
        <v>78.222897665317817</v>
      </c>
      <c r="H4" s="23"/>
    </row>
    <row r="5" spans="1:10" x14ac:dyDescent="0.25">
      <c r="A5" s="79" t="s">
        <v>285</v>
      </c>
      <c r="B5" s="68">
        <v>1069.0119999999999</v>
      </c>
      <c r="C5" s="91">
        <f t="shared" ref="C5:C9" si="0">(B5/$B$11)*100</f>
        <v>33.704637188945</v>
      </c>
      <c r="D5" s="68">
        <v>555.76099999999997</v>
      </c>
      <c r="E5" s="91">
        <f t="shared" ref="E5:E9" si="1">(D5/$D$11)*100</f>
        <v>19.217397979507382</v>
      </c>
      <c r="F5" s="68">
        <v>344.83199999999999</v>
      </c>
      <c r="G5" s="92">
        <f t="shared" ref="G5:G9" si="2">(F5/$F$11)*100</f>
        <v>18.669661042826867</v>
      </c>
      <c r="H5" s="23"/>
    </row>
    <row r="6" spans="1:10" x14ac:dyDescent="0.25">
      <c r="A6" s="79" t="s">
        <v>287</v>
      </c>
      <c r="B6" s="68">
        <v>36.624000000000002</v>
      </c>
      <c r="C6" s="91">
        <f t="shared" si="0"/>
        <v>1.154709799710314</v>
      </c>
      <c r="D6" s="68">
        <v>282.77199999999999</v>
      </c>
      <c r="E6" s="91">
        <f t="shared" si="1"/>
        <v>9.7778398654480281</v>
      </c>
      <c r="F6" s="68">
        <v>54.218000000000004</v>
      </c>
      <c r="G6" s="92">
        <f t="shared" si="2"/>
        <v>2.9354343054588528</v>
      </c>
      <c r="H6" s="23"/>
    </row>
    <row r="7" spans="1:10" x14ac:dyDescent="0.25">
      <c r="A7" s="79" t="s">
        <v>286</v>
      </c>
      <c r="B7" s="68">
        <v>3.778</v>
      </c>
      <c r="C7" s="91">
        <f t="shared" si="0"/>
        <v>0.11911570618462115</v>
      </c>
      <c r="D7" s="68">
        <v>4.2670000000000003</v>
      </c>
      <c r="E7" s="91">
        <f t="shared" si="1"/>
        <v>0.14754658419456923</v>
      </c>
      <c r="F7" s="68">
        <v>2.5830000000000002</v>
      </c>
      <c r="G7" s="92">
        <f t="shared" si="2"/>
        <v>0.13984703993139211</v>
      </c>
      <c r="H7" s="23"/>
    </row>
    <row r="8" spans="1:10" x14ac:dyDescent="0.25">
      <c r="A8" s="79" t="s">
        <v>290</v>
      </c>
      <c r="B8" s="68">
        <v>0.105</v>
      </c>
      <c r="C8" s="91">
        <f t="shared" si="0"/>
        <v>3.3105212147658079E-3</v>
      </c>
      <c r="D8" s="68">
        <v>0.34899999999999998</v>
      </c>
      <c r="E8" s="91">
        <f t="shared" si="1"/>
        <v>1.2067906698829308E-2</v>
      </c>
      <c r="F8" s="68">
        <v>0.39200000000000002</v>
      </c>
      <c r="G8" s="92">
        <f t="shared" si="2"/>
        <v>2.1223399013978204E-2</v>
      </c>
      <c r="H8" s="23"/>
    </row>
    <row r="9" spans="1:10" x14ac:dyDescent="0.25">
      <c r="A9" s="79" t="s">
        <v>288</v>
      </c>
      <c r="B9" s="68">
        <v>0.65500000000000003</v>
      </c>
      <c r="C9" s="91">
        <f t="shared" si="0"/>
        <v>2.0651346625443847E-2</v>
      </c>
      <c r="D9" s="68">
        <v>0.72899999999999998</v>
      </c>
      <c r="E9" s="91">
        <f t="shared" si="1"/>
        <v>2.5207747803571823E-2</v>
      </c>
      <c r="F9" s="68">
        <v>0.20200000000000001</v>
      </c>
      <c r="G9" s="92">
        <f t="shared" si="2"/>
        <v>1.0936547451080606E-2</v>
      </c>
      <c r="H9" s="23"/>
    </row>
    <row r="10" spans="1:10" x14ac:dyDescent="0.25">
      <c r="A10" s="79" t="s">
        <v>289</v>
      </c>
      <c r="B10" s="68"/>
      <c r="C10" s="91"/>
      <c r="D10" s="68">
        <v>1E-3</v>
      </c>
      <c r="E10" s="91"/>
      <c r="F10" s="68"/>
      <c r="G10" s="92"/>
      <c r="H10" s="23"/>
    </row>
    <row r="11" spans="1:10" s="28" customFormat="1" x14ac:dyDescent="0.25">
      <c r="A11" s="93" t="s">
        <v>262</v>
      </c>
      <c r="B11" s="94">
        <f t="shared" ref="B11:G11" si="3">SUM(B4:B10)</f>
        <v>3171.7059999999997</v>
      </c>
      <c r="C11" s="83">
        <f t="shared" si="3"/>
        <v>100.00000000000001</v>
      </c>
      <c r="D11" s="94">
        <f t="shared" si="3"/>
        <v>2891.9679999999998</v>
      </c>
      <c r="E11" s="83">
        <f t="shared" si="3"/>
        <v>99.99996542147079</v>
      </c>
      <c r="F11" s="94">
        <f t="shared" si="3"/>
        <v>1847.0180000000003</v>
      </c>
      <c r="G11" s="95">
        <f t="shared" si="3"/>
        <v>100</v>
      </c>
      <c r="H11" s="96"/>
    </row>
  </sheetData>
  <mergeCells count="5">
    <mergeCell ref="A2:A3"/>
    <mergeCell ref="I1:J1"/>
    <mergeCell ref="A1:G1"/>
    <mergeCell ref="B2:C2"/>
    <mergeCell ref="D2:G2"/>
  </mergeCells>
  <hyperlinks>
    <hyperlink ref="I1:J1" location="'Table of Content'!A1" display="Table of Content" xr:uid="{00000000-0004-0000-05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J21"/>
  <sheetViews>
    <sheetView zoomScaleNormal="100" workbookViewId="0">
      <selection activeCell="F19" sqref="F19"/>
    </sheetView>
  </sheetViews>
  <sheetFormatPr defaultColWidth="8.81640625" defaultRowHeight="11.5" x14ac:dyDescent="0.25"/>
  <cols>
    <col min="1" max="1" width="37" style="7" customWidth="1"/>
    <col min="2" max="7" width="13.36328125" style="7" customWidth="1"/>
    <col min="8" max="16384" width="8.81640625" style="7"/>
  </cols>
  <sheetData>
    <row r="1" spans="1:10" x14ac:dyDescent="0.25">
      <c r="A1" s="320" t="s">
        <v>477</v>
      </c>
      <c r="B1" s="320"/>
      <c r="C1" s="320"/>
      <c r="D1" s="320"/>
      <c r="E1" s="320"/>
      <c r="F1" s="320"/>
      <c r="G1" s="320"/>
      <c r="I1" s="321" t="s">
        <v>313</v>
      </c>
      <c r="J1" s="321"/>
    </row>
    <row r="2" spans="1:10" ht="14.5" customHeight="1" x14ac:dyDescent="0.25">
      <c r="A2" s="330" t="s">
        <v>281</v>
      </c>
      <c r="B2" s="324">
        <v>2022</v>
      </c>
      <c r="C2" s="326"/>
      <c r="D2" s="324">
        <v>2023</v>
      </c>
      <c r="E2" s="325"/>
      <c r="F2" s="325"/>
      <c r="G2" s="326"/>
    </row>
    <row r="3" spans="1:10" x14ac:dyDescent="0.25">
      <c r="A3" s="327"/>
      <c r="B3" s="88" t="s">
        <v>627</v>
      </c>
      <c r="C3" s="89" t="s">
        <v>282</v>
      </c>
      <c r="D3" s="88" t="s">
        <v>622</v>
      </c>
      <c r="E3" s="88" t="s">
        <v>283</v>
      </c>
      <c r="F3" s="88" t="s">
        <v>627</v>
      </c>
      <c r="G3" s="90" t="s">
        <v>283</v>
      </c>
    </row>
    <row r="4" spans="1:10" x14ac:dyDescent="0.25">
      <c r="A4" s="79" t="s">
        <v>284</v>
      </c>
      <c r="B4" s="68">
        <v>6890.2439999999997</v>
      </c>
      <c r="C4" s="91">
        <f>(B4/$B$14)*100</f>
        <v>65.012164109423381</v>
      </c>
      <c r="D4" s="68">
        <v>8348.1880000000001</v>
      </c>
      <c r="E4" s="91">
        <f>(D4/$D$14)*100</f>
        <v>82.450066882999394</v>
      </c>
      <c r="F4" s="68">
        <v>8136.5060000000003</v>
      </c>
      <c r="G4" s="91">
        <f>(F4/$F$14)*100</f>
        <v>68.231470764683323</v>
      </c>
      <c r="H4" s="97"/>
    </row>
    <row r="5" spans="1:10" x14ac:dyDescent="0.25">
      <c r="A5" s="79" t="s">
        <v>285</v>
      </c>
      <c r="B5" s="68">
        <v>3534.9450000000002</v>
      </c>
      <c r="C5" s="91">
        <f t="shared" ref="C5:C12" si="0">(B5/$B$14)*100</f>
        <v>33.353597413645389</v>
      </c>
      <c r="D5" s="68">
        <v>1334.1659999999999</v>
      </c>
      <c r="E5" s="91">
        <f t="shared" ref="E5:E12" si="1">(D5/$D$14)*100</f>
        <v>13.176760745328659</v>
      </c>
      <c r="F5" s="68">
        <v>3514.0210000000002</v>
      </c>
      <c r="G5" s="91">
        <f t="shared" ref="G5:G12" si="2">(F5/$F$14)*100</f>
        <v>29.46803223988076</v>
      </c>
      <c r="H5" s="97"/>
      <c r="I5" s="29"/>
      <c r="J5" s="29"/>
    </row>
    <row r="6" spans="1:10" x14ac:dyDescent="0.25">
      <c r="A6" s="79" t="s">
        <v>286</v>
      </c>
      <c r="B6" s="68">
        <v>154.946</v>
      </c>
      <c r="C6" s="91">
        <f t="shared" si="0"/>
        <v>1.4619764960571375</v>
      </c>
      <c r="D6" s="68">
        <v>419.24299999999999</v>
      </c>
      <c r="E6" s="91">
        <f t="shared" si="1"/>
        <v>4.1406127162240853</v>
      </c>
      <c r="F6" s="68">
        <v>252.346</v>
      </c>
      <c r="G6" s="91">
        <f t="shared" si="2"/>
        <v>2.1161342130866463</v>
      </c>
      <c r="H6" s="97"/>
    </row>
    <row r="7" spans="1:10" x14ac:dyDescent="0.25">
      <c r="A7" s="79" t="s">
        <v>290</v>
      </c>
      <c r="B7" s="68">
        <v>17.27</v>
      </c>
      <c r="C7" s="91">
        <f t="shared" si="0"/>
        <v>0.1629492473952652</v>
      </c>
      <c r="D7" s="68">
        <v>17.157</v>
      </c>
      <c r="E7" s="91">
        <f t="shared" si="1"/>
        <v>0.16944944190423367</v>
      </c>
      <c r="F7" s="68">
        <v>17.661000000000001</v>
      </c>
      <c r="G7" s="91">
        <f t="shared" si="2"/>
        <v>0.14810239249809098</v>
      </c>
      <c r="H7" s="97"/>
    </row>
    <row r="8" spans="1:10" x14ac:dyDescent="0.25">
      <c r="A8" s="79" t="s">
        <v>288</v>
      </c>
      <c r="B8" s="68">
        <v>0.51700000000000002</v>
      </c>
      <c r="C8" s="91">
        <f t="shared" si="0"/>
        <v>4.8780984889028444E-3</v>
      </c>
      <c r="D8" s="68">
        <v>0.43</v>
      </c>
      <c r="E8" s="91">
        <f t="shared" si="1"/>
        <v>4.2468531805572342E-3</v>
      </c>
      <c r="F8" s="68">
        <v>2.0110000000000001</v>
      </c>
      <c r="G8" s="91">
        <f t="shared" si="2"/>
        <v>1.6863932467791231E-2</v>
      </c>
      <c r="H8" s="97"/>
    </row>
    <row r="9" spans="1:10" x14ac:dyDescent="0.25">
      <c r="A9" s="79" t="s">
        <v>608</v>
      </c>
      <c r="B9" s="68"/>
      <c r="C9" s="91">
        <f t="shared" si="0"/>
        <v>0</v>
      </c>
      <c r="D9" s="68">
        <v>2.0489999999999999</v>
      </c>
      <c r="E9" s="91">
        <f t="shared" si="1"/>
        <v>2.0236749225492495E-2</v>
      </c>
      <c r="F9" s="68">
        <v>1.752</v>
      </c>
      <c r="G9" s="91">
        <f t="shared" si="2"/>
        <v>1.4691998848120454E-2</v>
      </c>
      <c r="H9" s="97"/>
    </row>
    <row r="10" spans="1:10" x14ac:dyDescent="0.25">
      <c r="A10" s="79" t="s">
        <v>289</v>
      </c>
      <c r="B10" s="68">
        <v>0.32400000000000001</v>
      </c>
      <c r="C10" s="91">
        <f t="shared" si="0"/>
        <v>3.0570675249603899E-3</v>
      </c>
      <c r="D10" s="68">
        <v>1.81</v>
      </c>
      <c r="E10" s="91">
        <f t="shared" si="1"/>
        <v>1.7876288969322314E-2</v>
      </c>
      <c r="F10" s="68">
        <v>0.249</v>
      </c>
      <c r="G10" s="91">
        <f t="shared" si="2"/>
        <v>2.0880751787568453E-3</v>
      </c>
    </row>
    <row r="11" spans="1:10" x14ac:dyDescent="0.25">
      <c r="A11" s="79" t="s">
        <v>544</v>
      </c>
      <c r="B11" s="68">
        <v>2.1000000000000001E-2</v>
      </c>
      <c r="C11" s="91">
        <f t="shared" si="0"/>
        <v>1.9814326550669195E-4</v>
      </c>
      <c r="D11" s="68">
        <v>0.68799999999999994</v>
      </c>
      <c r="E11" s="91">
        <f t="shared" si="1"/>
        <v>6.7949650888915747E-3</v>
      </c>
      <c r="F11" s="68">
        <v>0.19500000000000001</v>
      </c>
      <c r="G11" s="91">
        <f t="shared" si="2"/>
        <v>1.6352395978216259E-3</v>
      </c>
    </row>
    <row r="12" spans="1:10" s="28" customFormat="1" x14ac:dyDescent="0.25">
      <c r="A12" s="79" t="s">
        <v>287</v>
      </c>
      <c r="B12" s="68">
        <v>0.113</v>
      </c>
      <c r="C12" s="91">
        <f t="shared" si="0"/>
        <v>1.0661994762979137E-3</v>
      </c>
      <c r="D12" s="68">
        <v>1.413</v>
      </c>
      <c r="E12" s="91">
        <f t="shared" si="1"/>
        <v>1.3955357079365981E-2</v>
      </c>
      <c r="F12" s="68">
        <v>0.115</v>
      </c>
      <c r="G12" s="91">
        <f t="shared" si="2"/>
        <v>9.6437207051018982E-4</v>
      </c>
    </row>
    <row r="13" spans="1:10" x14ac:dyDescent="0.25">
      <c r="A13" s="79" t="s">
        <v>609</v>
      </c>
      <c r="B13" s="68">
        <v>1.2E-2</v>
      </c>
      <c r="C13" s="94"/>
      <c r="D13" s="68"/>
      <c r="E13" s="66"/>
      <c r="F13" s="68">
        <v>2E-3</v>
      </c>
      <c r="G13" s="66"/>
    </row>
    <row r="14" spans="1:10" s="28" customFormat="1" x14ac:dyDescent="0.25">
      <c r="A14" s="93" t="s">
        <v>262</v>
      </c>
      <c r="B14" s="98">
        <f t="shared" ref="B14:D14" si="3">SUM(B4:B13)</f>
        <v>10598.392000000002</v>
      </c>
      <c r="C14" s="83">
        <f t="shared" ref="C14" si="4">(B14/$B$14)*100</f>
        <v>100</v>
      </c>
      <c r="D14" s="98">
        <f t="shared" si="3"/>
        <v>10125.144</v>
      </c>
      <c r="E14" s="83">
        <f t="shared" ref="E14" si="5">(D14/$D$14)*100</f>
        <v>100</v>
      </c>
      <c r="F14" s="98">
        <f>SUM(F4:F13)</f>
        <v>11924.858</v>
      </c>
      <c r="G14" s="83">
        <f t="shared" ref="G14" si="6">(F14/$F$14)*100</f>
        <v>100</v>
      </c>
    </row>
    <row r="15" spans="1:10" x14ac:dyDescent="0.25">
      <c r="F15" s="22"/>
      <c r="G15" s="22"/>
    </row>
    <row r="16" spans="1:10" x14ac:dyDescent="0.25">
      <c r="F16" s="291"/>
      <c r="G16" s="22"/>
    </row>
    <row r="17" spans="7:9" x14ac:dyDescent="0.25">
      <c r="G17" s="86"/>
    </row>
    <row r="18" spans="7:9" x14ac:dyDescent="0.25">
      <c r="G18" s="86"/>
    </row>
    <row r="19" spans="7:9" x14ac:dyDescent="0.25">
      <c r="G19" s="22"/>
    </row>
    <row r="20" spans="7:9" x14ac:dyDescent="0.25">
      <c r="G20" s="22"/>
    </row>
    <row r="21" spans="7:9" x14ac:dyDescent="0.25">
      <c r="G21" s="22"/>
      <c r="I21" s="23"/>
    </row>
  </sheetData>
  <mergeCells count="5">
    <mergeCell ref="I1:J1"/>
    <mergeCell ref="A2:A3"/>
    <mergeCell ref="A1:G1"/>
    <mergeCell ref="B2:C2"/>
    <mergeCell ref="D2:G2"/>
  </mergeCells>
  <conditionalFormatting sqref="I12">
    <cfRule type="dataBar" priority="1">
      <dataBar>
        <cfvo type="min"/>
        <cfvo type="max"/>
        <color rgb="FF638EC6"/>
      </dataBar>
      <extLst>
        <ext xmlns:x14="http://schemas.microsoft.com/office/spreadsheetml/2009/9/main" uri="{B025F937-C7B1-47D3-B67F-A62EFF666E3E}">
          <x14:id>{304785F3-33F9-4EBD-BCFB-5D8D5DB16292}</x14:id>
        </ext>
      </extLst>
    </cfRule>
  </conditionalFormatting>
  <hyperlinks>
    <hyperlink ref="I1:J1" location="'Table of Content'!A1" display="Table of Content" xr:uid="{00000000-0004-0000-0600-000000000000}"/>
  </hyperlinks>
  <pageMargins left="0.7" right="0.7" top="0.75" bottom="0.75" header="0.3" footer="0.3"/>
  <pageSetup orientation="portrait" r:id="rId1"/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04785F3-33F9-4EBD-BCFB-5D8D5DB16292}">
            <x14:dataBar minLength="0" maxLength="100" border="1" negativeBarBorderColorSameAsPositive="0">
              <x14:cfvo type="autoMin"/>
              <x14:cfvo type="autoMax"/>
              <x14:borderColor rgb="FF638EC6"/>
              <x14:negativeFillColor rgb="FFFF0000"/>
              <x14:negativeBorderColor rgb="FFFF0000"/>
              <x14:axisColor rgb="FF000000"/>
            </x14:dataBar>
          </x14:cfRule>
          <xm:sqref>I12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M35"/>
  <sheetViews>
    <sheetView zoomScaleNormal="100" workbookViewId="0">
      <selection activeCell="I31" sqref="I31"/>
    </sheetView>
  </sheetViews>
  <sheetFormatPr defaultColWidth="9.1796875" defaultRowHeight="11.5" x14ac:dyDescent="0.25"/>
  <cols>
    <col min="1" max="1" width="39.81640625" style="7" customWidth="1"/>
    <col min="2" max="2" width="11.81640625" style="7" bestFit="1" customWidth="1"/>
    <col min="3" max="3" width="11.26953125" style="7" bestFit="1" customWidth="1"/>
    <col min="4" max="4" width="11.81640625" style="7" customWidth="1"/>
    <col min="5" max="6" width="10.81640625" style="7" customWidth="1"/>
    <col min="7" max="16384" width="9.1796875" style="7"/>
  </cols>
  <sheetData>
    <row r="1" spans="1:13" x14ac:dyDescent="0.25">
      <c r="A1" s="28" t="s">
        <v>660</v>
      </c>
      <c r="B1" s="28"/>
      <c r="C1" s="28"/>
      <c r="D1" s="28"/>
      <c r="G1" s="99" t="s">
        <v>313</v>
      </c>
      <c r="H1" s="28"/>
      <c r="I1" s="28"/>
      <c r="J1" s="28"/>
      <c r="K1" s="28"/>
      <c r="L1" s="28"/>
      <c r="M1" s="28"/>
    </row>
    <row r="2" spans="1:13" x14ac:dyDescent="0.25">
      <c r="A2" s="100" t="s">
        <v>268</v>
      </c>
      <c r="B2" s="100" t="s">
        <v>470</v>
      </c>
      <c r="C2" s="100" t="s">
        <v>469</v>
      </c>
      <c r="D2" s="100" t="s">
        <v>514</v>
      </c>
      <c r="E2" s="100" t="s">
        <v>291</v>
      </c>
      <c r="F2" s="101"/>
    </row>
    <row r="3" spans="1:13" x14ac:dyDescent="0.25">
      <c r="A3" s="7" t="s">
        <v>275</v>
      </c>
      <c r="B3" s="102">
        <v>8291.4660390999998</v>
      </c>
      <c r="C3" s="102">
        <v>10598.39205611</v>
      </c>
      <c r="D3" s="103">
        <f>-Table232[[#This Row],[Imports]]</f>
        <v>-10598.39205611</v>
      </c>
      <c r="E3" s="104">
        <f>Table232[[#This Row],[Exports]]-Table232[[#This Row],[Imports]]</f>
        <v>-2306.9260170100006</v>
      </c>
      <c r="F3" s="104"/>
    </row>
    <row r="4" spans="1:13" x14ac:dyDescent="0.25">
      <c r="A4" s="7" t="s">
        <v>276</v>
      </c>
      <c r="B4" s="102">
        <v>7885.1578766800003</v>
      </c>
      <c r="C4" s="102">
        <v>12017.995337910001</v>
      </c>
      <c r="D4" s="103">
        <f>-Table232[[#This Row],[Imports]]</f>
        <v>-12017.995337910001</v>
      </c>
      <c r="E4" s="104">
        <f>Table232[[#This Row],[Exports]]-Table232[[#This Row],[Imports]]</f>
        <v>-4132.8374612300004</v>
      </c>
      <c r="F4" s="104"/>
    </row>
    <row r="5" spans="1:13" x14ac:dyDescent="0.25">
      <c r="A5" s="7" t="s">
        <v>277</v>
      </c>
      <c r="B5" s="102">
        <v>8743.2761413799999</v>
      </c>
      <c r="C5" s="102">
        <v>11364.062009830001</v>
      </c>
      <c r="D5" s="103">
        <f>-Table232[[#This Row],[Imports]]</f>
        <v>-11364.062009830001</v>
      </c>
      <c r="E5" s="104">
        <f>Table232[[#This Row],[Exports]]-Table232[[#This Row],[Imports]]</f>
        <v>-2620.7858684500006</v>
      </c>
      <c r="F5" s="104"/>
    </row>
    <row r="6" spans="1:13" x14ac:dyDescent="0.25">
      <c r="A6" s="7" t="s">
        <v>278</v>
      </c>
      <c r="B6" s="102">
        <v>8297.3657772999995</v>
      </c>
      <c r="C6" s="102">
        <v>10499.645661930001</v>
      </c>
      <c r="D6" s="103">
        <f>-Table232[[#This Row],[Imports]]</f>
        <v>-10499.645661930001</v>
      </c>
      <c r="E6" s="104">
        <f>Table232[[#This Row],[Exports]]-Table232[[#This Row],[Imports]]</f>
        <v>-2202.2798846300011</v>
      </c>
      <c r="F6" s="104"/>
    </row>
    <row r="7" spans="1:13" x14ac:dyDescent="0.25">
      <c r="A7" s="7" t="s">
        <v>279</v>
      </c>
      <c r="B7" s="102">
        <v>9747.8999630199996</v>
      </c>
      <c r="C7" s="102">
        <v>12548.97326934</v>
      </c>
      <c r="D7" s="103">
        <f>-Table232[[#This Row],[Imports]]</f>
        <v>-12548.97326934</v>
      </c>
      <c r="E7" s="104">
        <f>Table232[[#This Row],[Exports]]-Table232[[#This Row],[Imports]]</f>
        <v>-2801.0733063200005</v>
      </c>
      <c r="F7" s="104"/>
    </row>
    <row r="8" spans="1:13" x14ac:dyDescent="0.25">
      <c r="A8" s="7" t="s">
        <v>280</v>
      </c>
      <c r="B8" s="102">
        <v>9353.1018668199995</v>
      </c>
      <c r="C8" s="102">
        <v>10759.71505726</v>
      </c>
      <c r="D8" s="103">
        <f>-Table232[[#This Row],[Imports]]</f>
        <v>-10759.71505726</v>
      </c>
      <c r="E8" s="104">
        <f>Table232[[#This Row],[Exports]]-Table232[[#This Row],[Imports]]</f>
        <v>-1406.6131904400008</v>
      </c>
      <c r="F8" s="104"/>
    </row>
    <row r="9" spans="1:13" x14ac:dyDescent="0.25">
      <c r="A9" s="7" t="s">
        <v>269</v>
      </c>
      <c r="B9" s="102">
        <v>7798.50610203</v>
      </c>
      <c r="C9" s="102">
        <v>10776.99982067</v>
      </c>
      <c r="D9" s="103">
        <f>-Table232[[#This Row],[Imports]]</f>
        <v>-10776.99982067</v>
      </c>
      <c r="E9" s="104">
        <f>Table232[[#This Row],[Exports]]-Table232[[#This Row],[Imports]]</f>
        <v>-2978.4937186400002</v>
      </c>
      <c r="F9" s="104"/>
    </row>
    <row r="10" spans="1:13" x14ac:dyDescent="0.25">
      <c r="A10" s="7" t="s">
        <v>270</v>
      </c>
      <c r="B10" s="102">
        <v>8096.31795349</v>
      </c>
      <c r="C10" s="102">
        <v>8549.0026660959993</v>
      </c>
      <c r="D10" s="103">
        <f>-Table232[[#This Row],[Imports]]</f>
        <v>-8549.0026660959993</v>
      </c>
      <c r="E10" s="104">
        <f>Table232[[#This Row],[Exports]]-Table232[[#This Row],[Imports]]</f>
        <v>-452.68471260599927</v>
      </c>
      <c r="F10" s="104"/>
    </row>
    <row r="11" spans="1:13" x14ac:dyDescent="0.25">
      <c r="A11" s="7" t="s">
        <v>271</v>
      </c>
      <c r="B11" s="102">
        <v>10240.798833680001</v>
      </c>
      <c r="C11" s="102">
        <v>12453.015822899999</v>
      </c>
      <c r="D11" s="103">
        <f>-Table232[[#This Row],[Imports]]</f>
        <v>-12453.015822899999</v>
      </c>
      <c r="E11" s="104">
        <f>Table232[[#This Row],[Exports]]-Table232[[#This Row],[Imports]]</f>
        <v>-2212.2169892199981</v>
      </c>
      <c r="F11" s="104"/>
    </row>
    <row r="12" spans="1:13" x14ac:dyDescent="0.25">
      <c r="A12" s="7" t="s">
        <v>272</v>
      </c>
      <c r="B12" s="102">
        <v>7583.5146570100005</v>
      </c>
      <c r="C12" s="102">
        <v>8874.32037614</v>
      </c>
      <c r="D12" s="103">
        <f>-Table232[[#This Row],[Imports]]</f>
        <v>-8874.32037614</v>
      </c>
      <c r="E12" s="104">
        <f>Table232[[#This Row],[Exports]]-Table232[[#This Row],[Imports]]</f>
        <v>-1290.8057191299995</v>
      </c>
      <c r="F12" s="104"/>
    </row>
    <row r="13" spans="1:13" x14ac:dyDescent="0.25">
      <c r="A13" s="7" t="s">
        <v>273</v>
      </c>
      <c r="B13" s="102">
        <v>9233.8231022999989</v>
      </c>
      <c r="C13" s="102">
        <v>12031.289503209999</v>
      </c>
      <c r="D13" s="103">
        <f>-Table232[[#This Row],[Imports]]</f>
        <v>-12031.289503209999</v>
      </c>
      <c r="E13" s="104">
        <f>Table232[[#This Row],[Exports]]-Table232[[#This Row],[Imports]]</f>
        <v>-2797.4664009099997</v>
      </c>
      <c r="F13" s="104"/>
    </row>
    <row r="14" spans="1:13" x14ac:dyDescent="0.25">
      <c r="A14" s="7" t="s">
        <v>274</v>
      </c>
      <c r="B14" s="102">
        <v>8589.9867492499998</v>
      </c>
      <c r="C14" s="102">
        <v>10125.145406399999</v>
      </c>
      <c r="D14" s="103">
        <f>-Table232[[#This Row],[Imports]]</f>
        <v>-10125.145406399999</v>
      </c>
      <c r="E14" s="104">
        <f>Table232[[#This Row],[Exports]]-Table232[[#This Row],[Imports]]</f>
        <v>-1535.1586571499993</v>
      </c>
      <c r="F14" s="104"/>
      <c r="G14" s="22"/>
    </row>
    <row r="15" spans="1:13" x14ac:dyDescent="0.25">
      <c r="A15" s="7" t="s">
        <v>275</v>
      </c>
      <c r="B15" s="102">
        <v>8267.3556710600005</v>
      </c>
      <c r="C15" s="102">
        <v>11924.856659596</v>
      </c>
      <c r="D15" s="103">
        <f>-Table232[[#This Row],[Imports]]</f>
        <v>-11924.856659596</v>
      </c>
      <c r="E15" s="104">
        <f>Table232[[#This Row],[Exports]]-Table232[[#This Row],[Imports]]</f>
        <v>-3657.5009885359996</v>
      </c>
      <c r="F15" s="104"/>
      <c r="G15" s="22"/>
    </row>
    <row r="16" spans="1:13" x14ac:dyDescent="0.25">
      <c r="B16" s="22"/>
      <c r="C16" s="22"/>
      <c r="D16" s="22"/>
      <c r="E16" s="22"/>
    </row>
    <row r="17" spans="1:13" x14ac:dyDescent="0.25">
      <c r="B17" s="126"/>
      <c r="C17" s="126"/>
      <c r="D17" s="126"/>
      <c r="E17" s="126"/>
    </row>
    <row r="18" spans="1:13" x14ac:dyDescent="0.25">
      <c r="B18" s="126"/>
      <c r="C18" s="126"/>
      <c r="D18" s="126"/>
      <c r="E18" s="126"/>
    </row>
    <row r="19" spans="1:13" x14ac:dyDescent="0.25">
      <c r="G19" s="331"/>
      <c r="H19" s="331"/>
      <c r="I19" s="331"/>
      <c r="J19" s="331"/>
      <c r="K19" s="331"/>
      <c r="L19" s="331"/>
      <c r="M19" s="331"/>
    </row>
    <row r="20" spans="1:13" x14ac:dyDescent="0.25">
      <c r="E20" s="104"/>
    </row>
    <row r="22" spans="1:13" x14ac:dyDescent="0.25">
      <c r="A22" s="105"/>
      <c r="B22" s="106"/>
      <c r="D22" s="22"/>
    </row>
    <row r="23" spans="1:13" x14ac:dyDescent="0.25">
      <c r="A23" s="105"/>
      <c r="B23" s="106"/>
      <c r="D23" s="22"/>
    </row>
    <row r="24" spans="1:13" x14ac:dyDescent="0.25">
      <c r="A24" s="105"/>
      <c r="B24" s="106"/>
      <c r="D24" s="22"/>
      <c r="E24" s="22"/>
      <c r="F24" s="22"/>
    </row>
    <row r="25" spans="1:13" x14ac:dyDescent="0.25">
      <c r="A25" s="105"/>
      <c r="B25" s="106"/>
      <c r="D25" s="22"/>
      <c r="E25" s="22"/>
      <c r="F25" s="22"/>
    </row>
    <row r="26" spans="1:13" x14ac:dyDescent="0.25">
      <c r="D26" s="22"/>
      <c r="E26" s="22"/>
      <c r="F26" s="22"/>
    </row>
    <row r="27" spans="1:13" x14ac:dyDescent="0.25">
      <c r="D27" s="22"/>
      <c r="E27" s="22"/>
      <c r="F27" s="22"/>
    </row>
    <row r="28" spans="1:13" x14ac:dyDescent="0.25">
      <c r="D28" s="22"/>
      <c r="E28" s="22"/>
      <c r="F28" s="22"/>
    </row>
    <row r="29" spans="1:13" x14ac:dyDescent="0.25">
      <c r="D29" s="22"/>
      <c r="E29" s="22"/>
      <c r="F29" s="22"/>
    </row>
    <row r="30" spans="1:13" x14ac:dyDescent="0.25">
      <c r="D30" s="22"/>
      <c r="E30" s="22"/>
      <c r="F30" s="22"/>
    </row>
    <row r="31" spans="1:13" x14ac:dyDescent="0.25">
      <c r="D31" s="22"/>
      <c r="E31" s="22"/>
      <c r="F31" s="22"/>
    </row>
    <row r="32" spans="1:13" x14ac:dyDescent="0.25">
      <c r="D32" s="22"/>
      <c r="E32" s="22"/>
      <c r="F32" s="22"/>
    </row>
    <row r="33" spans="4:6" x14ac:dyDescent="0.25">
      <c r="D33" s="22"/>
      <c r="E33" s="22"/>
      <c r="F33" s="22"/>
    </row>
    <row r="34" spans="4:6" x14ac:dyDescent="0.25">
      <c r="E34" s="22"/>
      <c r="F34" s="22"/>
    </row>
    <row r="35" spans="4:6" x14ac:dyDescent="0.25">
      <c r="E35" s="22"/>
      <c r="F35" s="22"/>
    </row>
  </sheetData>
  <mergeCells count="1">
    <mergeCell ref="G19:M19"/>
  </mergeCells>
  <phoneticPr fontId="4" type="noConversion"/>
  <hyperlinks>
    <hyperlink ref="G1" location="'Table of Content'!A1" display="Table of Content" xr:uid="{00000000-0004-0000-0700-000000000000}"/>
  </hyperlinks>
  <pageMargins left="0.7" right="0.7" top="0.75" bottom="0.75" header="0.3" footer="0.3"/>
  <pageSetup orientation="portrait"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M164"/>
  <sheetViews>
    <sheetView zoomScaleNormal="100" workbookViewId="0">
      <selection activeCell="C1" sqref="C1"/>
    </sheetView>
  </sheetViews>
  <sheetFormatPr defaultColWidth="8.81640625" defaultRowHeight="11.5" x14ac:dyDescent="0.25"/>
  <cols>
    <col min="1" max="1" width="34.1796875" style="7" customWidth="1"/>
    <col min="2" max="2" width="15.81640625" style="7" customWidth="1"/>
    <col min="3" max="3" width="16" style="7" customWidth="1"/>
    <col min="4" max="4" width="15.1796875" style="7" bestFit="1" customWidth="1"/>
    <col min="5" max="6" width="8.81640625" style="7"/>
    <col min="7" max="7" width="12.36328125" style="7" customWidth="1"/>
    <col min="8" max="8" width="14.1796875" style="7" bestFit="1" customWidth="1"/>
    <col min="9" max="9" width="14.453125" style="7" bestFit="1" customWidth="1"/>
    <col min="10" max="10" width="15.1796875" style="7" bestFit="1" customWidth="1"/>
    <col min="11" max="16384" width="8.81640625" style="7"/>
  </cols>
  <sheetData>
    <row r="1" spans="1:13" x14ac:dyDescent="0.25">
      <c r="A1" s="101" t="s">
        <v>628</v>
      </c>
      <c r="E1" s="28"/>
      <c r="F1" s="30" t="s">
        <v>313</v>
      </c>
      <c r="K1" s="28"/>
      <c r="L1" s="28"/>
      <c r="M1" s="28"/>
    </row>
    <row r="2" spans="1:13" x14ac:dyDescent="0.25">
      <c r="A2" s="88" t="s">
        <v>344</v>
      </c>
      <c r="B2" s="88" t="s">
        <v>336</v>
      </c>
      <c r="C2" s="88" t="s">
        <v>266</v>
      </c>
      <c r="D2" s="88" t="s">
        <v>267</v>
      </c>
    </row>
    <row r="3" spans="1:13" x14ac:dyDescent="0.25">
      <c r="A3" s="60" t="s">
        <v>348</v>
      </c>
      <c r="B3" s="62">
        <v>1927.9606067499999</v>
      </c>
      <c r="C3" s="62">
        <v>13.226693189999999</v>
      </c>
      <c r="D3" s="69">
        <v>1914.7339135599998</v>
      </c>
    </row>
    <row r="4" spans="1:13" x14ac:dyDescent="0.25">
      <c r="A4" s="66" t="s">
        <v>350</v>
      </c>
      <c r="B4" s="68">
        <v>855.47046310000007</v>
      </c>
      <c r="C4" s="68">
        <v>67.901284279999999</v>
      </c>
      <c r="D4" s="69">
        <v>787.56917882000005</v>
      </c>
    </row>
    <row r="5" spans="1:13" x14ac:dyDescent="0.25">
      <c r="A5" s="66" t="s">
        <v>356</v>
      </c>
      <c r="B5" s="68">
        <v>397.62624108999995</v>
      </c>
      <c r="C5" s="68">
        <v>11.469851630000001</v>
      </c>
      <c r="D5" s="69">
        <v>386.15638945999996</v>
      </c>
    </row>
    <row r="6" spans="1:13" x14ac:dyDescent="0.25">
      <c r="A6" s="66" t="s">
        <v>354</v>
      </c>
      <c r="B6" s="68">
        <v>416.03378620999996</v>
      </c>
      <c r="C6" s="68">
        <v>49.223765229999998</v>
      </c>
      <c r="D6" s="69">
        <v>366.81002097999999</v>
      </c>
    </row>
    <row r="7" spans="1:13" x14ac:dyDescent="0.25">
      <c r="A7" s="66" t="s">
        <v>352</v>
      </c>
      <c r="B7" s="68">
        <v>199.80803768999999</v>
      </c>
      <c r="C7" s="68">
        <v>0</v>
      </c>
      <c r="D7" s="69">
        <v>199.80803768999999</v>
      </c>
    </row>
    <row r="8" spans="1:13" x14ac:dyDescent="0.25">
      <c r="A8" s="66" t="s">
        <v>355</v>
      </c>
      <c r="B8" s="68">
        <v>185.55532238000001</v>
      </c>
      <c r="C8" s="68">
        <v>12.04774141</v>
      </c>
      <c r="D8" s="69">
        <v>173.50758096999999</v>
      </c>
    </row>
    <row r="9" spans="1:13" x14ac:dyDescent="0.25">
      <c r="A9" s="66" t="s">
        <v>349</v>
      </c>
      <c r="B9" s="68">
        <v>1322.4939070099999</v>
      </c>
      <c r="C9" s="68">
        <v>1210.0534772799999</v>
      </c>
      <c r="D9" s="69">
        <v>112.44042973000001</v>
      </c>
    </row>
    <row r="10" spans="1:13" x14ac:dyDescent="0.25">
      <c r="A10" s="66" t="s">
        <v>379</v>
      </c>
      <c r="B10" s="68">
        <v>108.8075805</v>
      </c>
      <c r="C10" s="68">
        <v>4.94634923</v>
      </c>
      <c r="D10" s="69">
        <v>103.86123127</v>
      </c>
    </row>
    <row r="11" spans="1:13" x14ac:dyDescent="0.25">
      <c r="A11" s="66" t="s">
        <v>360</v>
      </c>
      <c r="B11" s="68">
        <v>93.898697260000006</v>
      </c>
      <c r="C11" s="68">
        <v>6.9211637499999998</v>
      </c>
      <c r="D11" s="69">
        <v>86.977533510000001</v>
      </c>
    </row>
    <row r="12" spans="1:13" x14ac:dyDescent="0.25">
      <c r="A12" s="66" t="s">
        <v>361</v>
      </c>
      <c r="B12" s="68">
        <v>52.856338600000001</v>
      </c>
      <c r="C12" s="68">
        <v>2.1136886400000003</v>
      </c>
      <c r="D12" s="69">
        <v>50.742649960000001</v>
      </c>
    </row>
    <row r="13" spans="1:13" x14ac:dyDescent="0.25">
      <c r="A13" s="66" t="s">
        <v>357</v>
      </c>
      <c r="B13" s="68">
        <v>97.900580419999997</v>
      </c>
      <c r="C13" s="68">
        <v>47.904710909999999</v>
      </c>
      <c r="D13" s="69">
        <v>49.995869509999999</v>
      </c>
    </row>
    <row r="14" spans="1:13" x14ac:dyDescent="0.25">
      <c r="A14" s="66" t="s">
        <v>366</v>
      </c>
      <c r="B14" s="68">
        <v>45.639127969999997</v>
      </c>
      <c r="C14" s="68">
        <v>3.578456E-2</v>
      </c>
      <c r="D14" s="69">
        <v>45.603343409999994</v>
      </c>
    </row>
    <row r="15" spans="1:13" x14ac:dyDescent="0.25">
      <c r="A15" s="66" t="s">
        <v>364</v>
      </c>
      <c r="B15" s="68">
        <v>89.585499749999997</v>
      </c>
      <c r="C15" s="68">
        <v>46.718864159999995</v>
      </c>
      <c r="D15" s="69">
        <v>42.866635590000001</v>
      </c>
    </row>
    <row r="16" spans="1:13" x14ac:dyDescent="0.25">
      <c r="A16" s="66" t="s">
        <v>376</v>
      </c>
      <c r="B16" s="68">
        <v>28.523784329999998</v>
      </c>
      <c r="C16" s="68">
        <v>4.0007564699999998</v>
      </c>
      <c r="D16" s="69">
        <v>24.523027859999999</v>
      </c>
    </row>
    <row r="17" spans="1:4" x14ac:dyDescent="0.25">
      <c r="A17" s="66" t="s">
        <v>367</v>
      </c>
      <c r="B17" s="68">
        <v>45.50257388</v>
      </c>
      <c r="C17" s="68">
        <v>23.737781420000001</v>
      </c>
      <c r="D17" s="69">
        <v>21.764792459999999</v>
      </c>
    </row>
    <row r="18" spans="1:4" x14ac:dyDescent="0.25">
      <c r="A18" s="66" t="s">
        <v>406</v>
      </c>
      <c r="B18" s="68">
        <v>19.796741149999999</v>
      </c>
      <c r="C18" s="68">
        <v>2.144335E-2</v>
      </c>
      <c r="D18" s="69">
        <v>19.775297800000001</v>
      </c>
    </row>
    <row r="19" spans="1:4" x14ac:dyDescent="0.25">
      <c r="A19" s="66" t="s">
        <v>358</v>
      </c>
      <c r="B19" s="68">
        <v>20.246127809999997</v>
      </c>
      <c r="C19" s="68">
        <v>3.35764927</v>
      </c>
      <c r="D19" s="69">
        <v>16.888478539999998</v>
      </c>
    </row>
    <row r="20" spans="1:4" x14ac:dyDescent="0.25">
      <c r="A20" s="66" t="s">
        <v>410</v>
      </c>
      <c r="B20" s="68">
        <v>16.14930652</v>
      </c>
      <c r="C20" s="68">
        <v>1.8409419999999999E-2</v>
      </c>
      <c r="D20" s="69">
        <v>16.130897099999999</v>
      </c>
    </row>
    <row r="21" spans="1:4" x14ac:dyDescent="0.25">
      <c r="A21" s="66" t="s">
        <v>382</v>
      </c>
      <c r="B21" s="68">
        <v>10.59107912</v>
      </c>
      <c r="C21" s="68">
        <v>0.11614495</v>
      </c>
      <c r="D21" s="69">
        <v>10.474934169999999</v>
      </c>
    </row>
    <row r="22" spans="1:4" x14ac:dyDescent="0.25">
      <c r="A22" s="66" t="s">
        <v>363</v>
      </c>
      <c r="B22" s="68">
        <v>68.726826770000002</v>
      </c>
      <c r="C22" s="68">
        <v>58.793348969999997</v>
      </c>
      <c r="D22" s="69">
        <v>9.9334778000000057</v>
      </c>
    </row>
    <row r="23" spans="1:4" x14ac:dyDescent="0.25">
      <c r="A23" s="66" t="s">
        <v>297</v>
      </c>
      <c r="B23" s="68">
        <v>6.4626833000000001</v>
      </c>
      <c r="C23" s="68">
        <v>0</v>
      </c>
      <c r="D23" s="69">
        <v>6.4626833000000001</v>
      </c>
    </row>
    <row r="24" spans="1:4" x14ac:dyDescent="0.25">
      <c r="A24" s="66" t="s">
        <v>372</v>
      </c>
      <c r="B24" s="68">
        <v>21.073729870000001</v>
      </c>
      <c r="C24" s="68">
        <v>14.822216970000001</v>
      </c>
      <c r="D24" s="69">
        <v>6.2515128999999998</v>
      </c>
    </row>
    <row r="25" spans="1:4" x14ac:dyDescent="0.25">
      <c r="A25" s="66" t="s">
        <v>369</v>
      </c>
      <c r="B25" s="68">
        <v>37.49166864</v>
      </c>
      <c r="C25" s="68">
        <v>32.359053859999996</v>
      </c>
      <c r="D25" s="69">
        <v>5.1326147800000044</v>
      </c>
    </row>
    <row r="26" spans="1:4" x14ac:dyDescent="0.25">
      <c r="A26" s="66" t="s">
        <v>392</v>
      </c>
      <c r="B26" s="68">
        <v>4.7601630000000004</v>
      </c>
      <c r="C26" s="68">
        <v>0.11960083000000001</v>
      </c>
      <c r="D26" s="69">
        <v>4.6405621699999999</v>
      </c>
    </row>
    <row r="27" spans="1:4" x14ac:dyDescent="0.25">
      <c r="A27" s="66" t="s">
        <v>374</v>
      </c>
      <c r="B27" s="68">
        <v>4.2370478899999995</v>
      </c>
      <c r="C27" s="68">
        <v>2.3569899999999998E-3</v>
      </c>
      <c r="D27" s="69">
        <v>4.2346908999999995</v>
      </c>
    </row>
    <row r="28" spans="1:4" x14ac:dyDescent="0.25">
      <c r="A28" s="66" t="s">
        <v>505</v>
      </c>
      <c r="B28" s="68">
        <v>3.86302477</v>
      </c>
      <c r="C28" s="68">
        <v>1.4388000000000001E-3</v>
      </c>
      <c r="D28" s="69">
        <v>3.8615859700000001</v>
      </c>
    </row>
    <row r="29" spans="1:4" x14ac:dyDescent="0.25">
      <c r="A29" s="66" t="s">
        <v>403</v>
      </c>
      <c r="B29" s="68">
        <v>3.8092758999999998</v>
      </c>
      <c r="C29" s="68">
        <v>4.4792650000000003E-2</v>
      </c>
      <c r="D29" s="69">
        <v>3.7644832499999996</v>
      </c>
    </row>
    <row r="30" spans="1:4" x14ac:dyDescent="0.25">
      <c r="A30" s="66" t="s">
        <v>459</v>
      </c>
      <c r="B30" s="68">
        <v>2.9426916400000001</v>
      </c>
      <c r="C30" s="68">
        <v>0</v>
      </c>
      <c r="D30" s="69">
        <v>2.9426916400000001</v>
      </c>
    </row>
    <row r="31" spans="1:4" x14ac:dyDescent="0.25">
      <c r="A31" s="66" t="s">
        <v>351</v>
      </c>
      <c r="B31" s="68">
        <v>99.572523849999996</v>
      </c>
      <c r="C31" s="68">
        <v>97.241703349999995</v>
      </c>
      <c r="D31" s="69">
        <v>2.3308205000000015</v>
      </c>
    </row>
    <row r="32" spans="1:4" x14ac:dyDescent="0.25">
      <c r="A32" s="66" t="s">
        <v>612</v>
      </c>
      <c r="B32" s="68">
        <v>1.96818604</v>
      </c>
      <c r="C32" s="68">
        <v>0</v>
      </c>
      <c r="D32" s="69">
        <v>1.96818604</v>
      </c>
    </row>
    <row r="33" spans="1:4" x14ac:dyDescent="0.25">
      <c r="A33" s="66" t="s">
        <v>385</v>
      </c>
      <c r="B33" s="68">
        <v>1.9422929899999999</v>
      </c>
      <c r="C33" s="68">
        <v>5.9667499999999998E-3</v>
      </c>
      <c r="D33" s="69">
        <v>1.9363262399999999</v>
      </c>
    </row>
    <row r="34" spans="1:4" x14ac:dyDescent="0.25">
      <c r="A34" s="66" t="s">
        <v>300</v>
      </c>
      <c r="B34" s="68">
        <v>2.2493607299999998</v>
      </c>
      <c r="C34" s="68">
        <v>0.55153114999999997</v>
      </c>
      <c r="D34" s="69">
        <v>1.6978295799999998</v>
      </c>
    </row>
    <row r="35" spans="1:4" x14ac:dyDescent="0.25">
      <c r="A35" s="66" t="s">
        <v>303</v>
      </c>
      <c r="B35" s="68">
        <v>1.5630719499999999</v>
      </c>
      <c r="C35" s="68">
        <v>6.5850000000000006E-2</v>
      </c>
      <c r="D35" s="69">
        <v>1.4972219499999999</v>
      </c>
    </row>
    <row r="36" spans="1:4" x14ac:dyDescent="0.25">
      <c r="A36" s="66" t="s">
        <v>390</v>
      </c>
      <c r="B36" s="68">
        <v>0.94721390000000005</v>
      </c>
      <c r="C36" s="68">
        <v>0</v>
      </c>
      <c r="D36" s="69">
        <v>0.94721390000000005</v>
      </c>
    </row>
    <row r="37" spans="1:4" x14ac:dyDescent="0.25">
      <c r="A37" s="66" t="s">
        <v>443</v>
      </c>
      <c r="B37" s="68">
        <v>0.97273452999999999</v>
      </c>
      <c r="C37" s="68">
        <v>4.5389180000000001E-2</v>
      </c>
      <c r="D37" s="69">
        <v>0.92734534999999996</v>
      </c>
    </row>
    <row r="38" spans="1:4" x14ac:dyDescent="0.25">
      <c r="A38" s="66" t="s">
        <v>507</v>
      </c>
      <c r="B38" s="68">
        <v>0.82386243000000003</v>
      </c>
      <c r="C38" s="68">
        <v>5.8699999999999996E-4</v>
      </c>
      <c r="D38" s="69">
        <v>0.82327543000000003</v>
      </c>
    </row>
    <row r="39" spans="1:4" x14ac:dyDescent="0.25">
      <c r="A39" s="66" t="s">
        <v>408</v>
      </c>
      <c r="B39" s="68">
        <v>0.85652907</v>
      </c>
      <c r="C39" s="68">
        <v>5.0710839999999993E-2</v>
      </c>
      <c r="D39" s="69">
        <v>0.80581822999999997</v>
      </c>
    </row>
    <row r="40" spans="1:4" x14ac:dyDescent="0.25">
      <c r="A40" s="66" t="s">
        <v>378</v>
      </c>
      <c r="B40" s="68">
        <v>5.693924</v>
      </c>
      <c r="C40" s="68">
        <v>4.9073028399999998</v>
      </c>
      <c r="D40" s="69">
        <v>0.78662116000000015</v>
      </c>
    </row>
    <row r="41" spans="1:4" x14ac:dyDescent="0.25">
      <c r="A41" s="66" t="s">
        <v>640</v>
      </c>
      <c r="B41" s="68">
        <v>0.69810499999999998</v>
      </c>
      <c r="C41" s="68">
        <v>0</v>
      </c>
      <c r="D41" s="69">
        <v>0.69810499999999998</v>
      </c>
    </row>
    <row r="42" spans="1:4" x14ac:dyDescent="0.25">
      <c r="A42" s="66" t="s">
        <v>312</v>
      </c>
      <c r="B42" s="68">
        <v>0.58456831999999992</v>
      </c>
      <c r="C42" s="68">
        <v>0</v>
      </c>
      <c r="D42" s="69">
        <v>0.58456831999999992</v>
      </c>
    </row>
    <row r="43" spans="1:4" x14ac:dyDescent="0.25">
      <c r="A43" s="66" t="s">
        <v>506</v>
      </c>
      <c r="B43" s="68">
        <v>0.47064883000000002</v>
      </c>
      <c r="C43" s="68">
        <v>0</v>
      </c>
      <c r="D43" s="69">
        <v>0.47064883000000002</v>
      </c>
    </row>
    <row r="44" spans="1:4" x14ac:dyDescent="0.25">
      <c r="A44" s="66" t="s">
        <v>401</v>
      </c>
      <c r="B44" s="68">
        <v>0.44447511000000001</v>
      </c>
      <c r="C44" s="68">
        <v>0</v>
      </c>
      <c r="D44" s="69">
        <v>0.44447511000000001</v>
      </c>
    </row>
    <row r="45" spans="1:4" x14ac:dyDescent="0.25">
      <c r="A45" s="66" t="s">
        <v>509</v>
      </c>
      <c r="B45" s="68">
        <v>0.39875890999999997</v>
      </c>
      <c r="C45" s="68">
        <v>0</v>
      </c>
      <c r="D45" s="69">
        <v>0.39875890999999997</v>
      </c>
    </row>
    <row r="46" spans="1:4" x14ac:dyDescent="0.25">
      <c r="A46" s="66" t="s">
        <v>409</v>
      </c>
      <c r="B46" s="68">
        <v>0.285495</v>
      </c>
      <c r="C46" s="68">
        <v>0</v>
      </c>
      <c r="D46" s="69">
        <v>0.285495</v>
      </c>
    </row>
    <row r="47" spans="1:4" x14ac:dyDescent="0.25">
      <c r="A47" s="66" t="s">
        <v>446</v>
      </c>
      <c r="B47" s="68">
        <v>0.29552784000000004</v>
      </c>
      <c r="C47" s="68">
        <v>2.2153119999999998E-2</v>
      </c>
      <c r="D47" s="69">
        <v>0.27337472000000007</v>
      </c>
    </row>
    <row r="48" spans="1:4" x14ac:dyDescent="0.25">
      <c r="A48" s="66" t="s">
        <v>441</v>
      </c>
      <c r="B48" s="68">
        <v>0.26866200000000001</v>
      </c>
      <c r="C48" s="68">
        <v>9.4484500000000006E-3</v>
      </c>
      <c r="D48" s="69">
        <v>0.25921355000000001</v>
      </c>
    </row>
    <row r="49" spans="1:4" x14ac:dyDescent="0.25">
      <c r="A49" s="66" t="s">
        <v>508</v>
      </c>
      <c r="B49" s="68">
        <v>0.16960109000000001</v>
      </c>
      <c r="C49" s="68">
        <v>0</v>
      </c>
      <c r="D49" s="69">
        <v>0.16960109000000001</v>
      </c>
    </row>
    <row r="50" spans="1:4" x14ac:dyDescent="0.25">
      <c r="A50" s="66" t="s">
        <v>575</v>
      </c>
      <c r="B50" s="68">
        <v>0.14899616000000002</v>
      </c>
      <c r="C50" s="68">
        <v>0</v>
      </c>
      <c r="D50" s="69">
        <v>0.14899616000000002</v>
      </c>
    </row>
    <row r="51" spans="1:4" x14ac:dyDescent="0.25">
      <c r="A51" s="66" t="s">
        <v>422</v>
      </c>
      <c r="B51" s="68">
        <v>0.1199909</v>
      </c>
      <c r="C51" s="68">
        <v>0</v>
      </c>
      <c r="D51" s="69">
        <v>0.1199909</v>
      </c>
    </row>
    <row r="52" spans="1:4" x14ac:dyDescent="0.25">
      <c r="A52" s="66" t="s">
        <v>540</v>
      </c>
      <c r="B52" s="68">
        <v>6.4124879999999995E-2</v>
      </c>
      <c r="C52" s="68">
        <v>4.7022899999999996E-3</v>
      </c>
      <c r="D52" s="69">
        <v>5.9422589999999997E-2</v>
      </c>
    </row>
    <row r="53" spans="1:4" x14ac:dyDescent="0.25">
      <c r="A53" s="66" t="s">
        <v>299</v>
      </c>
      <c r="B53" s="68">
        <v>4.4799809999999995E-2</v>
      </c>
      <c r="C53" s="68">
        <v>1.8626380000000001E-2</v>
      </c>
      <c r="D53" s="69">
        <v>2.6173429999999994E-2</v>
      </c>
    </row>
    <row r="54" spans="1:4" x14ac:dyDescent="0.25">
      <c r="A54" s="66" t="s">
        <v>577</v>
      </c>
      <c r="B54" s="68">
        <v>2.0427000000000001E-2</v>
      </c>
      <c r="C54" s="68">
        <v>0</v>
      </c>
      <c r="D54" s="69">
        <v>2.0427000000000001E-2</v>
      </c>
    </row>
    <row r="55" spans="1:4" x14ac:dyDescent="0.25">
      <c r="A55" s="66" t="s">
        <v>545</v>
      </c>
      <c r="B55" s="68">
        <v>1.7470000000000001E-3</v>
      </c>
      <c r="C55" s="68">
        <v>0</v>
      </c>
      <c r="D55" s="69">
        <v>1.7470000000000001E-3</v>
      </c>
    </row>
    <row r="56" spans="1:4" x14ac:dyDescent="0.25">
      <c r="A56" s="66" t="s">
        <v>576</v>
      </c>
      <c r="B56" s="68">
        <v>5.5511999999999998E-4</v>
      </c>
      <c r="C56" s="68">
        <v>0</v>
      </c>
      <c r="D56" s="69">
        <v>5.5511999999999998E-4</v>
      </c>
    </row>
    <row r="57" spans="1:4" x14ac:dyDescent="0.25">
      <c r="A57" s="66" t="s">
        <v>611</v>
      </c>
      <c r="B57" s="68">
        <v>4.2000000000000002E-4</v>
      </c>
      <c r="C57" s="68">
        <v>0</v>
      </c>
      <c r="D57" s="69">
        <v>4.2000000000000002E-4</v>
      </c>
    </row>
    <row r="58" spans="1:4" x14ac:dyDescent="0.25">
      <c r="A58" s="66" t="s">
        <v>623</v>
      </c>
      <c r="B58" s="68">
        <v>2.7E-4</v>
      </c>
      <c r="C58" s="68">
        <v>0</v>
      </c>
      <c r="D58" s="69">
        <v>2.7E-4</v>
      </c>
    </row>
    <row r="59" spans="1:4" x14ac:dyDescent="0.25">
      <c r="A59" s="66" t="s">
        <v>532</v>
      </c>
      <c r="B59" s="68">
        <v>0</v>
      </c>
      <c r="C59" s="68">
        <v>3.1126999999999999E-4</v>
      </c>
      <c r="D59" s="69">
        <v>-3.1126999999999999E-4</v>
      </c>
    </row>
    <row r="60" spans="1:4" x14ac:dyDescent="0.25">
      <c r="A60" s="66" t="s">
        <v>405</v>
      </c>
      <c r="B60" s="68">
        <v>0</v>
      </c>
      <c r="C60" s="68">
        <v>3.9199999999999999E-4</v>
      </c>
      <c r="D60" s="69">
        <v>-3.9199999999999999E-4</v>
      </c>
    </row>
    <row r="61" spans="1:4" x14ac:dyDescent="0.25">
      <c r="A61" s="66" t="s">
        <v>306</v>
      </c>
      <c r="B61" s="68">
        <v>0</v>
      </c>
      <c r="C61" s="68">
        <v>7.3804999999999997E-4</v>
      </c>
      <c r="D61" s="69">
        <v>-7.3804999999999997E-4</v>
      </c>
    </row>
    <row r="62" spans="1:4" x14ac:dyDescent="0.25">
      <c r="A62" s="66" t="s">
        <v>641</v>
      </c>
      <c r="B62" s="68">
        <v>0</v>
      </c>
      <c r="C62" s="68">
        <v>1.178E-3</v>
      </c>
      <c r="D62" s="69">
        <v>-1.178E-3</v>
      </c>
    </row>
    <row r="63" spans="1:4" x14ac:dyDescent="0.25">
      <c r="A63" s="66" t="s">
        <v>302</v>
      </c>
      <c r="B63" s="68">
        <v>0</v>
      </c>
      <c r="C63" s="68">
        <v>1.3032E-3</v>
      </c>
      <c r="D63" s="69">
        <v>-1.3032E-3</v>
      </c>
    </row>
    <row r="64" spans="1:4" x14ac:dyDescent="0.25">
      <c r="A64" s="66" t="s">
        <v>642</v>
      </c>
      <c r="B64" s="68">
        <v>0</v>
      </c>
      <c r="C64" s="68">
        <v>1.34826E-3</v>
      </c>
      <c r="D64" s="69">
        <v>-1.34826E-3</v>
      </c>
    </row>
    <row r="65" spans="1:4" x14ac:dyDescent="0.25">
      <c r="A65" s="66" t="s">
        <v>465</v>
      </c>
      <c r="B65" s="68">
        <v>0</v>
      </c>
      <c r="C65" s="68">
        <v>1.3799999999999999E-3</v>
      </c>
      <c r="D65" s="69">
        <v>-1.3799999999999999E-3</v>
      </c>
    </row>
    <row r="66" spans="1:4" x14ac:dyDescent="0.25">
      <c r="A66" s="66" t="s">
        <v>643</v>
      </c>
      <c r="B66" s="68">
        <v>0</v>
      </c>
      <c r="C66" s="68">
        <v>1.5709999999999999E-3</v>
      </c>
      <c r="D66" s="69">
        <v>-1.5709999999999999E-3</v>
      </c>
    </row>
    <row r="67" spans="1:4" x14ac:dyDescent="0.25">
      <c r="A67" s="66" t="s">
        <v>644</v>
      </c>
      <c r="B67" s="68">
        <v>0</v>
      </c>
      <c r="C67" s="68">
        <v>1.9250299999999999E-3</v>
      </c>
      <c r="D67" s="69">
        <v>-1.9250299999999999E-3</v>
      </c>
    </row>
    <row r="68" spans="1:4" x14ac:dyDescent="0.25">
      <c r="A68" s="66" t="s">
        <v>461</v>
      </c>
      <c r="B68" s="68">
        <v>0</v>
      </c>
      <c r="C68" s="68">
        <v>2.1590199999999998E-3</v>
      </c>
      <c r="D68" s="69">
        <v>-2.1590199999999998E-3</v>
      </c>
    </row>
    <row r="69" spans="1:4" x14ac:dyDescent="0.25">
      <c r="A69" s="66" t="s">
        <v>432</v>
      </c>
      <c r="B69" s="68">
        <v>0</v>
      </c>
      <c r="C69" s="68">
        <v>2.6498699999999999E-3</v>
      </c>
      <c r="D69" s="69">
        <v>-2.6498699999999999E-3</v>
      </c>
    </row>
    <row r="70" spans="1:4" x14ac:dyDescent="0.25">
      <c r="A70" s="66" t="s">
        <v>428</v>
      </c>
      <c r="B70" s="68">
        <v>0</v>
      </c>
      <c r="C70" s="68">
        <v>4.2018400000000001E-3</v>
      </c>
      <c r="D70" s="69">
        <v>-4.2018400000000001E-3</v>
      </c>
    </row>
    <row r="71" spans="1:4" x14ac:dyDescent="0.25">
      <c r="A71" s="66" t="s">
        <v>542</v>
      </c>
      <c r="B71" s="68">
        <v>0</v>
      </c>
      <c r="C71" s="68">
        <v>4.2943E-3</v>
      </c>
      <c r="D71" s="69">
        <v>-4.2943E-3</v>
      </c>
    </row>
    <row r="72" spans="1:4" x14ac:dyDescent="0.25">
      <c r="A72" s="66" t="s">
        <v>614</v>
      </c>
      <c r="B72" s="68">
        <v>0</v>
      </c>
      <c r="C72" s="68">
        <v>5.5662100000000003E-3</v>
      </c>
      <c r="D72" s="69">
        <v>-5.5662100000000003E-3</v>
      </c>
    </row>
    <row r="73" spans="1:4" x14ac:dyDescent="0.25">
      <c r="A73" s="66" t="s">
        <v>536</v>
      </c>
      <c r="B73" s="68">
        <v>0</v>
      </c>
      <c r="C73" s="68">
        <v>1.295259E-2</v>
      </c>
      <c r="D73" s="69">
        <v>-1.295259E-2</v>
      </c>
    </row>
    <row r="74" spans="1:4" x14ac:dyDescent="0.25">
      <c r="A74" s="66" t="s">
        <v>445</v>
      </c>
      <c r="B74" s="68">
        <v>0</v>
      </c>
      <c r="C74" s="68">
        <v>1.435958E-2</v>
      </c>
      <c r="D74" s="69">
        <v>-1.435958E-2</v>
      </c>
    </row>
    <row r="75" spans="1:4" x14ac:dyDescent="0.25">
      <c r="A75" s="66" t="s">
        <v>454</v>
      </c>
      <c r="B75" s="68">
        <v>0</v>
      </c>
      <c r="C75" s="68">
        <v>1.6804029999999998E-2</v>
      </c>
      <c r="D75" s="69">
        <v>-1.6804029999999998E-2</v>
      </c>
    </row>
    <row r="76" spans="1:4" x14ac:dyDescent="0.25">
      <c r="A76" s="66" t="s">
        <v>427</v>
      </c>
      <c r="B76" s="68">
        <v>4.15E-3</v>
      </c>
      <c r="C76" s="68">
        <v>2.1230240000000001E-2</v>
      </c>
      <c r="D76" s="69">
        <v>-1.708024E-2</v>
      </c>
    </row>
    <row r="77" spans="1:4" x14ac:dyDescent="0.25">
      <c r="A77" s="66" t="s">
        <v>456</v>
      </c>
      <c r="B77" s="68">
        <v>0</v>
      </c>
      <c r="C77" s="68">
        <v>2.001031E-2</v>
      </c>
      <c r="D77" s="69">
        <v>-2.001031E-2</v>
      </c>
    </row>
    <row r="78" spans="1:4" x14ac:dyDescent="0.25">
      <c r="A78" s="66" t="s">
        <v>523</v>
      </c>
      <c r="B78" s="68">
        <v>0</v>
      </c>
      <c r="C78" s="68">
        <v>2.7216000000000001E-2</v>
      </c>
      <c r="D78" s="69">
        <v>-2.7216000000000001E-2</v>
      </c>
    </row>
    <row r="79" spans="1:4" x14ac:dyDescent="0.25">
      <c r="A79" s="66" t="s">
        <v>522</v>
      </c>
      <c r="B79" s="68">
        <v>0</v>
      </c>
      <c r="C79" s="68">
        <v>2.9542009999999997E-2</v>
      </c>
      <c r="D79" s="69">
        <v>-2.9542009999999997E-2</v>
      </c>
    </row>
    <row r="80" spans="1:4" x14ac:dyDescent="0.25">
      <c r="A80" s="66" t="s">
        <v>510</v>
      </c>
      <c r="B80" s="68">
        <v>0</v>
      </c>
      <c r="C80" s="68">
        <v>3.0224279999999999E-2</v>
      </c>
      <c r="D80" s="69">
        <v>-3.0224279999999999E-2</v>
      </c>
    </row>
    <row r="81" spans="1:4" x14ac:dyDescent="0.25">
      <c r="A81" s="66" t="s">
        <v>436</v>
      </c>
      <c r="B81" s="68">
        <v>0</v>
      </c>
      <c r="C81" s="68">
        <v>3.0724689999999999E-2</v>
      </c>
      <c r="D81" s="69">
        <v>-3.0724689999999999E-2</v>
      </c>
    </row>
    <row r="82" spans="1:4" x14ac:dyDescent="0.25">
      <c r="A82" s="66" t="s">
        <v>451</v>
      </c>
      <c r="B82" s="68">
        <v>2.2955E-2</v>
      </c>
      <c r="C82" s="68">
        <v>5.4912910000000002E-2</v>
      </c>
      <c r="D82" s="69">
        <v>-3.1957910000000006E-2</v>
      </c>
    </row>
    <row r="83" spans="1:4" x14ac:dyDescent="0.25">
      <c r="A83" s="66" t="s">
        <v>435</v>
      </c>
      <c r="B83" s="68">
        <v>0</v>
      </c>
      <c r="C83" s="68">
        <v>3.2533369999999999E-2</v>
      </c>
      <c r="D83" s="69">
        <v>-3.2533369999999999E-2</v>
      </c>
    </row>
    <row r="84" spans="1:4" x14ac:dyDescent="0.25">
      <c r="A84" s="66" t="s">
        <v>645</v>
      </c>
      <c r="B84" s="68">
        <v>0</v>
      </c>
      <c r="C84" s="68">
        <v>3.814E-2</v>
      </c>
      <c r="D84" s="69">
        <v>-3.814E-2</v>
      </c>
    </row>
    <row r="85" spans="1:4" x14ac:dyDescent="0.25">
      <c r="A85" s="66" t="s">
        <v>311</v>
      </c>
      <c r="B85" s="68">
        <v>0</v>
      </c>
      <c r="C85" s="68">
        <v>3.8366459999999998E-2</v>
      </c>
      <c r="D85" s="69">
        <v>-3.8366459999999998E-2</v>
      </c>
    </row>
    <row r="86" spans="1:4" x14ac:dyDescent="0.25">
      <c r="A86" s="66" t="s">
        <v>444</v>
      </c>
      <c r="B86" s="68">
        <v>0</v>
      </c>
      <c r="C86" s="68">
        <v>4.3862440000000003E-2</v>
      </c>
      <c r="D86" s="69">
        <v>-4.3862440000000003E-2</v>
      </c>
    </row>
    <row r="87" spans="1:4" x14ac:dyDescent="0.25">
      <c r="A87" s="66" t="s">
        <v>429</v>
      </c>
      <c r="B87" s="68">
        <v>0</v>
      </c>
      <c r="C87" s="68">
        <v>4.4242440000000001E-2</v>
      </c>
      <c r="D87" s="69">
        <v>-4.4242440000000001E-2</v>
      </c>
    </row>
    <row r="88" spans="1:4" x14ac:dyDescent="0.25">
      <c r="A88" s="66" t="s">
        <v>431</v>
      </c>
      <c r="B88" s="68">
        <v>0</v>
      </c>
      <c r="C88" s="68">
        <v>4.5637570000000002E-2</v>
      </c>
      <c r="D88" s="69">
        <v>-4.5637570000000002E-2</v>
      </c>
    </row>
    <row r="89" spans="1:4" x14ac:dyDescent="0.25">
      <c r="A89" s="66" t="s">
        <v>524</v>
      </c>
      <c r="B89" s="68">
        <v>0</v>
      </c>
      <c r="C89" s="68">
        <v>5.0043440000000002E-2</v>
      </c>
      <c r="D89" s="69">
        <v>-5.0043440000000002E-2</v>
      </c>
    </row>
    <row r="90" spans="1:4" x14ac:dyDescent="0.25">
      <c r="A90" s="66" t="s">
        <v>413</v>
      </c>
      <c r="B90" s="68">
        <v>7.8300000000000002E-3</v>
      </c>
      <c r="C90" s="68">
        <v>5.8024829999999999E-2</v>
      </c>
      <c r="D90" s="69">
        <v>-5.0194829999999996E-2</v>
      </c>
    </row>
    <row r="91" spans="1:4" x14ac:dyDescent="0.25">
      <c r="A91" s="66" t="s">
        <v>462</v>
      </c>
      <c r="B91" s="68">
        <v>0</v>
      </c>
      <c r="C91" s="68">
        <v>5.095686E-2</v>
      </c>
      <c r="D91" s="69">
        <v>-5.095686E-2</v>
      </c>
    </row>
    <row r="92" spans="1:4" x14ac:dyDescent="0.25">
      <c r="A92" s="66" t="s">
        <v>464</v>
      </c>
      <c r="B92" s="68">
        <v>0</v>
      </c>
      <c r="C92" s="68">
        <v>5.5613999999999997E-2</v>
      </c>
      <c r="D92" s="69">
        <v>-5.5613999999999997E-2</v>
      </c>
    </row>
    <row r="93" spans="1:4" x14ac:dyDescent="0.25">
      <c r="A93" s="66" t="s">
        <v>308</v>
      </c>
      <c r="B93" s="68">
        <v>0</v>
      </c>
      <c r="C93" s="68">
        <v>6.6140909999999997E-2</v>
      </c>
      <c r="D93" s="69">
        <v>-6.6140909999999997E-2</v>
      </c>
    </row>
    <row r="94" spans="1:4" x14ac:dyDescent="0.25">
      <c r="A94" s="66" t="s">
        <v>455</v>
      </c>
      <c r="B94" s="68">
        <v>0</v>
      </c>
      <c r="C94" s="68">
        <v>6.9129559999999993E-2</v>
      </c>
      <c r="D94" s="69">
        <v>-6.9129559999999993E-2</v>
      </c>
    </row>
    <row r="95" spans="1:4" x14ac:dyDescent="0.25">
      <c r="A95" s="66" t="s">
        <v>421</v>
      </c>
      <c r="B95" s="68">
        <v>0</v>
      </c>
      <c r="C95" s="68">
        <v>7.4119729999999995E-2</v>
      </c>
      <c r="D95" s="69">
        <v>-7.4119729999999995E-2</v>
      </c>
    </row>
    <row r="96" spans="1:4" x14ac:dyDescent="0.25">
      <c r="A96" s="66" t="s">
        <v>458</v>
      </c>
      <c r="B96" s="68">
        <v>0</v>
      </c>
      <c r="C96" s="68">
        <v>8.6436990000000005E-2</v>
      </c>
      <c r="D96" s="69">
        <v>-8.6436990000000005E-2</v>
      </c>
    </row>
    <row r="97" spans="1:4" x14ac:dyDescent="0.25">
      <c r="A97" s="66" t="s">
        <v>457</v>
      </c>
      <c r="B97" s="68">
        <v>0</v>
      </c>
      <c r="C97" s="68">
        <v>8.8908799999999996E-2</v>
      </c>
      <c r="D97" s="69">
        <v>-8.8908799999999996E-2</v>
      </c>
    </row>
    <row r="98" spans="1:4" x14ac:dyDescent="0.25">
      <c r="A98" s="66" t="s">
        <v>416</v>
      </c>
      <c r="B98" s="68">
        <v>0</v>
      </c>
      <c r="C98" s="68">
        <v>9.7799079999999997E-2</v>
      </c>
      <c r="D98" s="69">
        <v>-9.7799079999999997E-2</v>
      </c>
    </row>
    <row r="99" spans="1:4" x14ac:dyDescent="0.25">
      <c r="A99" s="66" t="s">
        <v>450</v>
      </c>
      <c r="B99" s="68">
        <v>0</v>
      </c>
      <c r="C99" s="68">
        <v>0.12210928</v>
      </c>
      <c r="D99" s="69">
        <v>-0.12210928</v>
      </c>
    </row>
    <row r="100" spans="1:4" x14ac:dyDescent="0.25">
      <c r="A100" s="66" t="s">
        <v>430</v>
      </c>
      <c r="B100" s="68">
        <v>2.5202150000000003E-2</v>
      </c>
      <c r="C100" s="68">
        <v>0.14769916</v>
      </c>
      <c r="D100" s="69">
        <v>-0.12249700999999999</v>
      </c>
    </row>
    <row r="101" spans="1:4" x14ac:dyDescent="0.25">
      <c r="A101" s="66" t="s">
        <v>447</v>
      </c>
      <c r="B101" s="68">
        <v>0</v>
      </c>
      <c r="C101" s="68">
        <v>0.18187998999999999</v>
      </c>
      <c r="D101" s="69">
        <v>-0.18187998999999999</v>
      </c>
    </row>
    <row r="102" spans="1:4" x14ac:dyDescent="0.25">
      <c r="A102" s="66" t="s">
        <v>419</v>
      </c>
      <c r="B102" s="68">
        <v>1.575E-3</v>
      </c>
      <c r="C102" s="68">
        <v>0.20295460000000001</v>
      </c>
      <c r="D102" s="69">
        <v>-0.20137960000000002</v>
      </c>
    </row>
    <row r="103" spans="1:4" x14ac:dyDescent="0.25">
      <c r="A103" s="66" t="s">
        <v>420</v>
      </c>
      <c r="B103" s="68">
        <v>0</v>
      </c>
      <c r="C103" s="68">
        <v>0.20809823000000002</v>
      </c>
      <c r="D103" s="69">
        <v>-0.20809823000000002</v>
      </c>
    </row>
    <row r="104" spans="1:4" x14ac:dyDescent="0.25">
      <c r="A104" s="66" t="s">
        <v>513</v>
      </c>
      <c r="B104" s="68">
        <v>0</v>
      </c>
      <c r="C104" s="68">
        <v>0.21939339999999999</v>
      </c>
      <c r="D104" s="69">
        <v>-0.21939339999999999</v>
      </c>
    </row>
    <row r="105" spans="1:4" x14ac:dyDescent="0.25">
      <c r="A105" s="66" t="s">
        <v>466</v>
      </c>
      <c r="B105" s="68">
        <v>0</v>
      </c>
      <c r="C105" s="68">
        <v>0.30200709999999997</v>
      </c>
      <c r="D105" s="69">
        <v>-0.30200709999999997</v>
      </c>
    </row>
    <row r="106" spans="1:4" x14ac:dyDescent="0.25">
      <c r="A106" s="66" t="s">
        <v>448</v>
      </c>
      <c r="B106" s="68">
        <v>0</v>
      </c>
      <c r="C106" s="68">
        <v>0.38035384</v>
      </c>
      <c r="D106" s="69">
        <v>-0.38035384</v>
      </c>
    </row>
    <row r="107" spans="1:4" x14ac:dyDescent="0.25">
      <c r="A107" s="66" t="s">
        <v>442</v>
      </c>
      <c r="B107" s="68">
        <v>0</v>
      </c>
      <c r="C107" s="68">
        <v>0.38434346000000003</v>
      </c>
      <c r="D107" s="69">
        <v>-0.38434346000000003</v>
      </c>
    </row>
    <row r="108" spans="1:4" x14ac:dyDescent="0.25">
      <c r="A108" s="66" t="s">
        <v>439</v>
      </c>
      <c r="B108" s="68">
        <v>1.5939999999999999E-3</v>
      </c>
      <c r="C108" s="68">
        <v>0.40246996999999995</v>
      </c>
      <c r="D108" s="69">
        <v>-0.40087596999999997</v>
      </c>
    </row>
    <row r="109" spans="1:4" x14ac:dyDescent="0.25">
      <c r="A109" s="66" t="s">
        <v>415</v>
      </c>
      <c r="B109" s="68">
        <v>2.5140000000000002E-3</v>
      </c>
      <c r="C109" s="68">
        <v>0.51302122999999999</v>
      </c>
      <c r="D109" s="69">
        <v>-0.51050722999999998</v>
      </c>
    </row>
    <row r="110" spans="1:4" x14ac:dyDescent="0.25">
      <c r="A110" s="66" t="s">
        <v>411</v>
      </c>
      <c r="B110" s="68">
        <v>0</v>
      </c>
      <c r="C110" s="68">
        <v>0.51893655999999999</v>
      </c>
      <c r="D110" s="69">
        <v>-0.51893655999999999</v>
      </c>
    </row>
    <row r="111" spans="1:4" x14ac:dyDescent="0.25">
      <c r="A111" s="66" t="s">
        <v>414</v>
      </c>
      <c r="B111" s="68">
        <v>0.13412152999999999</v>
      </c>
      <c r="C111" s="68">
        <v>0.76117959999999996</v>
      </c>
      <c r="D111" s="69">
        <v>-0.62705806999999991</v>
      </c>
    </row>
    <row r="112" spans="1:4" x14ac:dyDescent="0.25">
      <c r="A112" s="66" t="s">
        <v>426</v>
      </c>
      <c r="B112" s="68">
        <v>0</v>
      </c>
      <c r="C112" s="68">
        <v>0.67993378000000004</v>
      </c>
      <c r="D112" s="69">
        <v>-0.67993378000000004</v>
      </c>
    </row>
    <row r="113" spans="1:4" x14ac:dyDescent="0.25">
      <c r="A113" s="66" t="s">
        <v>391</v>
      </c>
      <c r="B113" s="68">
        <v>5.8E-4</v>
      </c>
      <c r="C113" s="68">
        <v>0.69418051000000003</v>
      </c>
      <c r="D113" s="69">
        <v>-0.69360051</v>
      </c>
    </row>
    <row r="114" spans="1:4" x14ac:dyDescent="0.25">
      <c r="A114" s="66" t="s">
        <v>452</v>
      </c>
      <c r="B114" s="68">
        <v>0</v>
      </c>
      <c r="C114" s="68">
        <v>0.83901462000000004</v>
      </c>
      <c r="D114" s="69">
        <v>-0.83901462000000004</v>
      </c>
    </row>
    <row r="115" spans="1:4" x14ac:dyDescent="0.25">
      <c r="A115" s="66" t="s">
        <v>440</v>
      </c>
      <c r="B115" s="68">
        <v>7.3989479999999996E-2</v>
      </c>
      <c r="C115" s="68">
        <v>1.2644477599999999</v>
      </c>
      <c r="D115" s="69">
        <v>-1.1904582799999999</v>
      </c>
    </row>
    <row r="116" spans="1:4" x14ac:dyDescent="0.25">
      <c r="A116" s="66" t="s">
        <v>423</v>
      </c>
      <c r="B116" s="68">
        <v>0.15</v>
      </c>
      <c r="C116" s="68">
        <v>1.5828177800000001</v>
      </c>
      <c r="D116" s="69">
        <v>-1.4328177800000002</v>
      </c>
    </row>
    <row r="117" spans="1:4" x14ac:dyDescent="0.25">
      <c r="A117" s="66" t="s">
        <v>449</v>
      </c>
      <c r="B117" s="68">
        <v>0.24999880999999999</v>
      </c>
      <c r="C117" s="68">
        <v>1.7779817099999999</v>
      </c>
      <c r="D117" s="69">
        <v>-1.5279829</v>
      </c>
    </row>
    <row r="118" spans="1:4" x14ac:dyDescent="0.25">
      <c r="A118" s="66" t="s">
        <v>387</v>
      </c>
      <c r="B118" s="68">
        <v>2.9999999999999997E-4</v>
      </c>
      <c r="C118" s="68">
        <v>1.86029592</v>
      </c>
      <c r="D118" s="69">
        <v>-1.85999592</v>
      </c>
    </row>
    <row r="119" spans="1:4" x14ac:dyDescent="0.25">
      <c r="A119" s="66" t="s">
        <v>393</v>
      </c>
      <c r="B119" s="68">
        <v>14.247682429999999</v>
      </c>
      <c r="C119" s="68">
        <v>16.12302682</v>
      </c>
      <c r="D119" s="69">
        <v>-1.8753443900000004</v>
      </c>
    </row>
    <row r="120" spans="1:4" x14ac:dyDescent="0.25">
      <c r="A120" s="66" t="s">
        <v>434</v>
      </c>
      <c r="B120" s="68">
        <v>0</v>
      </c>
      <c r="C120" s="68">
        <v>2.0680463899999997</v>
      </c>
      <c r="D120" s="69">
        <v>-2.0680463899999997</v>
      </c>
    </row>
    <row r="121" spans="1:4" x14ac:dyDescent="0.25">
      <c r="A121" s="66" t="s">
        <v>417</v>
      </c>
      <c r="B121" s="68">
        <v>1.4999999999999999E-4</v>
      </c>
      <c r="C121" s="68">
        <v>2.1000147200000003</v>
      </c>
      <c r="D121" s="69">
        <v>-2.0998647200000002</v>
      </c>
    </row>
    <row r="122" spans="1:4" x14ac:dyDescent="0.25">
      <c r="A122" s="66" t="s">
        <v>424</v>
      </c>
      <c r="B122" s="68">
        <v>0</v>
      </c>
      <c r="C122" s="68">
        <v>2.4878592300000002</v>
      </c>
      <c r="D122" s="69">
        <v>-2.4878592300000002</v>
      </c>
    </row>
    <row r="123" spans="1:4" x14ac:dyDescent="0.25">
      <c r="A123" s="66" t="s">
        <v>396</v>
      </c>
      <c r="B123" s="68">
        <v>0.30571784000000002</v>
      </c>
      <c r="C123" s="68">
        <v>3.4506962099999998</v>
      </c>
      <c r="D123" s="69">
        <v>-3.1449783699999996</v>
      </c>
    </row>
    <row r="124" spans="1:4" x14ac:dyDescent="0.25">
      <c r="A124" s="66" t="s">
        <v>433</v>
      </c>
      <c r="B124" s="68">
        <v>0</v>
      </c>
      <c r="C124" s="68">
        <v>3.2737504799999999</v>
      </c>
      <c r="D124" s="69">
        <v>-3.2737504799999999</v>
      </c>
    </row>
    <row r="125" spans="1:4" x14ac:dyDescent="0.25">
      <c r="A125" s="66" t="s">
        <v>307</v>
      </c>
      <c r="B125" s="68">
        <v>0</v>
      </c>
      <c r="C125" s="68">
        <v>3.2849969199999998</v>
      </c>
      <c r="D125" s="69">
        <v>-3.2849969199999998</v>
      </c>
    </row>
    <row r="126" spans="1:4" x14ac:dyDescent="0.25">
      <c r="A126" s="66" t="s">
        <v>407</v>
      </c>
      <c r="B126" s="68">
        <v>0.47958165000000003</v>
      </c>
      <c r="C126" s="68">
        <v>4.2948385800000004</v>
      </c>
      <c r="D126" s="69">
        <v>-3.8152569300000003</v>
      </c>
    </row>
    <row r="127" spans="1:4" x14ac:dyDescent="0.25">
      <c r="A127" s="66" t="s">
        <v>394</v>
      </c>
      <c r="B127" s="68">
        <v>0.33203636999999997</v>
      </c>
      <c r="C127" s="68">
        <v>4.5779838099999992</v>
      </c>
      <c r="D127" s="69">
        <v>-4.2459474399999992</v>
      </c>
    </row>
    <row r="128" spans="1:4" x14ac:dyDescent="0.25">
      <c r="A128" s="66" t="s">
        <v>301</v>
      </c>
      <c r="B128" s="68">
        <v>0</v>
      </c>
      <c r="C128" s="68">
        <v>5.0344105399999997</v>
      </c>
      <c r="D128" s="69">
        <v>-5.0344105399999997</v>
      </c>
    </row>
    <row r="129" spans="1:4" x14ac:dyDescent="0.25">
      <c r="A129" s="66" t="s">
        <v>386</v>
      </c>
      <c r="B129" s="68">
        <v>6.5353638800000002</v>
      </c>
      <c r="C129" s="68">
        <v>13.2627234</v>
      </c>
      <c r="D129" s="69">
        <v>-6.7273595200000003</v>
      </c>
    </row>
    <row r="130" spans="1:4" x14ac:dyDescent="0.25">
      <c r="A130" s="66" t="s">
        <v>412</v>
      </c>
      <c r="B130" s="68">
        <v>1.6500000000000001E-2</v>
      </c>
      <c r="C130" s="68">
        <v>7.14347171</v>
      </c>
      <c r="D130" s="69">
        <v>-7.1269717100000003</v>
      </c>
    </row>
    <row r="131" spans="1:4" x14ac:dyDescent="0.25">
      <c r="A131" s="66" t="s">
        <v>400</v>
      </c>
      <c r="B131" s="68">
        <v>0.12910017999999998</v>
      </c>
      <c r="C131" s="68">
        <v>7.41261847</v>
      </c>
      <c r="D131" s="69">
        <v>-7.28351829</v>
      </c>
    </row>
    <row r="132" spans="1:4" x14ac:dyDescent="0.25">
      <c r="A132" s="66" t="s">
        <v>380</v>
      </c>
      <c r="B132" s="68">
        <v>3.5236996199999999</v>
      </c>
      <c r="C132" s="68">
        <v>11.44762805</v>
      </c>
      <c r="D132" s="69">
        <v>-7.9239284300000001</v>
      </c>
    </row>
    <row r="133" spans="1:4" x14ac:dyDescent="0.25">
      <c r="A133" s="66" t="s">
        <v>304</v>
      </c>
      <c r="B133" s="68">
        <v>9.0303620000000001E-2</v>
      </c>
      <c r="C133" s="68">
        <v>8.1327558</v>
      </c>
      <c r="D133" s="69">
        <v>-8.0424521799999997</v>
      </c>
    </row>
    <row r="134" spans="1:4" x14ac:dyDescent="0.25">
      <c r="A134" s="66" t="s">
        <v>402</v>
      </c>
      <c r="B134" s="68">
        <v>0</v>
      </c>
      <c r="C134" s="68">
        <v>8.5058240399999985</v>
      </c>
      <c r="D134" s="69">
        <v>-8.5058240399999985</v>
      </c>
    </row>
    <row r="135" spans="1:4" x14ac:dyDescent="0.25">
      <c r="A135" s="66" t="s">
        <v>384</v>
      </c>
      <c r="B135" s="68">
        <v>3.9159190000000001</v>
      </c>
      <c r="C135" s="68">
        <v>14.000483789999999</v>
      </c>
      <c r="D135" s="69">
        <v>-10.084564789999998</v>
      </c>
    </row>
    <row r="136" spans="1:4" x14ac:dyDescent="0.25">
      <c r="A136" s="66" t="s">
        <v>381</v>
      </c>
      <c r="B136" s="68">
        <v>4.6321100900000003</v>
      </c>
      <c r="C136" s="68">
        <v>15.76569205</v>
      </c>
      <c r="D136" s="69">
        <v>-11.133581960000001</v>
      </c>
    </row>
    <row r="137" spans="1:4" x14ac:dyDescent="0.25">
      <c r="A137" s="66" t="s">
        <v>305</v>
      </c>
      <c r="B137" s="68">
        <v>0</v>
      </c>
      <c r="C137" s="68">
        <v>18.187891910000001</v>
      </c>
      <c r="D137" s="69">
        <v>-18.187891910000001</v>
      </c>
    </row>
    <row r="138" spans="1:4" x14ac:dyDescent="0.25">
      <c r="A138" s="66" t="s">
        <v>310</v>
      </c>
      <c r="B138" s="68">
        <v>5.0657180000000003E-2</v>
      </c>
      <c r="C138" s="68">
        <v>19.420918929999999</v>
      </c>
      <c r="D138" s="69">
        <v>-19.370261749999997</v>
      </c>
    </row>
    <row r="139" spans="1:4" x14ac:dyDescent="0.25">
      <c r="A139" s="66" t="s">
        <v>395</v>
      </c>
      <c r="B139" s="68">
        <v>0</v>
      </c>
      <c r="C139" s="68">
        <v>19.83350184</v>
      </c>
      <c r="D139" s="69">
        <v>-19.83350184</v>
      </c>
    </row>
    <row r="140" spans="1:4" x14ac:dyDescent="0.25">
      <c r="A140" s="66" t="s">
        <v>399</v>
      </c>
      <c r="B140" s="68">
        <v>3.0911630000000002E-2</v>
      </c>
      <c r="C140" s="68">
        <v>23.552275420000001</v>
      </c>
      <c r="D140" s="69">
        <v>-23.521363790000002</v>
      </c>
    </row>
    <row r="141" spans="1:4" x14ac:dyDescent="0.25">
      <c r="A141" s="66" t="s">
        <v>389</v>
      </c>
      <c r="B141" s="68">
        <v>0.40402404999999997</v>
      </c>
      <c r="C141" s="68">
        <v>24.622018399999998</v>
      </c>
      <c r="D141" s="69">
        <v>-24.217994349999998</v>
      </c>
    </row>
    <row r="142" spans="1:4" x14ac:dyDescent="0.25">
      <c r="A142" s="66" t="s">
        <v>437</v>
      </c>
      <c r="B142" s="68">
        <v>8.9899999999999994E-2</v>
      </c>
      <c r="C142" s="68">
        <v>24.83690696</v>
      </c>
      <c r="D142" s="69">
        <v>-24.74700696</v>
      </c>
    </row>
    <row r="143" spans="1:4" x14ac:dyDescent="0.25">
      <c r="A143" s="66" t="s">
        <v>418</v>
      </c>
      <c r="B143" s="68">
        <v>0.20346388000000001</v>
      </c>
      <c r="C143" s="68">
        <v>30.789857809999997</v>
      </c>
      <c r="D143" s="69">
        <v>-30.586393929999996</v>
      </c>
    </row>
    <row r="144" spans="1:4" x14ac:dyDescent="0.25">
      <c r="A144" s="66" t="s">
        <v>388</v>
      </c>
      <c r="B144" s="68">
        <v>4.4999999999999999E-4</v>
      </c>
      <c r="C144" s="68">
        <v>32.332449780000005</v>
      </c>
      <c r="D144" s="69">
        <v>-32.331999780000004</v>
      </c>
    </row>
    <row r="145" spans="1:4" x14ac:dyDescent="0.25">
      <c r="A145" s="66" t="s">
        <v>383</v>
      </c>
      <c r="B145" s="68">
        <v>117.52062316</v>
      </c>
      <c r="C145" s="68">
        <v>151.09558461</v>
      </c>
      <c r="D145" s="69">
        <v>-33.574961450000004</v>
      </c>
    </row>
    <row r="146" spans="1:4" x14ac:dyDescent="0.25">
      <c r="A146" s="66" t="s">
        <v>425</v>
      </c>
      <c r="B146" s="68">
        <v>2.9999999999999997E-4</v>
      </c>
      <c r="C146" s="68">
        <v>38.996408559999999</v>
      </c>
      <c r="D146" s="69">
        <v>-38.996108559999996</v>
      </c>
    </row>
    <row r="147" spans="1:4" x14ac:dyDescent="0.25">
      <c r="A147" s="66" t="s">
        <v>373</v>
      </c>
      <c r="B147" s="68">
        <v>18.909190410000001</v>
      </c>
      <c r="C147" s="68">
        <v>61.5863315</v>
      </c>
      <c r="D147" s="69">
        <v>-42.677141089999999</v>
      </c>
    </row>
    <row r="148" spans="1:4" x14ac:dyDescent="0.25">
      <c r="A148" s="66" t="s">
        <v>298</v>
      </c>
      <c r="B148" s="68">
        <v>2.2280553700000003</v>
      </c>
      <c r="C148" s="68">
        <v>63.869616130000004</v>
      </c>
      <c r="D148" s="69">
        <v>-61.641560760000004</v>
      </c>
    </row>
    <row r="149" spans="1:4" x14ac:dyDescent="0.25">
      <c r="A149" s="66" t="s">
        <v>362</v>
      </c>
      <c r="B149" s="68">
        <v>75.35792988</v>
      </c>
      <c r="C149" s="68">
        <v>178.25329975</v>
      </c>
      <c r="D149" s="69">
        <v>-102.89536987</v>
      </c>
    </row>
    <row r="150" spans="1:4" x14ac:dyDescent="0.25">
      <c r="A150" s="66" t="s">
        <v>453</v>
      </c>
      <c r="B150" s="68">
        <v>2.5999999999999998E-4</v>
      </c>
      <c r="C150" s="68">
        <v>104.08260051000001</v>
      </c>
      <c r="D150" s="69">
        <v>-104.08234051000001</v>
      </c>
    </row>
    <row r="151" spans="1:4" x14ac:dyDescent="0.25">
      <c r="A151" s="66" t="s">
        <v>353</v>
      </c>
      <c r="B151" s="68">
        <v>4.1187080000000001E-2</v>
      </c>
      <c r="C151" s="68">
        <v>123.8542808</v>
      </c>
      <c r="D151" s="69">
        <v>-123.81309372</v>
      </c>
    </row>
    <row r="152" spans="1:4" x14ac:dyDescent="0.25">
      <c r="A152" s="66" t="s">
        <v>398</v>
      </c>
      <c r="B152" s="68">
        <v>0.77957982999999997</v>
      </c>
      <c r="C152" s="68">
        <v>131.47098145999999</v>
      </c>
      <c r="D152" s="69">
        <v>-130.69140163</v>
      </c>
    </row>
    <row r="153" spans="1:4" x14ac:dyDescent="0.25">
      <c r="A153" s="66" t="s">
        <v>370</v>
      </c>
      <c r="B153" s="68">
        <v>15.750139189999999</v>
      </c>
      <c r="C153" s="68">
        <v>149.10814148</v>
      </c>
      <c r="D153" s="69">
        <v>-133.35800229</v>
      </c>
    </row>
    <row r="154" spans="1:4" x14ac:dyDescent="0.25">
      <c r="A154" s="66" t="s">
        <v>375</v>
      </c>
      <c r="B154" s="68">
        <v>14.03387172</v>
      </c>
      <c r="C154" s="68">
        <v>153.71973334999998</v>
      </c>
      <c r="D154" s="69">
        <v>-139.68586162999998</v>
      </c>
    </row>
    <row r="155" spans="1:4" x14ac:dyDescent="0.25">
      <c r="A155" s="66" t="s">
        <v>371</v>
      </c>
      <c r="B155" s="68">
        <v>8.8815001799999997</v>
      </c>
      <c r="C155" s="68">
        <v>150.77212599999999</v>
      </c>
      <c r="D155" s="69">
        <v>-141.89062582</v>
      </c>
    </row>
    <row r="156" spans="1:4" x14ac:dyDescent="0.25">
      <c r="A156" s="66" t="s">
        <v>365</v>
      </c>
      <c r="B156" s="68">
        <v>35.23605774</v>
      </c>
      <c r="C156" s="68">
        <v>195.50643101</v>
      </c>
      <c r="D156" s="69">
        <v>-160.27037326999999</v>
      </c>
    </row>
    <row r="157" spans="1:4" x14ac:dyDescent="0.25">
      <c r="A157" s="66" t="s">
        <v>368</v>
      </c>
      <c r="B157" s="68">
        <v>4.91445797</v>
      </c>
      <c r="C157" s="68">
        <v>196.62112783000001</v>
      </c>
      <c r="D157" s="69">
        <v>-191.70666986000001</v>
      </c>
    </row>
    <row r="158" spans="1:4" x14ac:dyDescent="0.25">
      <c r="A158" s="66" t="s">
        <v>652</v>
      </c>
      <c r="B158" s="68">
        <v>0</v>
      </c>
      <c r="C158" s="68">
        <v>320.78938670999997</v>
      </c>
      <c r="D158" s="69">
        <v>-320.78938670999997</v>
      </c>
    </row>
    <row r="159" spans="1:4" s="28" customFormat="1" x14ac:dyDescent="0.25">
      <c r="A159" s="66" t="s">
        <v>377</v>
      </c>
      <c r="B159" s="68">
        <v>15.610440929999999</v>
      </c>
      <c r="C159" s="68">
        <v>394.29330186000004</v>
      </c>
      <c r="D159" s="69">
        <v>-378.68286093000006</v>
      </c>
    </row>
    <row r="160" spans="1:4" x14ac:dyDescent="0.25">
      <c r="A160" s="66" t="s">
        <v>359</v>
      </c>
      <c r="B160" s="68">
        <v>92.158891530000005</v>
      </c>
      <c r="C160" s="68">
        <v>472.06689508999995</v>
      </c>
      <c r="D160" s="69">
        <v>-379.90800355999994</v>
      </c>
    </row>
    <row r="161" spans="1:4" x14ac:dyDescent="0.25">
      <c r="A161" s="66" t="s">
        <v>309</v>
      </c>
      <c r="B161" s="68">
        <v>1.2061451699999999</v>
      </c>
      <c r="C161" s="68">
        <v>1075.2010517000001</v>
      </c>
      <c r="D161" s="69">
        <v>-1073.9949065300002</v>
      </c>
    </row>
    <row r="162" spans="1:4" x14ac:dyDescent="0.25">
      <c r="A162" s="66" t="s">
        <v>438</v>
      </c>
      <c r="B162" s="68">
        <v>0</v>
      </c>
      <c r="C162" s="68">
        <v>1397.3010501700001</v>
      </c>
      <c r="D162" s="69">
        <v>-1397.3010501700001</v>
      </c>
    </row>
    <row r="163" spans="1:4" x14ac:dyDescent="0.25">
      <c r="A163" s="66" t="s">
        <v>296</v>
      </c>
      <c r="B163" s="68">
        <v>1620.64487373</v>
      </c>
      <c r="C163" s="68">
        <v>4513.1732597760001</v>
      </c>
      <c r="D163" s="69">
        <v>-2892.5283860460004</v>
      </c>
    </row>
    <row r="164" spans="1:4" s="28" customFormat="1" x14ac:dyDescent="0.25">
      <c r="A164" s="107" t="s">
        <v>262</v>
      </c>
      <c r="B164" s="108">
        <f>SUM(B3:B163)</f>
        <v>8267.3556710599987</v>
      </c>
      <c r="C164" s="109">
        <f>SUM(C3:C163)</f>
        <v>11924.856659596</v>
      </c>
      <c r="D164" s="110">
        <f>SUM(D3:D163)</f>
        <v>-3657.5009885360028</v>
      </c>
    </row>
  </sheetData>
  <sortState xmlns:xlrd2="http://schemas.microsoft.com/office/spreadsheetml/2017/richdata2" ref="A3:D159">
    <sortCondition descending="1" ref="D3:D159"/>
  </sortState>
  <hyperlinks>
    <hyperlink ref="K1" location="'Table of Content'!A1" display="Table of Content" xr:uid="{00000000-0004-0000-0800-000000000000}"/>
    <hyperlink ref="F1" location="'Table of Content'!A1" display="Table of Content" xr:uid="{00000000-0004-0000-0800-000001000000}"/>
  </hyperlinks>
  <pageMargins left="0.7" right="0.7" top="0.75" bottom="0.75" header="0.3" footer="0.3"/>
  <pageSetup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5E3DB1762757CE4D91D2A549CA418627" ma:contentTypeVersion="7" ma:contentTypeDescription="Create a new document." ma:contentTypeScope="" ma:versionID="4dca390e305fb69c54b436fc968c59b4">
  <xsd:schema xmlns:xsd="http://www.w3.org/2001/XMLSchema" xmlns:xs="http://www.w3.org/2001/XMLSchema" xmlns:p="http://schemas.microsoft.com/office/2006/metadata/properties" xmlns:ns3="5bc2fc94-f9a0-4595-82d5-7e47052a2585" xmlns:ns4="1223179d-944a-4eef-83c4-7a5b53ea7f85" targetNamespace="http://schemas.microsoft.com/office/2006/metadata/properties" ma:root="true" ma:fieldsID="0e488ffd60343c42516fb590d6649c16" ns3:_="" ns4:_="">
    <xsd:import namespace="5bc2fc94-f9a0-4595-82d5-7e47052a2585"/>
    <xsd:import namespace="1223179d-944a-4eef-83c4-7a5b53ea7f85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c2fc94-f9a0-4595-82d5-7e47052a2585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Sharing Hint Hash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223179d-944a-4eef-83c4-7a5b53ea7f8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0C22DE0-FC13-44FC-87BB-08717ADE041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FFE91C01-729B-4128-A6E6-E8915198193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5bc2fc94-f9a0-4595-82d5-7e47052a2585"/>
    <ds:schemaRef ds:uri="1223179d-944a-4eef-83c4-7a5b53ea7f8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991E69B1-8732-41D8-AA07-A6C84F33DA03}">
  <ds:schemaRefs>
    <ds:schemaRef ds:uri="http://schemas.microsoft.com/office/2006/documentManagement/types"/>
    <ds:schemaRef ds:uri="http://purl.org/dc/terms/"/>
    <ds:schemaRef ds:uri="http://schemas.openxmlformats.org/package/2006/metadata/core-properties"/>
    <ds:schemaRef ds:uri="http://purl.org/dc/elements/1.1/"/>
    <ds:schemaRef ds:uri="http://www.w3.org/XML/1998/namespace"/>
    <ds:schemaRef ds:uri="5bc2fc94-f9a0-4595-82d5-7e47052a2585"/>
    <ds:schemaRef ds:uri="http://purl.org/dc/dcmitype/"/>
    <ds:schemaRef ds:uri="http://schemas.microsoft.com/office/infopath/2007/PartnerControls"/>
    <ds:schemaRef ds:uri="1223179d-944a-4eef-83c4-7a5b53ea7f85"/>
    <ds:schemaRef ds:uri="http://schemas.microsoft.com/office/2006/metadata/propertie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31</vt:i4>
      </vt:variant>
    </vt:vector>
  </HeadingPairs>
  <TitlesOfParts>
    <vt:vector size="31" baseType="lpstr">
      <vt:lpstr>Table of Content</vt:lpstr>
      <vt:lpstr>Tab 1 June 2023 revisions</vt:lpstr>
      <vt:lpstr> Tab 2 Cum Trade value 2022</vt:lpstr>
      <vt:lpstr>Tab 3 Cum Trade value 2023</vt:lpstr>
      <vt:lpstr>Tab4 Exports by ISIC</vt:lpstr>
      <vt:lpstr>Tab5 Re-exports by ISIC</vt:lpstr>
      <vt:lpstr>Tab6 Imports by ISIC</vt:lpstr>
      <vt:lpstr>Tab7 Trade Balance</vt:lpstr>
      <vt:lpstr>Tab8 Trade balnce by prtnr</vt:lpstr>
      <vt:lpstr>Tab9Trade Balnce by prdct</vt:lpstr>
      <vt:lpstr>Tab10 Exports by Partner</vt:lpstr>
      <vt:lpstr>Tab11 Imports by Partner</vt:lpstr>
      <vt:lpstr>Tab12 Exports by Product</vt:lpstr>
      <vt:lpstr>Tab13 Re-exports by Product</vt:lpstr>
      <vt:lpstr>Tab14 Imports by Product</vt:lpstr>
      <vt:lpstr>Tab15 Top5 exp prdcts by countr</vt:lpstr>
      <vt:lpstr> Tab16 Top5 re-X prdct by conty</vt:lpstr>
      <vt:lpstr>Tab17 Top5 imp prdcts by contry</vt:lpstr>
      <vt:lpstr>Tab18 Exp by economic region</vt:lpstr>
      <vt:lpstr>Tab19 Exprts by econ rgion&amp;prdt</vt:lpstr>
      <vt:lpstr>Tab20 Imp by economic region</vt:lpstr>
      <vt:lpstr>Tab21 Imports econ region&amp;prdct</vt:lpstr>
      <vt:lpstr>Tab22 Exp by mode of trnsprt</vt:lpstr>
      <vt:lpstr>Tab23 Cmodties by mde of tansp</vt:lpstr>
      <vt:lpstr>Tab24 Imp by mode of trnsprt</vt:lpstr>
      <vt:lpstr>Tab25 Cmodties by mode of tran</vt:lpstr>
      <vt:lpstr>Tab26 Exports by NetWeight</vt:lpstr>
      <vt:lpstr>Tab27 Imports by NetWeight</vt:lpstr>
      <vt:lpstr>Tab28 Trade by Borderpost</vt:lpstr>
      <vt:lpstr>Tab29 AfCFTA</vt:lpstr>
      <vt:lpstr>Tab30 Commodity of the Month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Ezekiel N. Kambonde</dc:creator>
  <cp:lastModifiedBy>Leonard Tukondjere</cp:lastModifiedBy>
  <cp:lastPrinted>2022-10-18T15:02:29Z</cp:lastPrinted>
  <dcterms:created xsi:type="dcterms:W3CDTF">2022-04-20T09:38:20Z</dcterms:created>
  <dcterms:modified xsi:type="dcterms:W3CDTF">2023-09-05T07:05:50Z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0x0101005E3DB1762757CE4D91D2A549CA418627</vt:lpwstr>
  </property>
</Properties>
</file>