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AUGUST\FINAL\SUBMIT\"/>
    </mc:Choice>
  </mc:AlternateContent>
  <xr:revisionPtr revIDLastSave="0" documentId="8_{9AD9A4F7-5CC9-4026-8F3F-B491450DF2D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le of Content" sheetId="3" r:id="rId1"/>
    <sheet name="Tab 1 July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 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Product'!$A$1:$I$238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ISIC'!$A$4:$F$13</definedName>
    <definedName name="_xlnm._FilterDatabase" localSheetId="8" hidden="1" xml:space="preserve">      'Tab8 Trade balnce by prtnr'!$A$3:$D$158</definedName>
    <definedName name="_xlnm._FilterDatabase" localSheetId="9" hidden="1">'Tab9 Trade Balnce by prdct'!$A$2:$D$258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4" i="29" l="1"/>
  <c r="G26" i="29" s="1"/>
  <c r="I54" i="29"/>
  <c r="G23" i="29"/>
  <c r="G24" i="29"/>
  <c r="G25" i="29"/>
  <c r="G29" i="29"/>
  <c r="G30" i="29"/>
  <c r="G31" i="29"/>
  <c r="G32" i="29"/>
  <c r="G33" i="29"/>
  <c r="G37" i="29"/>
  <c r="G38" i="29"/>
  <c r="G39" i="29"/>
  <c r="G40" i="29"/>
  <c r="G41" i="29"/>
  <c r="G45" i="29"/>
  <c r="G46" i="29"/>
  <c r="G47" i="29"/>
  <c r="G48" i="29"/>
  <c r="G49" i="29"/>
  <c r="G53" i="29"/>
  <c r="G22" i="29"/>
  <c r="E22" i="29"/>
  <c r="C54" i="29"/>
  <c r="D54" i="29"/>
  <c r="H54" i="29"/>
  <c r="B54" i="29"/>
  <c r="K3" i="49"/>
  <c r="G28" i="29" l="1"/>
  <c r="G52" i="29"/>
  <c r="G44" i="29"/>
  <c r="G36" i="29"/>
  <c r="G51" i="29"/>
  <c r="G43" i="29"/>
  <c r="G35" i="29"/>
  <c r="G27" i="29"/>
  <c r="G50" i="29"/>
  <c r="G42" i="29"/>
  <c r="G34" i="29"/>
  <c r="D275" i="2" l="1"/>
  <c r="H4" i="13"/>
  <c r="G275" i="2"/>
  <c r="K4" i="49"/>
  <c r="I50" i="29"/>
  <c r="E52" i="29"/>
  <c r="E53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C30" i="29"/>
  <c r="C52" i="29"/>
  <c r="C53" i="29"/>
  <c r="C23" i="29"/>
  <c r="C24" i="29"/>
  <c r="C25" i="29"/>
  <c r="C26" i="29"/>
  <c r="C27" i="29"/>
  <c r="C28" i="29"/>
  <c r="C29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22" i="29"/>
  <c r="I53" i="29"/>
  <c r="E18" i="29"/>
  <c r="B9" i="43"/>
  <c r="C9" i="43"/>
  <c r="D9" i="43"/>
  <c r="E54" i="29" l="1"/>
  <c r="I45" i="29"/>
  <c r="I37" i="29"/>
  <c r="I22" i="29"/>
  <c r="I44" i="29"/>
  <c r="I36" i="29"/>
  <c r="I28" i="29"/>
  <c r="I51" i="29"/>
  <c r="I43" i="29"/>
  <c r="I35" i="29"/>
  <c r="I27" i="29"/>
  <c r="I42" i="29"/>
  <c r="I34" i="29"/>
  <c r="I26" i="29"/>
  <c r="I52" i="29"/>
  <c r="I49" i="29"/>
  <c r="I41" i="29"/>
  <c r="I33" i="29"/>
  <c r="I25" i="29"/>
  <c r="I48" i="29"/>
  <c r="I40" i="29"/>
  <c r="I32" i="29"/>
  <c r="I24" i="29"/>
  <c r="I29" i="29"/>
  <c r="I47" i="29"/>
  <c r="I39" i="29"/>
  <c r="I31" i="29"/>
  <c r="I23" i="29"/>
  <c r="I46" i="29"/>
  <c r="I38" i="29"/>
  <c r="I30" i="29"/>
  <c r="G4" i="15" l="1"/>
  <c r="D19" i="49"/>
  <c r="B19" i="49"/>
  <c r="B21" i="53"/>
  <c r="E26" i="53"/>
  <c r="G6" i="27"/>
  <c r="G5" i="27"/>
  <c r="F11" i="27"/>
  <c r="H4" i="26"/>
  <c r="G4" i="26"/>
  <c r="F9" i="26"/>
  <c r="G4" i="24"/>
  <c r="F268" i="14"/>
  <c r="I241" i="15"/>
  <c r="H241" i="15"/>
  <c r="J4" i="13"/>
  <c r="I4" i="13"/>
  <c r="B258" i="54"/>
  <c r="C258" i="54"/>
  <c r="C158" i="52"/>
  <c r="F14" i="8"/>
  <c r="F13" i="6"/>
  <c r="G4" i="6" s="1"/>
  <c r="E10" i="55"/>
  <c r="D10" i="4"/>
  <c r="D10" i="55"/>
  <c r="D13" i="4"/>
  <c r="B241" i="15"/>
  <c r="D241" i="15"/>
  <c r="F241" i="15"/>
  <c r="H268" i="13"/>
  <c r="G4" i="12"/>
  <c r="F170" i="12"/>
  <c r="G4" i="11"/>
  <c r="C136" i="11"/>
  <c r="B136" i="11"/>
  <c r="D136" i="11"/>
  <c r="F136" i="11"/>
  <c r="H136" i="11" s="1"/>
  <c r="E14" i="9"/>
  <c r="E15" i="9"/>
  <c r="G54" i="29"/>
  <c r="G136" i="11" l="1"/>
  <c r="C5" i="25"/>
  <c r="C6" i="25"/>
  <c r="C7" i="25"/>
  <c r="C8" i="25"/>
  <c r="C9" i="25"/>
  <c r="C10" i="25"/>
  <c r="C11" i="25"/>
  <c r="C12" i="25"/>
  <c r="C13" i="25"/>
  <c r="E5" i="25"/>
  <c r="E6" i="25"/>
  <c r="E7" i="25"/>
  <c r="E8" i="25"/>
  <c r="E9" i="25"/>
  <c r="E10" i="25"/>
  <c r="E11" i="25"/>
  <c r="E12" i="25"/>
  <c r="E13" i="25"/>
  <c r="G5" i="25"/>
  <c r="G6" i="25"/>
  <c r="G7" i="25"/>
  <c r="G8" i="25"/>
  <c r="G9" i="25"/>
  <c r="G10" i="25"/>
  <c r="G11" i="25"/>
  <c r="G12" i="25"/>
  <c r="G13" i="25"/>
  <c r="G4" i="25"/>
  <c r="H10" i="25"/>
  <c r="I10" i="25"/>
  <c r="I4" i="24"/>
  <c r="C5" i="24"/>
  <c r="C6" i="24"/>
  <c r="C7" i="24"/>
  <c r="C8" i="24"/>
  <c r="C9" i="24"/>
  <c r="C10" i="24"/>
  <c r="C11" i="24"/>
  <c r="C12" i="24"/>
  <c r="C13" i="24"/>
  <c r="E5" i="24"/>
  <c r="E6" i="24"/>
  <c r="E7" i="24"/>
  <c r="E8" i="24"/>
  <c r="E9" i="24"/>
  <c r="E10" i="24"/>
  <c r="E11" i="24"/>
  <c r="E12" i="24"/>
  <c r="E13" i="24"/>
  <c r="E4" i="24"/>
  <c r="G5" i="24"/>
  <c r="G6" i="24"/>
  <c r="G7" i="24"/>
  <c r="G8" i="24"/>
  <c r="G9" i="24"/>
  <c r="G10" i="24"/>
  <c r="G11" i="24"/>
  <c r="G12" i="24"/>
  <c r="G13" i="24"/>
  <c r="H11" i="24"/>
  <c r="I11" i="24"/>
  <c r="I32" i="11" l="1"/>
  <c r="I33" i="11"/>
  <c r="I34" i="11"/>
  <c r="I36" i="11"/>
  <c r="I37" i="11"/>
  <c r="I38" i="11"/>
  <c r="I39" i="11"/>
  <c r="I40" i="11"/>
  <c r="I41" i="11"/>
  <c r="I42" i="11"/>
  <c r="I43" i="11"/>
  <c r="I45" i="11"/>
  <c r="I47" i="11"/>
  <c r="I48" i="11"/>
  <c r="I49" i="11"/>
  <c r="I50" i="11"/>
  <c r="I51" i="11"/>
  <c r="I52" i="11"/>
  <c r="I53" i="11"/>
  <c r="I54" i="11"/>
  <c r="I55" i="11"/>
  <c r="I57" i="11"/>
  <c r="I58" i="11"/>
  <c r="I59" i="11"/>
  <c r="I60" i="11"/>
  <c r="I61" i="11"/>
  <c r="I62" i="11"/>
  <c r="I63" i="11"/>
  <c r="I64" i="11"/>
  <c r="I67" i="11"/>
  <c r="I68" i="11"/>
  <c r="I69" i="11"/>
  <c r="I70" i="11"/>
  <c r="I71" i="11"/>
  <c r="I72" i="11"/>
  <c r="I73" i="11"/>
  <c r="I74" i="11"/>
  <c r="I75" i="11"/>
  <c r="I76" i="11"/>
  <c r="I77" i="11"/>
  <c r="I79" i="11"/>
  <c r="I80" i="11"/>
  <c r="I83" i="11"/>
  <c r="I85" i="11"/>
  <c r="I87" i="11"/>
  <c r="I89" i="11"/>
  <c r="I91" i="11"/>
  <c r="I92" i="11"/>
  <c r="I93" i="11"/>
  <c r="I94" i="11"/>
  <c r="I96" i="11"/>
  <c r="I97" i="11"/>
  <c r="I98" i="11"/>
  <c r="I99" i="11"/>
  <c r="I103" i="11"/>
  <c r="I105" i="11"/>
  <c r="I111" i="11"/>
  <c r="I114" i="11"/>
  <c r="I116" i="11"/>
  <c r="I120" i="11"/>
  <c r="I121" i="11"/>
  <c r="I123" i="11"/>
  <c r="I124" i="11"/>
  <c r="I127" i="11"/>
  <c r="I128" i="11"/>
  <c r="I129" i="11"/>
  <c r="I130" i="11"/>
  <c r="I131" i="11"/>
  <c r="I133" i="11"/>
  <c r="I135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6" i="11"/>
  <c r="H37" i="11"/>
  <c r="H38" i="11"/>
  <c r="H39" i="11"/>
  <c r="H40" i="11"/>
  <c r="H41" i="11"/>
  <c r="H42" i="11"/>
  <c r="H43" i="11"/>
  <c r="H45" i="11"/>
  <c r="H46" i="11"/>
  <c r="H48" i="11"/>
  <c r="H49" i="11"/>
  <c r="H50" i="11"/>
  <c r="H51" i="11"/>
  <c r="H52" i="11"/>
  <c r="H53" i="11"/>
  <c r="H54" i="11"/>
  <c r="H55" i="11"/>
  <c r="H56" i="11"/>
  <c r="H57" i="11"/>
  <c r="H59" i="11"/>
  <c r="H61" i="11"/>
  <c r="H62" i="11"/>
  <c r="H64" i="11"/>
  <c r="H65" i="11"/>
  <c r="H66" i="11"/>
  <c r="H67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7" i="11"/>
  <c r="H88" i="11"/>
  <c r="H89" i="11"/>
  <c r="H90" i="11"/>
  <c r="H91" i="11"/>
  <c r="H92" i="11"/>
  <c r="H93" i="11"/>
  <c r="H95" i="11"/>
  <c r="H96" i="11"/>
  <c r="H98" i="11"/>
  <c r="H104" i="11"/>
  <c r="H106" i="11"/>
  <c r="H107" i="11"/>
  <c r="H108" i="11"/>
  <c r="H111" i="11"/>
  <c r="H112" i="11"/>
  <c r="H113" i="11"/>
  <c r="H114" i="11"/>
  <c r="H115" i="11"/>
  <c r="H116" i="11"/>
  <c r="H118" i="11"/>
  <c r="H119" i="11"/>
  <c r="H122" i="11"/>
  <c r="H125" i="11"/>
  <c r="H126" i="11"/>
  <c r="H127" i="11"/>
  <c r="H130" i="11"/>
  <c r="H133" i="11"/>
  <c r="H134" i="11"/>
  <c r="H4" i="11"/>
  <c r="G15" i="11"/>
  <c r="G31" i="11"/>
  <c r="G47" i="11"/>
  <c r="G63" i="11"/>
  <c r="G79" i="11"/>
  <c r="G95" i="11"/>
  <c r="G111" i="11"/>
  <c r="G127" i="11"/>
  <c r="C36" i="11"/>
  <c r="C39" i="11"/>
  <c r="C44" i="11"/>
  <c r="C47" i="11"/>
  <c r="C52" i="11"/>
  <c r="C55" i="11"/>
  <c r="C60" i="11"/>
  <c r="C63" i="11"/>
  <c r="C68" i="11"/>
  <c r="C71" i="11"/>
  <c r="C76" i="11"/>
  <c r="C79" i="11"/>
  <c r="C84" i="11"/>
  <c r="C87" i="11"/>
  <c r="C91" i="11"/>
  <c r="C92" i="11"/>
  <c r="C95" i="11"/>
  <c r="C96" i="11"/>
  <c r="C100" i="11"/>
  <c r="C103" i="11"/>
  <c r="C107" i="11"/>
  <c r="C108" i="11"/>
  <c r="C111" i="11"/>
  <c r="C112" i="11"/>
  <c r="C116" i="11"/>
  <c r="C119" i="11"/>
  <c r="C123" i="11"/>
  <c r="C124" i="11"/>
  <c r="C127" i="11"/>
  <c r="C128" i="11"/>
  <c r="C132" i="11"/>
  <c r="C135" i="11"/>
  <c r="C8" i="11"/>
  <c r="C9" i="11"/>
  <c r="C12" i="11"/>
  <c r="C13" i="11"/>
  <c r="C17" i="11"/>
  <c r="C20" i="11"/>
  <c r="C24" i="11"/>
  <c r="C25" i="11"/>
  <c r="C28" i="11"/>
  <c r="C29" i="11"/>
  <c r="K4" i="13"/>
  <c r="D8" i="44"/>
  <c r="C8" i="44"/>
  <c r="B8" i="44"/>
  <c r="B9" i="26"/>
  <c r="C4" i="26" s="1"/>
  <c r="D9" i="26"/>
  <c r="E6" i="26" s="1"/>
  <c r="G6" i="26"/>
  <c r="E8" i="26"/>
  <c r="C6" i="26"/>
  <c r="C7" i="26"/>
  <c r="I7" i="27"/>
  <c r="I4" i="27"/>
  <c r="H4" i="27"/>
  <c r="I6" i="26"/>
  <c r="I4" i="26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3" i="14"/>
  <c r="H234" i="14"/>
  <c r="H235" i="14"/>
  <c r="H237" i="14"/>
  <c r="H238" i="14"/>
  <c r="H239" i="14"/>
  <c r="H240" i="14"/>
  <c r="H241" i="14"/>
  <c r="H242" i="14"/>
  <c r="H243" i="14"/>
  <c r="H244" i="14"/>
  <c r="H245" i="14"/>
  <c r="H246" i="14"/>
  <c r="H250" i="14"/>
  <c r="H251" i="14"/>
  <c r="H253" i="14"/>
  <c r="H254" i="14"/>
  <c r="H258" i="14"/>
  <c r="H265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3" i="14"/>
  <c r="I236" i="14"/>
  <c r="I237" i="14"/>
  <c r="I238" i="14"/>
  <c r="I239" i="14"/>
  <c r="I240" i="14"/>
  <c r="I241" i="14"/>
  <c r="I242" i="14"/>
  <c r="I243" i="14"/>
  <c r="I244" i="14"/>
  <c r="I245" i="14"/>
  <c r="I246" i="14"/>
  <c r="I248" i="14"/>
  <c r="I249" i="14"/>
  <c r="I250" i="14"/>
  <c r="I251" i="14"/>
  <c r="I252" i="14"/>
  <c r="I253" i="14"/>
  <c r="I254" i="14"/>
  <c r="I255" i="14"/>
  <c r="I258" i="14"/>
  <c r="I263" i="14"/>
  <c r="I265" i="14"/>
  <c r="I4" i="14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8" i="15"/>
  <c r="H49" i="15"/>
  <c r="H50" i="15"/>
  <c r="H51" i="15"/>
  <c r="H52" i="15"/>
  <c r="H53" i="15"/>
  <c r="H54" i="15"/>
  <c r="H55" i="15"/>
  <c r="H56" i="15"/>
  <c r="H57" i="15"/>
  <c r="H59" i="15"/>
  <c r="H60" i="15"/>
  <c r="H61" i="15"/>
  <c r="H62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6" i="15"/>
  <c r="H157" i="15"/>
  <c r="H158" i="15"/>
  <c r="H159" i="15"/>
  <c r="H164" i="15"/>
  <c r="H166" i="15"/>
  <c r="H169" i="15"/>
  <c r="H170" i="15"/>
  <c r="H171" i="15"/>
  <c r="H172" i="15"/>
  <c r="H173" i="15"/>
  <c r="H175" i="15"/>
  <c r="H177" i="15"/>
  <c r="H178" i="15"/>
  <c r="H179" i="15"/>
  <c r="H180" i="15"/>
  <c r="H182" i="15"/>
  <c r="H185" i="15"/>
  <c r="H186" i="15"/>
  <c r="H187" i="15"/>
  <c r="H188" i="15"/>
  <c r="H189" i="15"/>
  <c r="H190" i="15"/>
  <c r="H191" i="15"/>
  <c r="H193" i="15"/>
  <c r="H195" i="15"/>
  <c r="H196" i="15"/>
  <c r="H197" i="15"/>
  <c r="H199" i="15"/>
  <c r="H200" i="15"/>
  <c r="H201" i="15"/>
  <c r="H202" i="15"/>
  <c r="H207" i="15"/>
  <c r="H208" i="15"/>
  <c r="H209" i="15"/>
  <c r="H210" i="15"/>
  <c r="H211" i="15"/>
  <c r="H212" i="15"/>
  <c r="H214" i="15"/>
  <c r="H215" i="15"/>
  <c r="H218" i="15"/>
  <c r="H219" i="15"/>
  <c r="H224" i="15"/>
  <c r="H225" i="15"/>
  <c r="H226" i="15"/>
  <c r="H227" i="15"/>
  <c r="H230" i="15"/>
  <c r="H232" i="15"/>
  <c r="H233" i="15"/>
  <c r="H234" i="15"/>
  <c r="H238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8" i="15"/>
  <c r="I139" i="15"/>
  <c r="I140" i="15"/>
  <c r="I141" i="15"/>
  <c r="I142" i="15"/>
  <c r="I143" i="15"/>
  <c r="I144" i="15"/>
  <c r="I145" i="15"/>
  <c r="I146" i="15"/>
  <c r="I147" i="15"/>
  <c r="I149" i="15"/>
  <c r="I150" i="15"/>
  <c r="I151" i="15"/>
  <c r="I152" i="15"/>
  <c r="I153" i="15"/>
  <c r="I154" i="15"/>
  <c r="I155" i="15"/>
  <c r="I156" i="15"/>
  <c r="I157" i="15"/>
  <c r="I158" i="15"/>
  <c r="I159" i="15"/>
  <c r="I161" i="15"/>
  <c r="I162" i="15"/>
  <c r="I164" i="15"/>
  <c r="I166" i="15"/>
  <c r="I169" i="15"/>
  <c r="I170" i="15"/>
  <c r="I171" i="15"/>
  <c r="I172" i="15"/>
  <c r="I173" i="15"/>
  <c r="I176" i="15"/>
  <c r="I177" i="15"/>
  <c r="I179" i="15"/>
  <c r="I180" i="15"/>
  <c r="I182" i="15"/>
  <c r="I185" i="15"/>
  <c r="I186" i="15"/>
  <c r="I187" i="15"/>
  <c r="I188" i="15"/>
  <c r="I190" i="15"/>
  <c r="I191" i="15"/>
  <c r="I192" i="15"/>
  <c r="I193" i="15"/>
  <c r="I194" i="15"/>
  <c r="I195" i="15"/>
  <c r="I196" i="15"/>
  <c r="I197" i="15"/>
  <c r="I199" i="15"/>
  <c r="I200" i="15"/>
  <c r="I201" i="15"/>
  <c r="I202" i="15"/>
  <c r="I204" i="15"/>
  <c r="I205" i="15"/>
  <c r="I206" i="15"/>
  <c r="I210" i="15"/>
  <c r="I213" i="15"/>
  <c r="I214" i="15"/>
  <c r="I216" i="15"/>
  <c r="I218" i="15"/>
  <c r="I220" i="15"/>
  <c r="I221" i="15"/>
  <c r="I222" i="15"/>
  <c r="I223" i="15"/>
  <c r="I224" i="15"/>
  <c r="I227" i="15"/>
  <c r="I231" i="15"/>
  <c r="I232" i="15"/>
  <c r="I233" i="15"/>
  <c r="I236" i="15"/>
  <c r="I237" i="15"/>
  <c r="I238" i="15"/>
  <c r="I240" i="15"/>
  <c r="I4" i="15"/>
  <c r="H4" i="15"/>
  <c r="K11" i="13"/>
  <c r="K12" i="13"/>
  <c r="K18" i="13"/>
  <c r="K23" i="13"/>
  <c r="K32" i="13"/>
  <c r="K34" i="13"/>
  <c r="K43" i="13"/>
  <c r="K44" i="13"/>
  <c r="K55" i="13"/>
  <c r="K56" i="13"/>
  <c r="K61" i="13"/>
  <c r="K65" i="13"/>
  <c r="K67" i="13"/>
  <c r="K76" i="13"/>
  <c r="K77" i="13"/>
  <c r="K81" i="13"/>
  <c r="K87" i="13"/>
  <c r="K88" i="13"/>
  <c r="K93" i="13"/>
  <c r="K97" i="13"/>
  <c r="K99" i="13"/>
  <c r="K108" i="13"/>
  <c r="K109" i="13"/>
  <c r="K113" i="13"/>
  <c r="K119" i="13"/>
  <c r="K120" i="13"/>
  <c r="K125" i="13"/>
  <c r="K129" i="13"/>
  <c r="K131" i="13"/>
  <c r="K138" i="13"/>
  <c r="K139" i="13"/>
  <c r="K146" i="13"/>
  <c r="K149" i="13"/>
  <c r="K154" i="13"/>
  <c r="K155" i="13"/>
  <c r="K158" i="13"/>
  <c r="K165" i="13"/>
  <c r="K169" i="13"/>
  <c r="K170" i="13"/>
  <c r="K173" i="13"/>
  <c r="K178" i="13"/>
  <c r="K183" i="13"/>
  <c r="K186" i="13"/>
  <c r="K191" i="13"/>
  <c r="K194" i="13"/>
  <c r="K197" i="13"/>
  <c r="K203" i="13"/>
  <c r="K204" i="13"/>
  <c r="K209" i="13"/>
  <c r="K211" i="13"/>
  <c r="K214" i="13"/>
  <c r="K218" i="13"/>
  <c r="K221" i="13"/>
  <c r="K222" i="13"/>
  <c r="K228" i="13"/>
  <c r="K231" i="13"/>
  <c r="K234" i="13"/>
  <c r="K244" i="13"/>
  <c r="K246" i="13"/>
  <c r="K250" i="13"/>
  <c r="K256" i="13"/>
  <c r="K258" i="13"/>
  <c r="L261" i="13"/>
  <c r="L256" i="13"/>
  <c r="L255" i="13"/>
  <c r="L249" i="13"/>
  <c r="L247" i="13"/>
  <c r="L234" i="13"/>
  <c r="L228" i="13"/>
  <c r="L224" i="13"/>
  <c r="L218" i="13"/>
  <c r="L217" i="13"/>
  <c r="L211" i="13"/>
  <c r="L210" i="13"/>
  <c r="L205" i="13"/>
  <c r="L204" i="13"/>
  <c r="L203" i="13"/>
  <c r="L195" i="13"/>
  <c r="L194" i="13"/>
  <c r="L193" i="13"/>
  <c r="L187" i="13"/>
  <c r="L186" i="13"/>
  <c r="L185" i="13"/>
  <c r="L183" i="13"/>
  <c r="L182" i="13"/>
  <c r="L178" i="13"/>
  <c r="L177" i="13"/>
  <c r="L174" i="13"/>
  <c r="L173" i="13"/>
  <c r="L170" i="13"/>
  <c r="L169" i="13"/>
  <c r="L168" i="13"/>
  <c r="L165" i="13"/>
  <c r="L162" i="13"/>
  <c r="L161" i="13"/>
  <c r="L157" i="13"/>
  <c r="L154" i="13"/>
  <c r="L153" i="13"/>
  <c r="L149" i="13"/>
  <c r="L146" i="13"/>
  <c r="L145" i="13"/>
  <c r="L144" i="13"/>
  <c r="L142" i="13"/>
  <c r="L141" i="13"/>
  <c r="L138" i="13"/>
  <c r="L137" i="13"/>
  <c r="L136" i="13"/>
  <c r="L133" i="13"/>
  <c r="L130" i="13"/>
  <c r="L129" i="13"/>
  <c r="L125" i="13"/>
  <c r="L122" i="13"/>
  <c r="L121" i="13"/>
  <c r="L117" i="13"/>
  <c r="L114" i="13"/>
  <c r="L113" i="13"/>
  <c r="L112" i="13"/>
  <c r="L110" i="13"/>
  <c r="L109" i="13"/>
  <c r="L106" i="13"/>
  <c r="L105" i="13"/>
  <c r="L104" i="13"/>
  <c r="L101" i="13"/>
  <c r="L98" i="13"/>
  <c r="L97" i="13"/>
  <c r="L93" i="13"/>
  <c r="L90" i="13"/>
  <c r="L89" i="13"/>
  <c r="L85" i="13"/>
  <c r="L82" i="13"/>
  <c r="L81" i="13"/>
  <c r="L80" i="13"/>
  <c r="L78" i="13"/>
  <c r="L77" i="13"/>
  <c r="L74" i="13"/>
  <c r="L73" i="13"/>
  <c r="L72" i="13"/>
  <c r="L69" i="13"/>
  <c r="L68" i="13"/>
  <c r="L66" i="13"/>
  <c r="L65" i="13"/>
  <c r="L63" i="13"/>
  <c r="L61" i="13"/>
  <c r="L58" i="13"/>
  <c r="L56" i="13"/>
  <c r="L53" i="13"/>
  <c r="L52" i="13"/>
  <c r="L50" i="13"/>
  <c r="L47" i="13"/>
  <c r="L44" i="13"/>
  <c r="L39" i="13"/>
  <c r="L38" i="13"/>
  <c r="L32" i="13"/>
  <c r="L31" i="13"/>
  <c r="L27" i="13"/>
  <c r="L24" i="13"/>
  <c r="L20" i="13"/>
  <c r="L19" i="13"/>
  <c r="L12" i="13"/>
  <c r="L7" i="13"/>
  <c r="L6" i="13"/>
  <c r="H267" i="13"/>
  <c r="H266" i="13"/>
  <c r="H265" i="13"/>
  <c r="H264" i="13"/>
  <c r="H263" i="13"/>
  <c r="H262" i="13"/>
  <c r="K262" i="13" s="1"/>
  <c r="H261" i="13"/>
  <c r="H260" i="13"/>
  <c r="H259" i="13"/>
  <c r="L259" i="13" s="1"/>
  <c r="H258" i="13"/>
  <c r="L258" i="13" s="1"/>
  <c r="H257" i="13"/>
  <c r="L257" i="13" s="1"/>
  <c r="H256" i="13"/>
  <c r="H255" i="13"/>
  <c r="H254" i="13"/>
  <c r="L254" i="13" s="1"/>
  <c r="H253" i="13"/>
  <c r="H252" i="13"/>
  <c r="L252" i="13" s="1"/>
  <c r="H251" i="13"/>
  <c r="K251" i="13" s="1"/>
  <c r="H250" i="13"/>
  <c r="H249" i="13"/>
  <c r="K249" i="13" s="1"/>
  <c r="H248" i="13"/>
  <c r="H247" i="13"/>
  <c r="H246" i="13"/>
  <c r="H245" i="13"/>
  <c r="H244" i="13"/>
  <c r="L244" i="13" s="1"/>
  <c r="H243" i="13"/>
  <c r="H242" i="13"/>
  <c r="H241" i="13"/>
  <c r="K241" i="13" s="1"/>
  <c r="H240" i="13"/>
  <c r="L240" i="13" s="1"/>
  <c r="H239" i="13"/>
  <c r="L239" i="13" s="1"/>
  <c r="H238" i="13"/>
  <c r="H237" i="13"/>
  <c r="H236" i="13"/>
  <c r="H235" i="13"/>
  <c r="H234" i="13"/>
  <c r="H233" i="13"/>
  <c r="H232" i="13"/>
  <c r="K232" i="13" s="1"/>
  <c r="H231" i="13"/>
  <c r="L231" i="13" s="1"/>
  <c r="H230" i="13"/>
  <c r="H229" i="13"/>
  <c r="K229" i="13" s="1"/>
  <c r="H228" i="13"/>
  <c r="H227" i="13"/>
  <c r="K227" i="13" s="1"/>
  <c r="H226" i="13"/>
  <c r="H225" i="13"/>
  <c r="L225" i="13" s="1"/>
  <c r="H224" i="13"/>
  <c r="K224" i="13" s="1"/>
  <c r="H223" i="13"/>
  <c r="K223" i="13" s="1"/>
  <c r="H222" i="13"/>
  <c r="L222" i="13" s="1"/>
  <c r="H221" i="13"/>
  <c r="L221" i="13" s="1"/>
  <c r="H220" i="13"/>
  <c r="H219" i="13"/>
  <c r="L219" i="13" s="1"/>
  <c r="H218" i="13"/>
  <c r="H217" i="13"/>
  <c r="K217" i="13" s="1"/>
  <c r="H216" i="13"/>
  <c r="H215" i="13"/>
  <c r="L215" i="13" s="1"/>
  <c r="H214" i="13"/>
  <c r="H213" i="13"/>
  <c r="L213" i="13" s="1"/>
  <c r="H212" i="13"/>
  <c r="K212" i="13" s="1"/>
  <c r="H211" i="13"/>
  <c r="H210" i="13"/>
  <c r="H209" i="13"/>
  <c r="H208" i="13"/>
  <c r="H207" i="13"/>
  <c r="L207" i="13" s="1"/>
  <c r="H206" i="13"/>
  <c r="H205" i="13"/>
  <c r="K205" i="13" s="1"/>
  <c r="H204" i="13"/>
  <c r="H203" i="13"/>
  <c r="H202" i="13"/>
  <c r="H201" i="13"/>
  <c r="K201" i="13" s="1"/>
  <c r="H200" i="13"/>
  <c r="H199" i="13"/>
  <c r="K199" i="13" s="1"/>
  <c r="H198" i="13"/>
  <c r="K198" i="13" s="1"/>
  <c r="H197" i="13"/>
  <c r="L197" i="13" s="1"/>
  <c r="H196" i="13"/>
  <c r="H195" i="13"/>
  <c r="K195" i="13" s="1"/>
  <c r="H194" i="13"/>
  <c r="H193" i="13"/>
  <c r="K193" i="13" s="1"/>
  <c r="H192" i="13"/>
  <c r="L192" i="13" s="1"/>
  <c r="H191" i="13"/>
  <c r="L191" i="13" s="1"/>
  <c r="H190" i="13"/>
  <c r="K190" i="13" s="1"/>
  <c r="H189" i="13"/>
  <c r="L189" i="13" s="1"/>
  <c r="H188" i="13"/>
  <c r="L188" i="13" s="1"/>
  <c r="H187" i="13"/>
  <c r="K187" i="13" s="1"/>
  <c r="H186" i="13"/>
  <c r="H185" i="13"/>
  <c r="K185" i="13" s="1"/>
  <c r="H184" i="13"/>
  <c r="H183" i="13"/>
  <c r="H182" i="13"/>
  <c r="K182" i="13" s="1"/>
  <c r="H181" i="13"/>
  <c r="L181" i="13" s="1"/>
  <c r="H180" i="13"/>
  <c r="H179" i="13"/>
  <c r="K179" i="13" s="1"/>
  <c r="H178" i="13"/>
  <c r="H177" i="13"/>
  <c r="K177" i="13" s="1"/>
  <c r="H176" i="13"/>
  <c r="K176" i="13" s="1"/>
  <c r="H175" i="13"/>
  <c r="H174" i="13"/>
  <c r="K174" i="13" s="1"/>
  <c r="H173" i="13"/>
  <c r="H172" i="13"/>
  <c r="H171" i="13"/>
  <c r="H170" i="13"/>
  <c r="H169" i="13"/>
  <c r="H168" i="13"/>
  <c r="K168" i="13" s="1"/>
  <c r="H167" i="13"/>
  <c r="H166" i="13"/>
  <c r="K166" i="13" s="1"/>
  <c r="H165" i="13"/>
  <c r="H164" i="13"/>
  <c r="L164" i="13" s="1"/>
  <c r="H163" i="13"/>
  <c r="L163" i="13" s="1"/>
  <c r="H162" i="13"/>
  <c r="K162" i="13" s="1"/>
  <c r="H161" i="13"/>
  <c r="K161" i="13" s="1"/>
  <c r="H160" i="13"/>
  <c r="K160" i="13" s="1"/>
  <c r="H159" i="13"/>
  <c r="H158" i="13"/>
  <c r="L158" i="13" s="1"/>
  <c r="H157" i="13"/>
  <c r="K157" i="13" s="1"/>
  <c r="H156" i="13"/>
  <c r="H155" i="13"/>
  <c r="L155" i="13" s="1"/>
  <c r="H154" i="13"/>
  <c r="H153" i="13"/>
  <c r="K153" i="13" s="1"/>
  <c r="H152" i="13"/>
  <c r="K152" i="13" s="1"/>
  <c r="H151" i="13"/>
  <c r="H150" i="13"/>
  <c r="L150" i="13" s="1"/>
  <c r="H149" i="13"/>
  <c r="H148" i="13"/>
  <c r="H147" i="13"/>
  <c r="H146" i="13"/>
  <c r="H145" i="13"/>
  <c r="H144" i="13"/>
  <c r="K144" i="13" s="1"/>
  <c r="H143" i="13"/>
  <c r="H142" i="13"/>
  <c r="K142" i="13" s="1"/>
  <c r="H141" i="13"/>
  <c r="K141" i="13" s="1"/>
  <c r="H140" i="13"/>
  <c r="L140" i="13" s="1"/>
  <c r="H139" i="13"/>
  <c r="L139" i="13" s="1"/>
  <c r="H138" i="13"/>
  <c r="H137" i="13"/>
  <c r="K137" i="13" s="1"/>
  <c r="H136" i="13"/>
  <c r="K136" i="13" s="1"/>
  <c r="H135" i="13"/>
  <c r="L135" i="13" s="1"/>
  <c r="H134" i="13"/>
  <c r="K134" i="13" s="1"/>
  <c r="H133" i="13"/>
  <c r="K133" i="13" s="1"/>
  <c r="H132" i="13"/>
  <c r="H131" i="13"/>
  <c r="L131" i="13" s="1"/>
  <c r="H130" i="13"/>
  <c r="K130" i="13" s="1"/>
  <c r="H129" i="13"/>
  <c r="H128" i="13"/>
  <c r="K128" i="13" s="1"/>
  <c r="H127" i="13"/>
  <c r="H126" i="13"/>
  <c r="K126" i="13" s="1"/>
  <c r="H125" i="13"/>
  <c r="H124" i="13"/>
  <c r="L124" i="13" s="1"/>
  <c r="H123" i="13"/>
  <c r="H122" i="13"/>
  <c r="K122" i="13" s="1"/>
  <c r="H121" i="13"/>
  <c r="K121" i="13" s="1"/>
  <c r="H120" i="13"/>
  <c r="L120" i="13" s="1"/>
  <c r="H119" i="13"/>
  <c r="L119" i="13" s="1"/>
  <c r="H118" i="13"/>
  <c r="K118" i="13" s="1"/>
  <c r="H117" i="13"/>
  <c r="K117" i="13" s="1"/>
  <c r="H116" i="13"/>
  <c r="H115" i="13"/>
  <c r="L115" i="13" s="1"/>
  <c r="H114" i="13"/>
  <c r="K114" i="13" s="1"/>
  <c r="H113" i="13"/>
  <c r="H112" i="13"/>
  <c r="K112" i="13" s="1"/>
  <c r="H111" i="13"/>
  <c r="H110" i="13"/>
  <c r="K110" i="13" s="1"/>
  <c r="H109" i="13"/>
  <c r="H108" i="13"/>
  <c r="L108" i="13" s="1"/>
  <c r="H107" i="13"/>
  <c r="H106" i="13"/>
  <c r="K106" i="13" s="1"/>
  <c r="H105" i="13"/>
  <c r="K105" i="13" s="1"/>
  <c r="H104" i="13"/>
  <c r="K104" i="13" s="1"/>
  <c r="H103" i="13"/>
  <c r="L103" i="13" s="1"/>
  <c r="H102" i="13"/>
  <c r="K102" i="13" s="1"/>
  <c r="H101" i="13"/>
  <c r="K101" i="13" s="1"/>
  <c r="H100" i="13"/>
  <c r="H99" i="13"/>
  <c r="L99" i="13" s="1"/>
  <c r="H98" i="13"/>
  <c r="K98" i="13" s="1"/>
  <c r="H97" i="13"/>
  <c r="H96" i="13"/>
  <c r="K96" i="13" s="1"/>
  <c r="H95" i="13"/>
  <c r="H94" i="13"/>
  <c r="K94" i="13" s="1"/>
  <c r="H93" i="13"/>
  <c r="H92" i="13"/>
  <c r="L92" i="13" s="1"/>
  <c r="H91" i="13"/>
  <c r="H90" i="13"/>
  <c r="K90" i="13" s="1"/>
  <c r="H89" i="13"/>
  <c r="K89" i="13" s="1"/>
  <c r="H88" i="13"/>
  <c r="L88" i="13" s="1"/>
  <c r="H87" i="13"/>
  <c r="L87" i="13" s="1"/>
  <c r="H86" i="13"/>
  <c r="K86" i="13" s="1"/>
  <c r="H85" i="13"/>
  <c r="K85" i="13" s="1"/>
  <c r="H84" i="13"/>
  <c r="H83" i="13"/>
  <c r="L83" i="13" s="1"/>
  <c r="H82" i="13"/>
  <c r="K82" i="13" s="1"/>
  <c r="H81" i="13"/>
  <c r="H80" i="13"/>
  <c r="K80" i="13" s="1"/>
  <c r="H79" i="13"/>
  <c r="H78" i="13"/>
  <c r="K78" i="13" s="1"/>
  <c r="H77" i="13"/>
  <c r="H76" i="13"/>
  <c r="H75" i="13"/>
  <c r="H74" i="13"/>
  <c r="K74" i="13" s="1"/>
  <c r="H73" i="13"/>
  <c r="K73" i="13" s="1"/>
  <c r="H72" i="13"/>
  <c r="K72" i="13" s="1"/>
  <c r="H71" i="13"/>
  <c r="K71" i="13" s="1"/>
  <c r="H70" i="13"/>
  <c r="H69" i="13"/>
  <c r="K69" i="13" s="1"/>
  <c r="H68" i="13"/>
  <c r="K68" i="13" s="1"/>
  <c r="H67" i="13"/>
  <c r="L67" i="13" s="1"/>
  <c r="H66" i="13"/>
  <c r="K66" i="13" s="1"/>
  <c r="H65" i="13"/>
  <c r="H64" i="13"/>
  <c r="K64" i="13" s="1"/>
  <c r="H63" i="13"/>
  <c r="K63" i="13" s="1"/>
  <c r="H62" i="13"/>
  <c r="H61" i="13"/>
  <c r="H60" i="13"/>
  <c r="K60" i="13" s="1"/>
  <c r="H59" i="13"/>
  <c r="H58" i="13"/>
  <c r="K58" i="13" s="1"/>
  <c r="H57" i="13"/>
  <c r="K57" i="13" s="1"/>
  <c r="H56" i="13"/>
  <c r="H55" i="13"/>
  <c r="L55" i="13" s="1"/>
  <c r="H54" i="13"/>
  <c r="H53" i="13"/>
  <c r="K53" i="13" s="1"/>
  <c r="H52" i="13"/>
  <c r="K52" i="13" s="1"/>
  <c r="H51" i="13"/>
  <c r="L51" i="13" s="1"/>
  <c r="H50" i="13"/>
  <c r="K50" i="13" s="1"/>
  <c r="H49" i="13"/>
  <c r="K49" i="13" s="1"/>
  <c r="H48" i="13"/>
  <c r="K48" i="13" s="1"/>
  <c r="H47" i="13"/>
  <c r="K47" i="13" s="1"/>
  <c r="H46" i="13"/>
  <c r="H45" i="13"/>
  <c r="K45" i="13" s="1"/>
  <c r="H44" i="13"/>
  <c r="H43" i="13"/>
  <c r="L43" i="13" s="1"/>
  <c r="H42" i="13"/>
  <c r="L42" i="13" s="1"/>
  <c r="H41" i="13"/>
  <c r="H40" i="13"/>
  <c r="K40" i="13" s="1"/>
  <c r="H39" i="13"/>
  <c r="K39" i="13" s="1"/>
  <c r="H38" i="13"/>
  <c r="K38" i="13" s="1"/>
  <c r="H37" i="13"/>
  <c r="H36" i="13"/>
  <c r="K36" i="13" s="1"/>
  <c r="H35" i="13"/>
  <c r="K35" i="13" s="1"/>
  <c r="H34" i="13"/>
  <c r="L34" i="13" s="1"/>
  <c r="H33" i="13"/>
  <c r="H32" i="13"/>
  <c r="H31" i="13"/>
  <c r="K31" i="13" s="1"/>
  <c r="H30" i="13"/>
  <c r="K30" i="13" s="1"/>
  <c r="H29" i="13"/>
  <c r="H28" i="13"/>
  <c r="L28" i="13" s="1"/>
  <c r="H27" i="13"/>
  <c r="K27" i="13" s="1"/>
  <c r="H26" i="13"/>
  <c r="L26" i="13" s="1"/>
  <c r="H25" i="13"/>
  <c r="H24" i="13"/>
  <c r="K24" i="13" s="1"/>
  <c r="H23" i="13"/>
  <c r="L23" i="13" s="1"/>
  <c r="H22" i="13"/>
  <c r="K22" i="13" s="1"/>
  <c r="H21" i="13"/>
  <c r="H20" i="13"/>
  <c r="K20" i="13" s="1"/>
  <c r="H19" i="13"/>
  <c r="K19" i="13" s="1"/>
  <c r="H18" i="13"/>
  <c r="L18" i="13" s="1"/>
  <c r="H17" i="13"/>
  <c r="H16" i="13"/>
  <c r="K16" i="13" s="1"/>
  <c r="H15" i="13"/>
  <c r="K15" i="13" s="1"/>
  <c r="H14" i="13"/>
  <c r="K14" i="13" s="1"/>
  <c r="H13" i="13"/>
  <c r="H12" i="13"/>
  <c r="H11" i="13"/>
  <c r="L11" i="13" s="1"/>
  <c r="H10" i="13"/>
  <c r="K10" i="13" s="1"/>
  <c r="H9" i="13"/>
  <c r="H8" i="13"/>
  <c r="K8" i="13" s="1"/>
  <c r="H7" i="13"/>
  <c r="K7" i="13" s="1"/>
  <c r="H6" i="13"/>
  <c r="K6" i="13" s="1"/>
  <c r="H5" i="13"/>
  <c r="L4" i="13"/>
  <c r="I4" i="11"/>
  <c r="I82" i="12"/>
  <c r="I83" i="12"/>
  <c r="I84" i="12"/>
  <c r="I85" i="12"/>
  <c r="I86" i="12"/>
  <c r="I87" i="12"/>
  <c r="I90" i="12"/>
  <c r="I91" i="12"/>
  <c r="I93" i="12"/>
  <c r="I94" i="12"/>
  <c r="I95" i="12"/>
  <c r="I96" i="12"/>
  <c r="I97" i="12"/>
  <c r="I98" i="12"/>
  <c r="I99" i="12"/>
  <c r="I100" i="12"/>
  <c r="I101" i="12"/>
  <c r="I102" i="12"/>
  <c r="I103" i="12"/>
  <c r="I105" i="12"/>
  <c r="I106" i="12"/>
  <c r="I107" i="12"/>
  <c r="I110" i="12"/>
  <c r="I111" i="12"/>
  <c r="I112" i="12"/>
  <c r="I114" i="12"/>
  <c r="I115" i="12"/>
  <c r="I116" i="12"/>
  <c r="I117" i="12"/>
  <c r="I121" i="12"/>
  <c r="I122" i="12"/>
  <c r="I123" i="12"/>
  <c r="I124" i="12"/>
  <c r="I125" i="12"/>
  <c r="I126" i="12"/>
  <c r="I127" i="12"/>
  <c r="I128" i="12"/>
  <c r="I129" i="12"/>
  <c r="I130" i="12"/>
  <c r="I132" i="12"/>
  <c r="I133" i="12"/>
  <c r="I134" i="12"/>
  <c r="I135" i="12"/>
  <c r="I137" i="12"/>
  <c r="I139" i="12"/>
  <c r="I141" i="12"/>
  <c r="I147" i="12"/>
  <c r="I151" i="12"/>
  <c r="I152" i="12"/>
  <c r="I153" i="12"/>
  <c r="I154" i="12"/>
  <c r="I155" i="12"/>
  <c r="I156" i="12"/>
  <c r="I157" i="12"/>
  <c r="I164" i="12"/>
  <c r="I167" i="12"/>
  <c r="I168" i="12"/>
  <c r="I169" i="12"/>
  <c r="I5" i="12"/>
  <c r="I6" i="12"/>
  <c r="I7" i="12"/>
  <c r="I8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H82" i="12"/>
  <c r="H83" i="12"/>
  <c r="H84" i="12"/>
  <c r="H85" i="12"/>
  <c r="H86" i="12"/>
  <c r="H87" i="12"/>
  <c r="H88" i="12"/>
  <c r="H89" i="12"/>
  <c r="H90" i="12"/>
  <c r="H91" i="12"/>
  <c r="H93" i="12"/>
  <c r="H94" i="12"/>
  <c r="H95" i="12"/>
  <c r="H96" i="12"/>
  <c r="H97" i="12"/>
  <c r="H98" i="12"/>
  <c r="H99" i="12"/>
  <c r="H100" i="12"/>
  <c r="H101" i="12"/>
  <c r="H103" i="12"/>
  <c r="H104" i="12"/>
  <c r="H105" i="12"/>
  <c r="H106" i="12"/>
  <c r="H107" i="12"/>
  <c r="H112" i="12"/>
  <c r="H114" i="12"/>
  <c r="H115" i="12"/>
  <c r="H116" i="12"/>
  <c r="H117" i="12"/>
  <c r="H118" i="12"/>
  <c r="H119" i="12"/>
  <c r="H121" i="12"/>
  <c r="H122" i="12"/>
  <c r="H123" i="12"/>
  <c r="H124" i="12"/>
  <c r="H125" i="12"/>
  <c r="H126" i="12"/>
  <c r="H127" i="12"/>
  <c r="H128" i="12"/>
  <c r="H129" i="12"/>
  <c r="H133" i="12"/>
  <c r="H134" i="12"/>
  <c r="H139" i="12"/>
  <c r="H140" i="12"/>
  <c r="H142" i="12"/>
  <c r="H143" i="12"/>
  <c r="H144" i="12"/>
  <c r="H145" i="12"/>
  <c r="H146" i="12"/>
  <c r="H148" i="12"/>
  <c r="H149" i="12"/>
  <c r="H150" i="12"/>
  <c r="H152" i="12"/>
  <c r="H153" i="12"/>
  <c r="H154" i="12"/>
  <c r="H157" i="12"/>
  <c r="H158" i="12"/>
  <c r="H159" i="12"/>
  <c r="H160" i="12"/>
  <c r="H161" i="12"/>
  <c r="H162" i="12"/>
  <c r="H163" i="12"/>
  <c r="H164" i="12"/>
  <c r="H165" i="12"/>
  <c r="H166" i="12"/>
  <c r="H168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I4" i="12"/>
  <c r="H4" i="12"/>
  <c r="D170" i="12"/>
  <c r="E113" i="12" s="1"/>
  <c r="B170" i="12"/>
  <c r="C167" i="12" s="1"/>
  <c r="G159" i="12"/>
  <c r="E159" i="12"/>
  <c r="G156" i="12"/>
  <c r="E152" i="12"/>
  <c r="G147" i="12"/>
  <c r="G146" i="12"/>
  <c r="G143" i="12"/>
  <c r="G141" i="12"/>
  <c r="E136" i="12"/>
  <c r="G133" i="12"/>
  <c r="G130" i="12"/>
  <c r="G125" i="12"/>
  <c r="G123" i="12"/>
  <c r="G121" i="12"/>
  <c r="G120" i="12"/>
  <c r="G117" i="12"/>
  <c r="E116" i="12"/>
  <c r="G112" i="12"/>
  <c r="E112" i="12"/>
  <c r="G107" i="12"/>
  <c r="G104" i="12"/>
  <c r="E104" i="12"/>
  <c r="G97" i="12"/>
  <c r="G96" i="12"/>
  <c r="E96" i="12"/>
  <c r="E95" i="12"/>
  <c r="G89" i="12"/>
  <c r="G88" i="12"/>
  <c r="E88" i="12"/>
  <c r="E87" i="12"/>
  <c r="G86" i="12"/>
  <c r="G83" i="12"/>
  <c r="G81" i="12"/>
  <c r="E81" i="12"/>
  <c r="G80" i="12"/>
  <c r="G78" i="12"/>
  <c r="G76" i="12"/>
  <c r="E76" i="12"/>
  <c r="G74" i="12"/>
  <c r="G73" i="12"/>
  <c r="E72" i="12"/>
  <c r="E70" i="12"/>
  <c r="G69" i="12"/>
  <c r="G67" i="12"/>
  <c r="G65" i="12"/>
  <c r="E65" i="12"/>
  <c r="G64" i="12"/>
  <c r="G62" i="12"/>
  <c r="G61" i="12"/>
  <c r="G60" i="12"/>
  <c r="E60" i="12"/>
  <c r="G59" i="12"/>
  <c r="G57" i="12"/>
  <c r="G56" i="12"/>
  <c r="E56" i="12"/>
  <c r="G55" i="12"/>
  <c r="G53" i="12"/>
  <c r="E53" i="12"/>
  <c r="G51" i="12"/>
  <c r="E51" i="12"/>
  <c r="G50" i="12"/>
  <c r="G48" i="12"/>
  <c r="G47" i="12"/>
  <c r="E47" i="12"/>
  <c r="G46" i="12"/>
  <c r="G44" i="12"/>
  <c r="G43" i="12"/>
  <c r="E43" i="12"/>
  <c r="G42" i="12"/>
  <c r="G40" i="12"/>
  <c r="G39" i="12"/>
  <c r="E39" i="12"/>
  <c r="G38" i="12"/>
  <c r="G36" i="12"/>
  <c r="G34" i="12"/>
  <c r="E34" i="12"/>
  <c r="E31" i="12"/>
  <c r="G29" i="12"/>
  <c r="G26" i="12"/>
  <c r="E26" i="12"/>
  <c r="G25" i="12"/>
  <c r="G24" i="12"/>
  <c r="E24" i="12"/>
  <c r="G22" i="12"/>
  <c r="E22" i="12"/>
  <c r="G21" i="12"/>
  <c r="G20" i="12"/>
  <c r="E20" i="12"/>
  <c r="G18" i="12"/>
  <c r="E18" i="12"/>
  <c r="G17" i="12"/>
  <c r="G16" i="12"/>
  <c r="E16" i="12"/>
  <c r="G14" i="12"/>
  <c r="E14" i="12"/>
  <c r="G13" i="12"/>
  <c r="G12" i="12"/>
  <c r="G11" i="12"/>
  <c r="E11" i="12"/>
  <c r="G10" i="12"/>
  <c r="G7" i="12"/>
  <c r="E7" i="12"/>
  <c r="G6" i="12"/>
  <c r="G5" i="12"/>
  <c r="E5" i="12"/>
  <c r="E4" i="12"/>
  <c r="D258" i="54"/>
  <c r="B13" i="6"/>
  <c r="E9" i="55"/>
  <c r="D9" i="55"/>
  <c r="G23" i="11"/>
  <c r="D158" i="52"/>
  <c r="B158" i="52"/>
  <c r="G13" i="8"/>
  <c r="G5" i="6"/>
  <c r="K5" i="13" l="1"/>
  <c r="L5" i="13"/>
  <c r="K29" i="13"/>
  <c r="L29" i="13"/>
  <c r="E133" i="12"/>
  <c r="E142" i="12"/>
  <c r="E155" i="12"/>
  <c r="K54" i="13"/>
  <c r="L54" i="13"/>
  <c r="K70" i="13"/>
  <c r="L70" i="13"/>
  <c r="K230" i="13"/>
  <c r="L230" i="13"/>
  <c r="L57" i="13"/>
  <c r="G212" i="15"/>
  <c r="E8" i="12"/>
  <c r="E15" i="12"/>
  <c r="E19" i="12"/>
  <c r="E23" i="12"/>
  <c r="E27" i="12"/>
  <c r="E30" i="12"/>
  <c r="E35" i="12"/>
  <c r="E66" i="12"/>
  <c r="E71" i="12"/>
  <c r="E77" i="12"/>
  <c r="C83" i="12"/>
  <c r="E105" i="12"/>
  <c r="G136" i="12"/>
  <c r="G91" i="12"/>
  <c r="K79" i="13"/>
  <c r="L79" i="13"/>
  <c r="K95" i="13"/>
  <c r="L95" i="13"/>
  <c r="K111" i="13"/>
  <c r="L111" i="13"/>
  <c r="K127" i="13"/>
  <c r="L127" i="13"/>
  <c r="K143" i="13"/>
  <c r="L143" i="13"/>
  <c r="K151" i="13"/>
  <c r="L151" i="13"/>
  <c r="K159" i="13"/>
  <c r="L159" i="13"/>
  <c r="K167" i="13"/>
  <c r="L167" i="13"/>
  <c r="K175" i="13"/>
  <c r="L175" i="13"/>
  <c r="L8" i="13"/>
  <c r="L22" i="13"/>
  <c r="L35" i="13"/>
  <c r="L48" i="13"/>
  <c r="L94" i="13"/>
  <c r="L198" i="13"/>
  <c r="K252" i="13"/>
  <c r="K188" i="13"/>
  <c r="K115" i="13"/>
  <c r="K51" i="13"/>
  <c r="K28" i="13"/>
  <c r="G119" i="11"/>
  <c r="G87" i="11"/>
  <c r="G55" i="11"/>
  <c r="K13" i="13"/>
  <c r="L13" i="13"/>
  <c r="K21" i="13"/>
  <c r="L21" i="13"/>
  <c r="K37" i="13"/>
  <c r="L37" i="13"/>
  <c r="G12" i="11"/>
  <c r="G20" i="11"/>
  <c r="G28" i="11"/>
  <c r="G36" i="11"/>
  <c r="G44" i="11"/>
  <c r="G52" i="11"/>
  <c r="G60" i="11"/>
  <c r="G68" i="11"/>
  <c r="G76" i="11"/>
  <c r="G84" i="11"/>
  <c r="G92" i="11"/>
  <c r="G100" i="11"/>
  <c r="G108" i="11"/>
  <c r="G116" i="11"/>
  <c r="G124" i="11"/>
  <c r="G132" i="11"/>
  <c r="G5" i="11"/>
  <c r="G13" i="11"/>
  <c r="G21" i="11"/>
  <c r="G29" i="11"/>
  <c r="G37" i="11"/>
  <c r="G45" i="11"/>
  <c r="G53" i="11"/>
  <c r="G61" i="11"/>
  <c r="G69" i="11"/>
  <c r="G77" i="11"/>
  <c r="G85" i="11"/>
  <c r="G93" i="11"/>
  <c r="G101" i="11"/>
  <c r="G109" i="11"/>
  <c r="G117" i="11"/>
  <c r="G125" i="11"/>
  <c r="G133" i="11"/>
  <c r="G8" i="11"/>
  <c r="G16" i="11"/>
  <c r="G24" i="11"/>
  <c r="G32" i="11"/>
  <c r="G40" i="11"/>
  <c r="G48" i="11"/>
  <c r="G56" i="11"/>
  <c r="G64" i="11"/>
  <c r="G72" i="11"/>
  <c r="G80" i="11"/>
  <c r="G88" i="11"/>
  <c r="G96" i="11"/>
  <c r="G104" i="11"/>
  <c r="G112" i="11"/>
  <c r="G120" i="11"/>
  <c r="G128" i="11"/>
  <c r="G9" i="11"/>
  <c r="G17" i="11"/>
  <c r="G25" i="11"/>
  <c r="G33" i="11"/>
  <c r="G41" i="11"/>
  <c r="G49" i="11"/>
  <c r="G57" i="11"/>
  <c r="G65" i="11"/>
  <c r="G73" i="11"/>
  <c r="G81" i="11"/>
  <c r="G89" i="11"/>
  <c r="G97" i="11"/>
  <c r="G105" i="11"/>
  <c r="G113" i="11"/>
  <c r="G121" i="11"/>
  <c r="G129" i="11"/>
  <c r="G19" i="11"/>
  <c r="G35" i="11"/>
  <c r="G51" i="11"/>
  <c r="G67" i="11"/>
  <c r="G83" i="11"/>
  <c r="G99" i="11"/>
  <c r="G115" i="11"/>
  <c r="G131" i="11"/>
  <c r="G6" i="11"/>
  <c r="G22" i="11"/>
  <c r="G38" i="11"/>
  <c r="G54" i="11"/>
  <c r="G70" i="11"/>
  <c r="G86" i="11"/>
  <c r="G102" i="11"/>
  <c r="G118" i="11"/>
  <c r="G134" i="11"/>
  <c r="G11" i="11"/>
  <c r="G27" i="11"/>
  <c r="G43" i="11"/>
  <c r="G59" i="11"/>
  <c r="G75" i="11"/>
  <c r="G91" i="11"/>
  <c r="G107" i="11"/>
  <c r="G123" i="11"/>
  <c r="G14" i="11"/>
  <c r="G30" i="11"/>
  <c r="G46" i="11"/>
  <c r="G62" i="11"/>
  <c r="G78" i="11"/>
  <c r="G94" i="11"/>
  <c r="G110" i="11"/>
  <c r="G126" i="11"/>
  <c r="C30" i="12"/>
  <c r="E164" i="12"/>
  <c r="E162" i="12"/>
  <c r="E150" i="12"/>
  <c r="E141" i="12"/>
  <c r="E131" i="12"/>
  <c r="E123" i="12"/>
  <c r="E115" i="12"/>
  <c r="E107" i="12"/>
  <c r="E99" i="12"/>
  <c r="E86" i="12"/>
  <c r="K62" i="13"/>
  <c r="L62" i="13"/>
  <c r="K206" i="13"/>
  <c r="L206" i="13"/>
  <c r="L118" i="13"/>
  <c r="G122" i="11"/>
  <c r="G90" i="11"/>
  <c r="G58" i="11"/>
  <c r="G26" i="11"/>
  <c r="C5" i="12"/>
  <c r="G8" i="12"/>
  <c r="E12" i="12"/>
  <c r="G15" i="12"/>
  <c r="G19" i="12"/>
  <c r="G23" i="12"/>
  <c r="G27" i="12"/>
  <c r="G30" i="12"/>
  <c r="E36" i="12"/>
  <c r="E40" i="12"/>
  <c r="E44" i="12"/>
  <c r="E48" i="12"/>
  <c r="E52" i="12"/>
  <c r="E57" i="12"/>
  <c r="E62" i="12"/>
  <c r="E67" i="12"/>
  <c r="G71" i="12"/>
  <c r="E78" i="12"/>
  <c r="E83" i="12"/>
  <c r="E89" i="12"/>
  <c r="E97" i="12"/>
  <c r="G105" i="12"/>
  <c r="G115" i="12"/>
  <c r="E124" i="12"/>
  <c r="G134" i="12"/>
  <c r="E146" i="12"/>
  <c r="E157" i="12"/>
  <c r="K184" i="13"/>
  <c r="L184" i="13"/>
  <c r="L36" i="13"/>
  <c r="L49" i="13"/>
  <c r="L60" i="13"/>
  <c r="L71" i="13"/>
  <c r="L96" i="13"/>
  <c r="L134" i="13"/>
  <c r="L160" i="13"/>
  <c r="L199" i="13"/>
  <c r="K207" i="13"/>
  <c r="K150" i="13"/>
  <c r="K135" i="13"/>
  <c r="K92" i="13"/>
  <c r="G114" i="11"/>
  <c r="G82" i="11"/>
  <c r="G50" i="11"/>
  <c r="G18" i="11"/>
  <c r="K17" i="13"/>
  <c r="L17" i="13"/>
  <c r="K25" i="13"/>
  <c r="L25" i="13"/>
  <c r="K41" i="13"/>
  <c r="L41" i="13"/>
  <c r="C13" i="12"/>
  <c r="E28" i="12"/>
  <c r="E37" i="12"/>
  <c r="E45" i="12"/>
  <c r="E63" i="12"/>
  <c r="E84" i="12"/>
  <c r="E100" i="12"/>
  <c r="E126" i="12"/>
  <c r="L14" i="13"/>
  <c r="L190" i="13"/>
  <c r="G5" i="26"/>
  <c r="G7" i="26"/>
  <c r="G106" i="11"/>
  <c r="G74" i="11"/>
  <c r="G42" i="11"/>
  <c r="G10" i="11"/>
  <c r="E6" i="12"/>
  <c r="G9" i="12"/>
  <c r="E13" i="12"/>
  <c r="E17" i="12"/>
  <c r="E21" i="12"/>
  <c r="E25" i="12"/>
  <c r="G28" i="12"/>
  <c r="G32" i="12"/>
  <c r="G37" i="12"/>
  <c r="G41" i="12"/>
  <c r="G45" i="12"/>
  <c r="G49" i="12"/>
  <c r="E54" i="12"/>
  <c r="G58" i="12"/>
  <c r="E64" i="12"/>
  <c r="C69" i="12"/>
  <c r="E74" i="12"/>
  <c r="G79" i="12"/>
  <c r="G85" i="12"/>
  <c r="E92" i="12"/>
  <c r="G101" i="12"/>
  <c r="G109" i="12"/>
  <c r="E118" i="12"/>
  <c r="E128" i="12"/>
  <c r="G138" i="12"/>
  <c r="E149" i="12"/>
  <c r="E165" i="12"/>
  <c r="L59" i="13"/>
  <c r="K59" i="13"/>
  <c r="L75" i="13"/>
  <c r="K75" i="13"/>
  <c r="L91" i="13"/>
  <c r="K91" i="13"/>
  <c r="K107" i="13"/>
  <c r="L107" i="13"/>
  <c r="L123" i="13"/>
  <c r="K123" i="13"/>
  <c r="K147" i="13"/>
  <c r="L147" i="13"/>
  <c r="L171" i="13"/>
  <c r="K171" i="13"/>
  <c r="L15" i="13"/>
  <c r="L40" i="13"/>
  <c r="L64" i="13"/>
  <c r="L126" i="13"/>
  <c r="L152" i="13"/>
  <c r="K240" i="13"/>
  <c r="K164" i="13"/>
  <c r="K83" i="13"/>
  <c r="G135" i="11"/>
  <c r="G103" i="11"/>
  <c r="G71" i="11"/>
  <c r="G39" i="11"/>
  <c r="G7" i="11"/>
  <c r="C9" i="12"/>
  <c r="C28" i="12"/>
  <c r="K9" i="13"/>
  <c r="L9" i="13"/>
  <c r="K33" i="13"/>
  <c r="L33" i="13"/>
  <c r="E9" i="12"/>
  <c r="E32" i="12"/>
  <c r="E41" i="12"/>
  <c r="E49" i="12"/>
  <c r="E58" i="12"/>
  <c r="E68" i="12"/>
  <c r="E79" i="12"/>
  <c r="E91" i="12"/>
  <c r="E108" i="12"/>
  <c r="E138" i="12"/>
  <c r="L86" i="13"/>
  <c r="E10" i="12"/>
  <c r="E29" i="12"/>
  <c r="E33" i="12"/>
  <c r="E38" i="12"/>
  <c r="E42" i="12"/>
  <c r="E46" i="12"/>
  <c r="E50" i="12"/>
  <c r="E55" i="12"/>
  <c r="E69" i="12"/>
  <c r="E94" i="12"/>
  <c r="E102" i="12"/>
  <c r="E110" i="12"/>
  <c r="E120" i="12"/>
  <c r="G129" i="12"/>
  <c r="G139" i="12"/>
  <c r="G151" i="12"/>
  <c r="E167" i="12"/>
  <c r="K84" i="13"/>
  <c r="L84" i="13"/>
  <c r="L100" i="13"/>
  <c r="K100" i="13"/>
  <c r="K116" i="13"/>
  <c r="L116" i="13"/>
  <c r="L132" i="13"/>
  <c r="K132" i="13"/>
  <c r="L148" i="13"/>
  <c r="K148" i="13"/>
  <c r="K156" i="13"/>
  <c r="L156" i="13"/>
  <c r="L172" i="13"/>
  <c r="K172" i="13"/>
  <c r="L180" i="13"/>
  <c r="K180" i="13"/>
  <c r="K196" i="13"/>
  <c r="L196" i="13"/>
  <c r="L16" i="13"/>
  <c r="L30" i="13"/>
  <c r="L102" i="13"/>
  <c r="L128" i="13"/>
  <c r="L166" i="13"/>
  <c r="L179" i="13"/>
  <c r="L232" i="13"/>
  <c r="L262" i="13"/>
  <c r="K215" i="13"/>
  <c r="K140" i="13"/>
  <c r="K124" i="13"/>
  <c r="K103" i="13"/>
  <c r="G130" i="11"/>
  <c r="G98" i="11"/>
  <c r="G66" i="11"/>
  <c r="G34" i="11"/>
  <c r="L45" i="13"/>
  <c r="L201" i="13"/>
  <c r="K225" i="13"/>
  <c r="K213" i="13"/>
  <c r="K181" i="13"/>
  <c r="K26" i="13"/>
  <c r="C33" i="11"/>
  <c r="C41" i="11"/>
  <c r="C49" i="11"/>
  <c r="C57" i="11"/>
  <c r="C65" i="11"/>
  <c r="C73" i="11"/>
  <c r="C81" i="11"/>
  <c r="C89" i="11"/>
  <c r="C97" i="11"/>
  <c r="C105" i="11"/>
  <c r="C113" i="11"/>
  <c r="C121" i="11"/>
  <c r="C129" i="11"/>
  <c r="C6" i="11"/>
  <c r="C14" i="11"/>
  <c r="C22" i="11"/>
  <c r="C30" i="11"/>
  <c r="C34" i="11"/>
  <c r="C42" i="11"/>
  <c r="C50" i="11"/>
  <c r="C58" i="11"/>
  <c r="C66" i="11"/>
  <c r="C74" i="11"/>
  <c r="C82" i="11"/>
  <c r="C90" i="11"/>
  <c r="C98" i="11"/>
  <c r="C106" i="11"/>
  <c r="C114" i="11"/>
  <c r="C122" i="11"/>
  <c r="C130" i="11"/>
  <c r="C7" i="11"/>
  <c r="C15" i="11"/>
  <c r="C23" i="11"/>
  <c r="C31" i="11"/>
  <c r="C37" i="11"/>
  <c r="C45" i="11"/>
  <c r="C53" i="11"/>
  <c r="C61" i="11"/>
  <c r="C69" i="11"/>
  <c r="C77" i="11"/>
  <c r="C85" i="11"/>
  <c r="C93" i="11"/>
  <c r="C101" i="11"/>
  <c r="C109" i="11"/>
  <c r="C117" i="11"/>
  <c r="C125" i="11"/>
  <c r="C133" i="11"/>
  <c r="C10" i="11"/>
  <c r="C18" i="11"/>
  <c r="C26" i="11"/>
  <c r="C38" i="11"/>
  <c r="C46" i="11"/>
  <c r="C54" i="11"/>
  <c r="C62" i="11"/>
  <c r="C70" i="11"/>
  <c r="C78" i="11"/>
  <c r="C86" i="11"/>
  <c r="C94" i="11"/>
  <c r="C102" i="11"/>
  <c r="C110" i="11"/>
  <c r="C118" i="11"/>
  <c r="C126" i="11"/>
  <c r="C134" i="11"/>
  <c r="C11" i="11"/>
  <c r="C19" i="11"/>
  <c r="C27" i="11"/>
  <c r="C16" i="11"/>
  <c r="C131" i="11"/>
  <c r="C115" i="11"/>
  <c r="C99" i="11"/>
  <c r="C83" i="11"/>
  <c r="C67" i="11"/>
  <c r="C51" i="11"/>
  <c r="C35" i="11"/>
  <c r="K189" i="13"/>
  <c r="C80" i="11"/>
  <c r="C64" i="11"/>
  <c r="C48" i="11"/>
  <c r="C32" i="11"/>
  <c r="K42" i="13"/>
  <c r="E7" i="26"/>
  <c r="E4" i="26"/>
  <c r="E5" i="26"/>
  <c r="C75" i="11"/>
  <c r="C59" i="11"/>
  <c r="C43" i="11"/>
  <c r="K202" i="13"/>
  <c r="L202" i="13"/>
  <c r="L10" i="13"/>
  <c r="C21" i="11"/>
  <c r="C5" i="11"/>
  <c r="C120" i="11"/>
  <c r="C104" i="11"/>
  <c r="C88" i="11"/>
  <c r="C72" i="11"/>
  <c r="C56" i="11"/>
  <c r="C40" i="11"/>
  <c r="C8" i="26"/>
  <c r="C5" i="26"/>
  <c r="I136" i="11"/>
  <c r="G226" i="15"/>
  <c r="G218" i="15"/>
  <c r="G219" i="15"/>
  <c r="G225" i="15"/>
  <c r="G217" i="15"/>
  <c r="G224" i="15"/>
  <c r="G216" i="15"/>
  <c r="G223" i="15"/>
  <c r="G215" i="15"/>
  <c r="G222" i="15"/>
  <c r="G214" i="15"/>
  <c r="G221" i="15"/>
  <c r="G213" i="15"/>
  <c r="G220" i="15"/>
  <c r="G164" i="12"/>
  <c r="H170" i="12"/>
  <c r="G167" i="12"/>
  <c r="I170" i="12"/>
  <c r="G160" i="12"/>
  <c r="G93" i="12"/>
  <c r="G99" i="12"/>
  <c r="G113" i="12"/>
  <c r="E121" i="12"/>
  <c r="G128" i="12"/>
  <c r="E144" i="12"/>
  <c r="E154" i="12"/>
  <c r="E163" i="12"/>
  <c r="G168" i="12"/>
  <c r="C42" i="12"/>
  <c r="C51" i="12"/>
  <c r="C76" i="12"/>
  <c r="C118" i="12"/>
  <c r="C157" i="12"/>
  <c r="C11" i="12"/>
  <c r="C16" i="12"/>
  <c r="C36" i="12"/>
  <c r="C60" i="12"/>
  <c r="C65" i="12"/>
  <c r="C79" i="12"/>
  <c r="C81" i="12"/>
  <c r="C89" i="12"/>
  <c r="C97" i="12"/>
  <c r="C105" i="12"/>
  <c r="C113" i="12"/>
  <c r="C121" i="12"/>
  <c r="C129" i="12"/>
  <c r="C134" i="12"/>
  <c r="C139" i="12"/>
  <c r="C147" i="12"/>
  <c r="G149" i="12"/>
  <c r="G154" i="12"/>
  <c r="C160" i="12"/>
  <c r="G162" i="12"/>
  <c r="C168" i="12"/>
  <c r="C107" i="12"/>
  <c r="C141" i="12"/>
  <c r="C32" i="12"/>
  <c r="C7" i="12"/>
  <c r="C25" i="12"/>
  <c r="C14" i="12"/>
  <c r="C21" i="12"/>
  <c r="C23" i="12"/>
  <c r="C27" i="12"/>
  <c r="C40" i="12"/>
  <c r="C45" i="12"/>
  <c r="C47" i="12"/>
  <c r="C49" i="12"/>
  <c r="C56" i="12"/>
  <c r="C58" i="12"/>
  <c r="C70" i="12"/>
  <c r="C72" i="12"/>
  <c r="C84" i="12"/>
  <c r="C92" i="12"/>
  <c r="G94" i="12"/>
  <c r="C100" i="12"/>
  <c r="G102" i="12"/>
  <c r="C108" i="12"/>
  <c r="G110" i="12"/>
  <c r="C116" i="12"/>
  <c r="G118" i="12"/>
  <c r="C124" i="12"/>
  <c r="G126" i="12"/>
  <c r="E129" i="12"/>
  <c r="G131" i="12"/>
  <c r="E134" i="12"/>
  <c r="E139" i="12"/>
  <c r="C142" i="12"/>
  <c r="G144" i="12"/>
  <c r="E147" i="12"/>
  <c r="C150" i="12"/>
  <c r="G152" i="12"/>
  <c r="C155" i="12"/>
  <c r="G157" i="12"/>
  <c r="E160" i="12"/>
  <c r="C163" i="12"/>
  <c r="G165" i="12"/>
  <c r="E168" i="12"/>
  <c r="C91" i="12"/>
  <c r="C115" i="12"/>
  <c r="C136" i="12"/>
  <c r="C162" i="12"/>
  <c r="C18" i="12"/>
  <c r="C94" i="12"/>
  <c r="C131" i="12"/>
  <c r="C165" i="12"/>
  <c r="C29" i="12"/>
  <c r="C43" i="12"/>
  <c r="C63" i="12"/>
  <c r="C87" i="12"/>
  <c r="C95" i="12"/>
  <c r="C103" i="12"/>
  <c r="C111" i="12"/>
  <c r="C119" i="12"/>
  <c r="C127" i="12"/>
  <c r="C132" i="12"/>
  <c r="C137" i="12"/>
  <c r="C145" i="12"/>
  <c r="C158" i="12"/>
  <c r="C166" i="12"/>
  <c r="C99" i="12"/>
  <c r="C123" i="12"/>
  <c r="C149" i="12"/>
  <c r="C154" i="12"/>
  <c r="C34" i="12"/>
  <c r="C67" i="12"/>
  <c r="C74" i="12"/>
  <c r="C86" i="12"/>
  <c r="C38" i="12"/>
  <c r="C54" i="12"/>
  <c r="C4" i="12"/>
  <c r="C6" i="12"/>
  <c r="C8" i="12"/>
  <c r="C10" i="12"/>
  <c r="C12" i="12"/>
  <c r="C31" i="12"/>
  <c r="C33" i="12"/>
  <c r="C35" i="12"/>
  <c r="C52" i="12"/>
  <c r="C66" i="12"/>
  <c r="C68" i="12"/>
  <c r="G70" i="12"/>
  <c r="G72" i="12"/>
  <c r="C75" i="12"/>
  <c r="C82" i="12"/>
  <c r="G84" i="12"/>
  <c r="C90" i="12"/>
  <c r="G92" i="12"/>
  <c r="C98" i="12"/>
  <c r="G100" i="12"/>
  <c r="E103" i="12"/>
  <c r="C106" i="12"/>
  <c r="G108" i="12"/>
  <c r="E111" i="12"/>
  <c r="C114" i="12"/>
  <c r="G116" i="12"/>
  <c r="E119" i="12"/>
  <c r="C122" i="12"/>
  <c r="G124" i="12"/>
  <c r="E127" i="12"/>
  <c r="E132" i="12"/>
  <c r="C135" i="12"/>
  <c r="E137" i="12"/>
  <c r="C140" i="12"/>
  <c r="G142" i="12"/>
  <c r="E145" i="12"/>
  <c r="C148" i="12"/>
  <c r="G150" i="12"/>
  <c r="C153" i="12"/>
  <c r="G155" i="12"/>
  <c r="E158" i="12"/>
  <c r="C161" i="12"/>
  <c r="G163" i="12"/>
  <c r="E166" i="12"/>
  <c r="C169" i="12"/>
  <c r="G170" i="12"/>
  <c r="C53" i="12"/>
  <c r="C62" i="12"/>
  <c r="C102" i="12"/>
  <c r="C126" i="12"/>
  <c r="C152" i="12"/>
  <c r="C19" i="12"/>
  <c r="C15" i="12"/>
  <c r="C17" i="12"/>
  <c r="C22" i="12"/>
  <c r="C24" i="12"/>
  <c r="C41" i="12"/>
  <c r="C50" i="12"/>
  <c r="G54" i="12"/>
  <c r="C59" i="12"/>
  <c r="C61" i="12"/>
  <c r="G63" i="12"/>
  <c r="C73" i="12"/>
  <c r="E75" i="12"/>
  <c r="G77" i="12"/>
  <c r="C80" i="12"/>
  <c r="E82" i="12"/>
  <c r="C85" i="12"/>
  <c r="G87" i="12"/>
  <c r="E90" i="12"/>
  <c r="C93" i="12"/>
  <c r="G95" i="12"/>
  <c r="E98" i="12"/>
  <c r="C101" i="12"/>
  <c r="G103" i="12"/>
  <c r="E106" i="12"/>
  <c r="C109" i="12"/>
  <c r="G111" i="12"/>
  <c r="E114" i="12"/>
  <c r="C117" i="12"/>
  <c r="G119" i="12"/>
  <c r="E122" i="12"/>
  <c r="C125" i="12"/>
  <c r="G127" i="12"/>
  <c r="C130" i="12"/>
  <c r="G132" i="12"/>
  <c r="E135" i="12"/>
  <c r="G137" i="12"/>
  <c r="E140" i="12"/>
  <c r="C143" i="12"/>
  <c r="G145" i="12"/>
  <c r="E148" i="12"/>
  <c r="C151" i="12"/>
  <c r="E153" i="12"/>
  <c r="C156" i="12"/>
  <c r="G158" i="12"/>
  <c r="E161" i="12"/>
  <c r="C164" i="12"/>
  <c r="G166" i="12"/>
  <c r="E169" i="12"/>
  <c r="C110" i="12"/>
  <c r="C144" i="12"/>
  <c r="C77" i="12"/>
  <c r="C20" i="12"/>
  <c r="C26" i="12"/>
  <c r="G31" i="12"/>
  <c r="G33" i="12"/>
  <c r="G35" i="12"/>
  <c r="C37" i="12"/>
  <c r="C39" i="12"/>
  <c r="C44" i="12"/>
  <c r="C46" i="12"/>
  <c r="C48" i="12"/>
  <c r="G52" i="12"/>
  <c r="C55" i="12"/>
  <c r="C57" i="12"/>
  <c r="E59" i="12"/>
  <c r="E61" i="12"/>
  <c r="C64" i="12"/>
  <c r="G66" i="12"/>
  <c r="G68" i="12"/>
  <c r="C71" i="12"/>
  <c r="E73" i="12"/>
  <c r="G75" i="12"/>
  <c r="C78" i="12"/>
  <c r="E80" i="12"/>
  <c r="G82" i="12"/>
  <c r="E85" i="12"/>
  <c r="C88" i="12"/>
  <c r="G90" i="12"/>
  <c r="E93" i="12"/>
  <c r="C96" i="12"/>
  <c r="G98" i="12"/>
  <c r="E101" i="12"/>
  <c r="C104" i="12"/>
  <c r="G106" i="12"/>
  <c r="E109" i="12"/>
  <c r="C112" i="12"/>
  <c r="G114" i="12"/>
  <c r="E117" i="12"/>
  <c r="C120" i="12"/>
  <c r="G122" i="12"/>
  <c r="E125" i="12"/>
  <c r="C128" i="12"/>
  <c r="E130" i="12"/>
  <c r="C133" i="12"/>
  <c r="G135" i="12"/>
  <c r="C138" i="12"/>
  <c r="G140" i="12"/>
  <c r="E143" i="12"/>
  <c r="C146" i="12"/>
  <c r="G148" i="12"/>
  <c r="E151" i="12"/>
  <c r="G153" i="12"/>
  <c r="E156" i="12"/>
  <c r="C159" i="12"/>
  <c r="G161" i="12"/>
  <c r="G169" i="12"/>
  <c r="E16" i="49"/>
  <c r="C11" i="49"/>
  <c r="E11" i="49"/>
  <c r="C13" i="49"/>
  <c r="C15" i="49"/>
  <c r="E10" i="49"/>
  <c r="E17" i="49"/>
  <c r="C14" i="49"/>
  <c r="C16" i="49"/>
  <c r="C10" i="49"/>
  <c r="C18" i="49"/>
  <c r="C17" i="49"/>
  <c r="E18" i="49"/>
  <c r="E13" i="49"/>
  <c r="E12" i="49"/>
  <c r="E9" i="49"/>
  <c r="C12" i="49"/>
  <c r="C9" i="49"/>
  <c r="E15" i="49"/>
  <c r="E8" i="49"/>
  <c r="C8" i="49"/>
  <c r="E14" i="49"/>
  <c r="D9" i="4"/>
  <c r="C18" i="29"/>
  <c r="G268" i="13"/>
  <c r="F268" i="13"/>
  <c r="C170" i="12" l="1"/>
  <c r="E170" i="12"/>
  <c r="C19" i="49"/>
  <c r="E19" i="49"/>
  <c r="H13" i="25"/>
  <c r="G5" i="14"/>
  <c r="G5" i="15"/>
  <c r="E8" i="55"/>
  <c r="E9" i="11" l="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0" i="11"/>
  <c r="E18" i="11"/>
  <c r="E26" i="11"/>
  <c r="E34" i="11"/>
  <c r="E42" i="11"/>
  <c r="E50" i="11"/>
  <c r="E58" i="11"/>
  <c r="E66" i="11"/>
  <c r="E74" i="11"/>
  <c r="E82" i="11"/>
  <c r="E90" i="11"/>
  <c r="E98" i="11"/>
  <c r="E106" i="11"/>
  <c r="E114" i="11"/>
  <c r="E122" i="11"/>
  <c r="E130" i="11"/>
  <c r="E5" i="11"/>
  <c r="E13" i="11"/>
  <c r="E21" i="11"/>
  <c r="E29" i="11"/>
  <c r="E37" i="11"/>
  <c r="E45" i="11"/>
  <c r="E53" i="11"/>
  <c r="E61" i="11"/>
  <c r="E69" i="11"/>
  <c r="E77" i="11"/>
  <c r="E85" i="11"/>
  <c r="E93" i="11"/>
  <c r="E101" i="11"/>
  <c r="E109" i="11"/>
  <c r="E117" i="11"/>
  <c r="E125" i="11"/>
  <c r="E133" i="11"/>
  <c r="E6" i="11"/>
  <c r="E14" i="11"/>
  <c r="E22" i="11"/>
  <c r="E30" i="11"/>
  <c r="E38" i="11"/>
  <c r="E46" i="11"/>
  <c r="E54" i="11"/>
  <c r="E62" i="11"/>
  <c r="E70" i="11"/>
  <c r="E78" i="11"/>
  <c r="E86" i="11"/>
  <c r="E94" i="11"/>
  <c r="E102" i="11"/>
  <c r="E110" i="11"/>
  <c r="E118" i="11"/>
  <c r="E126" i="11"/>
  <c r="E134" i="11"/>
  <c r="E16" i="11"/>
  <c r="E32" i="11"/>
  <c r="E48" i="11"/>
  <c r="E64" i="11"/>
  <c r="E80" i="11"/>
  <c r="E96" i="11"/>
  <c r="E112" i="11"/>
  <c r="E128" i="11"/>
  <c r="E19" i="11"/>
  <c r="E35" i="11"/>
  <c r="E51" i="11"/>
  <c r="E67" i="11"/>
  <c r="E83" i="11"/>
  <c r="E99" i="11"/>
  <c r="E115" i="11"/>
  <c r="E131" i="11"/>
  <c r="E8" i="11"/>
  <c r="E24" i="11"/>
  <c r="E40" i="11"/>
  <c r="E56" i="11"/>
  <c r="E72" i="11"/>
  <c r="E88" i="11"/>
  <c r="E104" i="11"/>
  <c r="E120" i="11"/>
  <c r="E11" i="11"/>
  <c r="E27" i="11"/>
  <c r="E43" i="11"/>
  <c r="E59" i="11"/>
  <c r="E75" i="11"/>
  <c r="E91" i="11"/>
  <c r="E107" i="11"/>
  <c r="E123" i="11"/>
  <c r="E31" i="11"/>
  <c r="E63" i="11"/>
  <c r="E95" i="11"/>
  <c r="E127" i="11"/>
  <c r="E44" i="11"/>
  <c r="E108" i="11"/>
  <c r="E36" i="11"/>
  <c r="E68" i="11"/>
  <c r="E100" i="11"/>
  <c r="E132" i="11"/>
  <c r="E7" i="11"/>
  <c r="E39" i="11"/>
  <c r="E71" i="11"/>
  <c r="E103" i="11"/>
  <c r="E135" i="11"/>
  <c r="E12" i="11"/>
  <c r="E76" i="11"/>
  <c r="E15" i="11"/>
  <c r="E47" i="11"/>
  <c r="E79" i="11"/>
  <c r="E111" i="11"/>
  <c r="E23" i="11"/>
  <c r="E55" i="11"/>
  <c r="E87" i="11"/>
  <c r="E119" i="11"/>
  <c r="E60" i="11"/>
  <c r="E124" i="11"/>
  <c r="E20" i="11"/>
  <c r="E52" i="11"/>
  <c r="E84" i="11"/>
  <c r="E116" i="11"/>
  <c r="E28" i="11"/>
  <c r="E92" i="11"/>
  <c r="G4" i="14"/>
  <c r="G4" i="8" l="1"/>
  <c r="I275" i="2"/>
  <c r="H275" i="2" l="1"/>
  <c r="B268" i="13"/>
  <c r="D268" i="13"/>
  <c r="C275" i="2"/>
  <c r="J101" i="13" l="1"/>
  <c r="J109" i="13"/>
  <c r="J117" i="13"/>
  <c r="J125" i="13"/>
  <c r="J133" i="13"/>
  <c r="J141" i="13"/>
  <c r="J149" i="13"/>
  <c r="J157" i="13"/>
  <c r="J165" i="13"/>
  <c r="J173" i="13"/>
  <c r="J181" i="13"/>
  <c r="J189" i="13"/>
  <c r="J197" i="13"/>
  <c r="J213" i="13"/>
  <c r="J229" i="13"/>
  <c r="J253" i="13"/>
  <c r="J36" i="13"/>
  <c r="J68" i="13"/>
  <c r="J9" i="13"/>
  <c r="J95" i="13"/>
  <c r="J103" i="13"/>
  <c r="J111" i="13"/>
  <c r="J119" i="13"/>
  <c r="J127" i="13"/>
  <c r="J135" i="13"/>
  <c r="J143" i="13"/>
  <c r="J151" i="13"/>
  <c r="J159" i="13"/>
  <c r="J167" i="13"/>
  <c r="J175" i="13"/>
  <c r="J183" i="13"/>
  <c r="J191" i="13"/>
  <c r="J199" i="13"/>
  <c r="J207" i="13"/>
  <c r="J215" i="13"/>
  <c r="J223" i="13"/>
  <c r="J231" i="13"/>
  <c r="J239" i="13"/>
  <c r="J247" i="13"/>
  <c r="J255" i="13"/>
  <c r="J263" i="13"/>
  <c r="J30" i="13"/>
  <c r="J38" i="13"/>
  <c r="J46" i="13"/>
  <c r="J54" i="13"/>
  <c r="J62" i="13"/>
  <c r="J70" i="13"/>
  <c r="J78" i="13"/>
  <c r="J86" i="13"/>
  <c r="J94" i="13"/>
  <c r="J11" i="13"/>
  <c r="J19" i="13"/>
  <c r="J26" i="13"/>
  <c r="J20" i="13"/>
  <c r="J97" i="13"/>
  <c r="J105" i="13"/>
  <c r="J113" i="13"/>
  <c r="J121" i="13"/>
  <c r="J129" i="13"/>
  <c r="J137" i="13"/>
  <c r="J145" i="13"/>
  <c r="J153" i="13"/>
  <c r="J161" i="13"/>
  <c r="J169" i="13"/>
  <c r="J177" i="13"/>
  <c r="J185" i="13"/>
  <c r="J201" i="13"/>
  <c r="J209" i="13"/>
  <c r="J217" i="13"/>
  <c r="J225" i="13"/>
  <c r="J233" i="13"/>
  <c r="J241" i="13"/>
  <c r="J249" i="13"/>
  <c r="J265" i="13"/>
  <c r="J32" i="13"/>
  <c r="J40" i="13"/>
  <c r="J56" i="13"/>
  <c r="J72" i="13"/>
  <c r="J88" i="13"/>
  <c r="J13" i="13"/>
  <c r="J106" i="13"/>
  <c r="J114" i="13"/>
  <c r="J122" i="13"/>
  <c r="J130" i="13"/>
  <c r="J138" i="13"/>
  <c r="J146" i="13"/>
  <c r="J162" i="13"/>
  <c r="J170" i="13"/>
  <c r="J178" i="13"/>
  <c r="J186" i="13"/>
  <c r="J194" i="13"/>
  <c r="J202" i="13"/>
  <c r="J210" i="13"/>
  <c r="J218" i="13"/>
  <c r="J96" i="13"/>
  <c r="J104" i="13"/>
  <c r="J112" i="13"/>
  <c r="J120" i="13"/>
  <c r="J128" i="13"/>
  <c r="J136" i="13"/>
  <c r="J144" i="13"/>
  <c r="J152" i="13"/>
  <c r="J160" i="13"/>
  <c r="J168" i="13"/>
  <c r="J176" i="13"/>
  <c r="J184" i="13"/>
  <c r="J192" i="13"/>
  <c r="J200" i="13"/>
  <c r="J208" i="13"/>
  <c r="J216" i="13"/>
  <c r="J224" i="13"/>
  <c r="J232" i="13"/>
  <c r="J240" i="13"/>
  <c r="J248" i="13"/>
  <c r="J256" i="13"/>
  <c r="J264" i="13"/>
  <c r="J31" i="13"/>
  <c r="J39" i="13"/>
  <c r="J47" i="13"/>
  <c r="J55" i="13"/>
  <c r="J63" i="13"/>
  <c r="J71" i="13"/>
  <c r="J79" i="13"/>
  <c r="J87" i="13"/>
  <c r="J12" i="13"/>
  <c r="J193" i="13"/>
  <c r="J257" i="13"/>
  <c r="J48" i="13"/>
  <c r="J64" i="13"/>
  <c r="J80" i="13"/>
  <c r="J5" i="13"/>
  <c r="J21" i="13"/>
  <c r="J98" i="13"/>
  <c r="J99" i="13"/>
  <c r="J107" i="13"/>
  <c r="J115" i="13"/>
  <c r="J123" i="13"/>
  <c r="J131" i="13"/>
  <c r="J139" i="13"/>
  <c r="J147" i="13"/>
  <c r="J155" i="13"/>
  <c r="J163" i="13"/>
  <c r="J171" i="13"/>
  <c r="J179" i="13"/>
  <c r="J187" i="13"/>
  <c r="J195" i="13"/>
  <c r="J203" i="13"/>
  <c r="J211" i="13"/>
  <c r="J219" i="13"/>
  <c r="J227" i="13"/>
  <c r="J235" i="13"/>
  <c r="J243" i="13"/>
  <c r="J251" i="13"/>
  <c r="J259" i="13"/>
  <c r="J267" i="13"/>
  <c r="J34" i="13"/>
  <c r="J42" i="13"/>
  <c r="J50" i="13"/>
  <c r="J58" i="13"/>
  <c r="J66" i="13"/>
  <c r="J74" i="13"/>
  <c r="J82" i="13"/>
  <c r="J90" i="13"/>
  <c r="J7" i="13"/>
  <c r="J15" i="13"/>
  <c r="J23" i="13"/>
  <c r="J100" i="13"/>
  <c r="J108" i="13"/>
  <c r="J116" i="13"/>
  <c r="J124" i="13"/>
  <c r="J132" i="13"/>
  <c r="J140" i="13"/>
  <c r="J148" i="13"/>
  <c r="J156" i="13"/>
  <c r="J164" i="13"/>
  <c r="J172" i="13"/>
  <c r="J180" i="13"/>
  <c r="J188" i="13"/>
  <c r="J196" i="13"/>
  <c r="J204" i="13"/>
  <c r="J212" i="13"/>
  <c r="J220" i="13"/>
  <c r="J228" i="13"/>
  <c r="J236" i="13"/>
  <c r="J244" i="13"/>
  <c r="J252" i="13"/>
  <c r="J260" i="13"/>
  <c r="J27" i="13"/>
  <c r="J35" i="13"/>
  <c r="J43" i="13"/>
  <c r="J51" i="13"/>
  <c r="J59" i="13"/>
  <c r="J67" i="13"/>
  <c r="J75" i="13"/>
  <c r="J83" i="13"/>
  <c r="J91" i="13"/>
  <c r="J8" i="13"/>
  <c r="J16" i="13"/>
  <c r="J24" i="13"/>
  <c r="J205" i="13"/>
  <c r="J221" i="13"/>
  <c r="J237" i="13"/>
  <c r="J245" i="13"/>
  <c r="J261" i="13"/>
  <c r="J28" i="13"/>
  <c r="J44" i="13"/>
  <c r="J52" i="13"/>
  <c r="J60" i="13"/>
  <c r="J76" i="13"/>
  <c r="J84" i="13"/>
  <c r="J92" i="13"/>
  <c r="J17" i="13"/>
  <c r="J25" i="13"/>
  <c r="J102" i="13"/>
  <c r="J142" i="13"/>
  <c r="J198" i="13"/>
  <c r="J242" i="13"/>
  <c r="J33" i="13"/>
  <c r="J65" i="13"/>
  <c r="J6" i="13"/>
  <c r="J150" i="13"/>
  <c r="J206" i="13"/>
  <c r="J246" i="13"/>
  <c r="J37" i="13"/>
  <c r="J69" i="13"/>
  <c r="J10" i="13"/>
  <c r="J158" i="13"/>
  <c r="J254" i="13"/>
  <c r="J77" i="13"/>
  <c r="J18" i="13"/>
  <c r="J226" i="13"/>
  <c r="J81" i="13"/>
  <c r="J118" i="13"/>
  <c r="J85" i="13"/>
  <c r="J234" i="13"/>
  <c r="J89" i="13"/>
  <c r="J190" i="13"/>
  <c r="J29" i="13"/>
  <c r="J93" i="13"/>
  <c r="J154" i="13"/>
  <c r="J214" i="13"/>
  <c r="J250" i="13"/>
  <c r="J41" i="13"/>
  <c r="J73" i="13"/>
  <c r="J14" i="13"/>
  <c r="J110" i="13"/>
  <c r="J49" i="13"/>
  <c r="J230" i="13"/>
  <c r="J53" i="13"/>
  <c r="J126" i="13"/>
  <c r="J266" i="13"/>
  <c r="J134" i="13"/>
  <c r="J238" i="13"/>
  <c r="J61" i="13"/>
  <c r="J222" i="13"/>
  <c r="J45" i="13"/>
  <c r="J166" i="13"/>
  <c r="J258" i="13"/>
  <c r="J22" i="13"/>
  <c r="J174" i="13"/>
  <c r="J262" i="13"/>
  <c r="J182" i="13"/>
  <c r="J57" i="13"/>
  <c r="K268" i="13"/>
  <c r="D13" i="6"/>
  <c r="F15" i="29"/>
  <c r="F6" i="29"/>
  <c r="G12" i="15"/>
  <c r="G9" i="15"/>
  <c r="G11" i="15"/>
  <c r="G17" i="15"/>
  <c r="G19" i="15"/>
  <c r="G27" i="15"/>
  <c r="G33" i="15"/>
  <c r="G35" i="15"/>
  <c r="G41" i="15"/>
  <c r="G43" i="15"/>
  <c r="G49" i="15"/>
  <c r="G51" i="15"/>
  <c r="G59" i="15"/>
  <c r="G65" i="15"/>
  <c r="G67" i="15"/>
  <c r="G73" i="15"/>
  <c r="G75" i="15"/>
  <c r="G81" i="15"/>
  <c r="G83" i="15"/>
  <c r="G91" i="15"/>
  <c r="G97" i="15"/>
  <c r="G99" i="15"/>
  <c r="G105" i="15"/>
  <c r="G107" i="15"/>
  <c r="G113" i="15"/>
  <c r="G115" i="15"/>
  <c r="G123" i="15"/>
  <c r="G129" i="15"/>
  <c r="G131" i="15"/>
  <c r="G137" i="15"/>
  <c r="G139" i="15"/>
  <c r="G145" i="15"/>
  <c r="G147" i="15"/>
  <c r="G155" i="15"/>
  <c r="G161" i="15"/>
  <c r="G163" i="15"/>
  <c r="G169" i="15"/>
  <c r="G171" i="15"/>
  <c r="G177" i="15"/>
  <c r="G179" i="15"/>
  <c r="G187" i="15"/>
  <c r="G193" i="15"/>
  <c r="G195" i="15"/>
  <c r="G201" i="15"/>
  <c r="G203" i="15"/>
  <c r="G209" i="15"/>
  <c r="G211" i="15"/>
  <c r="G234" i="15"/>
  <c r="G240" i="15"/>
  <c r="J268" i="13" l="1"/>
  <c r="G232" i="15"/>
  <c r="G185" i="15"/>
  <c r="G153" i="15"/>
  <c r="G121" i="15"/>
  <c r="G89" i="15"/>
  <c r="G57" i="15"/>
  <c r="G25" i="15"/>
  <c r="G233" i="15"/>
  <c r="G210" i="15"/>
  <c r="G202" i="15"/>
  <c r="G194" i="15"/>
  <c r="G186" i="15"/>
  <c r="G178" i="15"/>
  <c r="G170" i="15"/>
  <c r="G162" i="15"/>
  <c r="G154" i="15"/>
  <c r="G146" i="15"/>
  <c r="G138" i="15"/>
  <c r="G130" i="15"/>
  <c r="G122" i="15"/>
  <c r="G114" i="15"/>
  <c r="G106" i="15"/>
  <c r="G98" i="15"/>
  <c r="G90" i="15"/>
  <c r="G82" i="15"/>
  <c r="G74" i="15"/>
  <c r="G66" i="15"/>
  <c r="G58" i="15"/>
  <c r="G50" i="15"/>
  <c r="G42" i="15"/>
  <c r="G34" i="15"/>
  <c r="G26" i="15"/>
  <c r="G18" i="15"/>
  <c r="G10" i="15"/>
  <c r="G200" i="15"/>
  <c r="G168" i="15"/>
  <c r="G136" i="15"/>
  <c r="G104" i="15"/>
  <c r="G88" i="15"/>
  <c r="G48" i="15"/>
  <c r="G16" i="15"/>
  <c r="G238" i="15"/>
  <c r="G230" i="15"/>
  <c r="G207" i="15"/>
  <c r="G199" i="15"/>
  <c r="G191" i="15"/>
  <c r="G183" i="15"/>
  <c r="G175" i="15"/>
  <c r="G167" i="15"/>
  <c r="G159" i="15"/>
  <c r="G151" i="15"/>
  <c r="G143" i="15"/>
  <c r="G135" i="15"/>
  <c r="G127" i="15"/>
  <c r="G119" i="15"/>
  <c r="G111" i="15"/>
  <c r="G103" i="15"/>
  <c r="G95" i="15"/>
  <c r="G87" i="15"/>
  <c r="G79" i="15"/>
  <c r="G71" i="15"/>
  <c r="G63" i="15"/>
  <c r="G55" i="15"/>
  <c r="G47" i="15"/>
  <c r="G39" i="15"/>
  <c r="G31" i="15"/>
  <c r="G23" i="15"/>
  <c r="G15" i="15"/>
  <c r="G7" i="15"/>
  <c r="G208" i="15"/>
  <c r="G184" i="15"/>
  <c r="G152" i="15"/>
  <c r="G120" i="15"/>
  <c r="G72" i="15"/>
  <c r="G8" i="15"/>
  <c r="G237" i="15"/>
  <c r="G229" i="15"/>
  <c r="G206" i="15"/>
  <c r="G198" i="15"/>
  <c r="G190" i="15"/>
  <c r="G182" i="15"/>
  <c r="G174" i="15"/>
  <c r="G166" i="15"/>
  <c r="G158" i="15"/>
  <c r="G150" i="15"/>
  <c r="G142" i="15"/>
  <c r="G134" i="15"/>
  <c r="G126" i="15"/>
  <c r="G118" i="15"/>
  <c r="G110" i="15"/>
  <c r="G102" i="15"/>
  <c r="G94" i="15"/>
  <c r="G86" i="15"/>
  <c r="G78" i="15"/>
  <c r="G70" i="15"/>
  <c r="G62" i="15"/>
  <c r="G54" i="15"/>
  <c r="G46" i="15"/>
  <c r="G38" i="15"/>
  <c r="G30" i="15"/>
  <c r="G22" i="15"/>
  <c r="G14" i="15"/>
  <c r="G6" i="15"/>
  <c r="G239" i="15"/>
  <c r="G192" i="15"/>
  <c r="G160" i="15"/>
  <c r="G128" i="15"/>
  <c r="G96" i="15"/>
  <c r="G64" i="15"/>
  <c r="G40" i="15"/>
  <c r="G24" i="15"/>
  <c r="G236" i="15"/>
  <c r="G228" i="15"/>
  <c r="G205" i="15"/>
  <c r="G197" i="15"/>
  <c r="G189" i="15"/>
  <c r="G181" i="15"/>
  <c r="G173" i="15"/>
  <c r="G165" i="15"/>
  <c r="G157" i="15"/>
  <c r="G149" i="15"/>
  <c r="G141" i="15"/>
  <c r="G133" i="15"/>
  <c r="G125" i="15"/>
  <c r="G117" i="15"/>
  <c r="G109" i="15"/>
  <c r="G101" i="15"/>
  <c r="G93" i="15"/>
  <c r="G85" i="15"/>
  <c r="G77" i="15"/>
  <c r="G69" i="15"/>
  <c r="G61" i="15"/>
  <c r="G53" i="15"/>
  <c r="G45" i="15"/>
  <c r="G37" i="15"/>
  <c r="G29" i="15"/>
  <c r="G21" i="15"/>
  <c r="G13" i="15"/>
  <c r="G231" i="15"/>
  <c r="G176" i="15"/>
  <c r="G144" i="15"/>
  <c r="G112" i="15"/>
  <c r="G80" i="15"/>
  <c r="G56" i="15"/>
  <c r="G32" i="15"/>
  <c r="G235" i="15"/>
  <c r="G227" i="15"/>
  <c r="G204" i="15"/>
  <c r="G196" i="15"/>
  <c r="G188" i="15"/>
  <c r="G180" i="15"/>
  <c r="G172" i="15"/>
  <c r="G164" i="15"/>
  <c r="G156" i="15"/>
  <c r="G148" i="15"/>
  <c r="G140" i="15"/>
  <c r="G132" i="15"/>
  <c r="G124" i="15"/>
  <c r="G116" i="15"/>
  <c r="G108" i="15"/>
  <c r="G100" i="15"/>
  <c r="G92" i="15"/>
  <c r="G84" i="15"/>
  <c r="G76" i="15"/>
  <c r="G68" i="15"/>
  <c r="G60" i="15"/>
  <c r="G52" i="15"/>
  <c r="G44" i="15"/>
  <c r="G36" i="15"/>
  <c r="G28" i="15"/>
  <c r="G20" i="15"/>
  <c r="G241" i="15" l="1"/>
  <c r="D8" i="55"/>
  <c r="D7" i="55" l="1"/>
  <c r="G6" i="6" l="1"/>
  <c r="D268" i="14"/>
  <c r="E245" i="14" s="1"/>
  <c r="B268" i="14"/>
  <c r="C145" i="14" s="1"/>
  <c r="G259" i="14"/>
  <c r="E250" i="14"/>
  <c r="G243" i="14"/>
  <c r="G240" i="14"/>
  <c r="E217" i="14"/>
  <c r="E212" i="14"/>
  <c r="E209" i="14"/>
  <c r="E206" i="14"/>
  <c r="G204" i="14"/>
  <c r="E204" i="14"/>
  <c r="G202" i="14"/>
  <c r="E202" i="14"/>
  <c r="G201" i="14"/>
  <c r="E201" i="14"/>
  <c r="E198" i="14"/>
  <c r="G194" i="14"/>
  <c r="E194" i="14"/>
  <c r="G193" i="14"/>
  <c r="E191" i="14"/>
  <c r="E188" i="14"/>
  <c r="E185" i="14"/>
  <c r="G183" i="14"/>
  <c r="E183" i="14"/>
  <c r="G181" i="14"/>
  <c r="E180" i="14"/>
  <c r="E177" i="14"/>
  <c r="G175" i="14"/>
  <c r="G172" i="14"/>
  <c r="E172" i="14"/>
  <c r="E170" i="14"/>
  <c r="E169" i="14"/>
  <c r="E167" i="14"/>
  <c r="G165" i="14"/>
  <c r="E165" i="14"/>
  <c r="G164" i="14"/>
  <c r="E164" i="14"/>
  <c r="E161" i="14"/>
  <c r="E157" i="14"/>
  <c r="G154" i="14"/>
  <c r="E154" i="14"/>
  <c r="E153" i="14"/>
  <c r="G152" i="14"/>
  <c r="E151" i="14"/>
  <c r="E149" i="14"/>
  <c r="E148" i="14"/>
  <c r="G146" i="14"/>
  <c r="E146" i="14"/>
  <c r="E145" i="14"/>
  <c r="G144" i="14"/>
  <c r="G143" i="14"/>
  <c r="E143" i="14"/>
  <c r="E141" i="14"/>
  <c r="E140" i="14"/>
  <c r="G138" i="14"/>
  <c r="E138" i="14"/>
  <c r="E137" i="14"/>
  <c r="G136" i="14"/>
  <c r="E135" i="14"/>
  <c r="E133" i="14"/>
  <c r="E132" i="14"/>
  <c r="G130" i="14"/>
  <c r="E130" i="14"/>
  <c r="E129" i="14"/>
  <c r="G128" i="14"/>
  <c r="G127" i="14"/>
  <c r="E127" i="14"/>
  <c r="E125" i="14"/>
  <c r="E124" i="14"/>
  <c r="G122" i="14"/>
  <c r="E122" i="14"/>
  <c r="E121" i="14"/>
  <c r="G120" i="14"/>
  <c r="E119" i="14"/>
  <c r="E117" i="14"/>
  <c r="G116" i="14"/>
  <c r="E116" i="14"/>
  <c r="E114" i="14"/>
  <c r="E113" i="14"/>
  <c r="G111" i="14"/>
  <c r="E111" i="14"/>
  <c r="G109" i="14"/>
  <c r="E109" i="14"/>
  <c r="E108" i="14"/>
  <c r="E106" i="14"/>
  <c r="E105" i="14"/>
  <c r="E104" i="14"/>
  <c r="E103" i="14"/>
  <c r="E101" i="14"/>
  <c r="E100" i="14"/>
  <c r="G98" i="14"/>
  <c r="E98" i="14"/>
  <c r="E97" i="14"/>
  <c r="G96" i="14"/>
  <c r="E96" i="14"/>
  <c r="G95" i="14"/>
  <c r="E95" i="14"/>
  <c r="G94" i="14"/>
  <c r="E94" i="14"/>
  <c r="E93" i="14"/>
  <c r="E91" i="14"/>
  <c r="G90" i="14"/>
  <c r="E90" i="14"/>
  <c r="G89" i="14"/>
  <c r="G88" i="14"/>
  <c r="E88" i="14"/>
  <c r="E87" i="14"/>
  <c r="G86" i="14"/>
  <c r="E86" i="14"/>
  <c r="E85" i="14"/>
  <c r="E83" i="14"/>
  <c r="G82" i="14"/>
  <c r="E82" i="14"/>
  <c r="E80" i="14"/>
  <c r="E79" i="14"/>
  <c r="E78" i="14"/>
  <c r="E77" i="14"/>
  <c r="G75" i="14"/>
  <c r="E75" i="14"/>
  <c r="G74" i="14"/>
  <c r="E74" i="14"/>
  <c r="G72" i="14"/>
  <c r="E72" i="14"/>
  <c r="E71" i="14"/>
  <c r="G70" i="14"/>
  <c r="E70" i="14"/>
  <c r="G69" i="14"/>
  <c r="E69" i="14"/>
  <c r="C68" i="14"/>
  <c r="G67" i="14"/>
  <c r="E67" i="14"/>
  <c r="E66" i="14"/>
  <c r="C66" i="14"/>
  <c r="G65" i="14"/>
  <c r="E64" i="14"/>
  <c r="E63" i="14"/>
  <c r="E62" i="14"/>
  <c r="G61" i="14"/>
  <c r="E61" i="14"/>
  <c r="G59" i="14"/>
  <c r="E59" i="14"/>
  <c r="G58" i="14"/>
  <c r="E58" i="14"/>
  <c r="G57" i="14"/>
  <c r="E56" i="14"/>
  <c r="E55" i="14"/>
  <c r="E54" i="14"/>
  <c r="G53" i="14"/>
  <c r="E53" i="14"/>
  <c r="E51" i="14"/>
  <c r="E50" i="14"/>
  <c r="G49" i="14"/>
  <c r="E48" i="14"/>
  <c r="E47" i="14"/>
  <c r="E46" i="14"/>
  <c r="E45" i="14"/>
  <c r="G43" i="14"/>
  <c r="E43" i="14"/>
  <c r="G42" i="14"/>
  <c r="E42" i="14"/>
  <c r="E41" i="14"/>
  <c r="E40" i="14"/>
  <c r="E39" i="14"/>
  <c r="E38" i="14"/>
  <c r="G37" i="14"/>
  <c r="E37" i="14"/>
  <c r="G36" i="14"/>
  <c r="E36" i="14"/>
  <c r="G35" i="14"/>
  <c r="E35" i="14"/>
  <c r="G34" i="14"/>
  <c r="E34" i="14"/>
  <c r="E33" i="14"/>
  <c r="E32" i="14"/>
  <c r="C32" i="14"/>
  <c r="E31" i="14"/>
  <c r="G30" i="14"/>
  <c r="E30" i="14"/>
  <c r="E29" i="14"/>
  <c r="G28" i="14"/>
  <c r="E28" i="14"/>
  <c r="G27" i="14"/>
  <c r="E27" i="14"/>
  <c r="G26" i="14"/>
  <c r="E26" i="14"/>
  <c r="E25" i="14"/>
  <c r="E24" i="14"/>
  <c r="E23" i="14"/>
  <c r="E22" i="14"/>
  <c r="G21" i="14"/>
  <c r="E21" i="14"/>
  <c r="G20" i="14"/>
  <c r="E20" i="14"/>
  <c r="G19" i="14"/>
  <c r="E19" i="14"/>
  <c r="G18" i="14"/>
  <c r="E18" i="14"/>
  <c r="E17" i="14"/>
  <c r="E16" i="14"/>
  <c r="E15" i="14"/>
  <c r="G14" i="14"/>
  <c r="E14" i="14"/>
  <c r="E13" i="14"/>
  <c r="G12" i="14"/>
  <c r="E12" i="14"/>
  <c r="G11" i="14"/>
  <c r="E11" i="14"/>
  <c r="G10" i="14"/>
  <c r="E10" i="14"/>
  <c r="E9" i="14"/>
  <c r="E8" i="14"/>
  <c r="E7" i="14"/>
  <c r="E6" i="14"/>
  <c r="E5" i="14"/>
  <c r="H4" i="14"/>
  <c r="E4" i="14"/>
  <c r="E235" i="15"/>
  <c r="E238" i="15"/>
  <c r="E237" i="15"/>
  <c r="E229" i="15"/>
  <c r="E211" i="15"/>
  <c r="E208" i="15"/>
  <c r="E205" i="15"/>
  <c r="C201" i="15"/>
  <c r="E198" i="15"/>
  <c r="E196" i="15"/>
  <c r="E192" i="15"/>
  <c r="E191" i="15"/>
  <c r="E189" i="15"/>
  <c r="E187" i="15"/>
  <c r="C184" i="15"/>
  <c r="E183" i="15"/>
  <c r="E182" i="15"/>
  <c r="C177" i="15"/>
  <c r="E176" i="15"/>
  <c r="E165" i="15"/>
  <c r="E164" i="15"/>
  <c r="E162" i="15"/>
  <c r="C162" i="15"/>
  <c r="E156" i="15"/>
  <c r="E153" i="15"/>
  <c r="E152" i="15"/>
  <c r="E150" i="15"/>
  <c r="E148" i="15"/>
  <c r="E145" i="15"/>
  <c r="C143" i="15"/>
  <c r="E142" i="15"/>
  <c r="E140" i="15"/>
  <c r="E139" i="15"/>
  <c r="E137" i="15"/>
  <c r="E135" i="15"/>
  <c r="E132" i="15"/>
  <c r="E131" i="15"/>
  <c r="E129" i="15"/>
  <c r="E127" i="15"/>
  <c r="E126" i="15"/>
  <c r="E124" i="15"/>
  <c r="C124" i="15"/>
  <c r="E118" i="15"/>
  <c r="E116" i="15"/>
  <c r="E113" i="15"/>
  <c r="E111" i="15"/>
  <c r="C111" i="15"/>
  <c r="E109" i="15"/>
  <c r="E107" i="15"/>
  <c r="E105" i="15"/>
  <c r="E104" i="15"/>
  <c r="E102" i="15"/>
  <c r="E99" i="15"/>
  <c r="C99" i="15"/>
  <c r="E97" i="15"/>
  <c r="C97" i="15"/>
  <c r="E96" i="15"/>
  <c r="E94" i="15"/>
  <c r="E92" i="15"/>
  <c r="E90" i="15"/>
  <c r="E89" i="15"/>
  <c r="E88" i="15"/>
  <c r="E86" i="15"/>
  <c r="E84" i="15"/>
  <c r="E83" i="15"/>
  <c r="E82" i="15"/>
  <c r="E81" i="15"/>
  <c r="E80" i="15"/>
  <c r="E78" i="15"/>
  <c r="E76" i="15"/>
  <c r="E75" i="15"/>
  <c r="C75" i="15"/>
  <c r="E74" i="15"/>
  <c r="E73" i="15"/>
  <c r="E72" i="15"/>
  <c r="C71" i="15"/>
  <c r="E70" i="15"/>
  <c r="E68" i="15"/>
  <c r="E66" i="15"/>
  <c r="E65" i="15"/>
  <c r="C65" i="15"/>
  <c r="E63" i="15"/>
  <c r="C63" i="15"/>
  <c r="E62" i="15"/>
  <c r="E60" i="15"/>
  <c r="E58" i="15"/>
  <c r="E57" i="15"/>
  <c r="E56" i="15"/>
  <c r="E55" i="15"/>
  <c r="E54" i="15"/>
  <c r="E52" i="15"/>
  <c r="E50" i="15"/>
  <c r="E49" i="15"/>
  <c r="E48" i="15"/>
  <c r="E47" i="15"/>
  <c r="E46" i="15"/>
  <c r="E44" i="15"/>
  <c r="E42" i="15"/>
  <c r="E40" i="15"/>
  <c r="E39" i="15"/>
  <c r="E38" i="15"/>
  <c r="E36" i="15"/>
  <c r="C36" i="15"/>
  <c r="E34" i="15"/>
  <c r="C33" i="15"/>
  <c r="E32" i="15"/>
  <c r="E31" i="15"/>
  <c r="C31" i="15"/>
  <c r="E30" i="15"/>
  <c r="C29" i="15"/>
  <c r="E27" i="15"/>
  <c r="E26" i="15"/>
  <c r="E25" i="15"/>
  <c r="E24" i="15"/>
  <c r="E23" i="15"/>
  <c r="C23" i="15"/>
  <c r="C21" i="15"/>
  <c r="E19" i="15"/>
  <c r="E18" i="15"/>
  <c r="E17" i="15"/>
  <c r="E16" i="15"/>
  <c r="E15" i="15"/>
  <c r="C15" i="15"/>
  <c r="C12" i="15"/>
  <c r="E11" i="15"/>
  <c r="E10" i="15"/>
  <c r="E9" i="15"/>
  <c r="C8" i="15"/>
  <c r="E7" i="15"/>
  <c r="E6" i="15"/>
  <c r="E5" i="15"/>
  <c r="C5" i="15"/>
  <c r="E4" i="15"/>
  <c r="I262" i="13"/>
  <c r="I265" i="13"/>
  <c r="I263" i="13"/>
  <c r="E263" i="13"/>
  <c r="E260" i="13"/>
  <c r="I259" i="13"/>
  <c r="E259" i="13"/>
  <c r="E258" i="13"/>
  <c r="I257" i="13"/>
  <c r="E253" i="13"/>
  <c r="I252" i="13"/>
  <c r="E251" i="13"/>
  <c r="I250" i="13"/>
  <c r="I248" i="13"/>
  <c r="I246" i="13"/>
  <c r="E246" i="13"/>
  <c r="I244" i="13"/>
  <c r="E243" i="13"/>
  <c r="I242" i="13"/>
  <c r="I240" i="13"/>
  <c r="E239" i="13"/>
  <c r="I238" i="13"/>
  <c r="E238" i="13"/>
  <c r="E237" i="13"/>
  <c r="I234" i="13"/>
  <c r="E234" i="13"/>
  <c r="I233" i="13"/>
  <c r="E232" i="13"/>
  <c r="I231" i="13"/>
  <c r="E230" i="13"/>
  <c r="I229" i="13"/>
  <c r="E227" i="13"/>
  <c r="I226" i="13"/>
  <c r="E226" i="13"/>
  <c r="E224" i="13"/>
  <c r="I223" i="13"/>
  <c r="E222" i="13"/>
  <c r="I221" i="13"/>
  <c r="I220" i="13"/>
  <c r="I218" i="13"/>
  <c r="I217" i="13"/>
  <c r="E217" i="13"/>
  <c r="I216" i="13"/>
  <c r="E216" i="13"/>
  <c r="I215" i="13"/>
  <c r="E214" i="13"/>
  <c r="I213" i="13"/>
  <c r="E213" i="13"/>
  <c r="E212" i="13"/>
  <c r="I211" i="13"/>
  <c r="E211" i="13"/>
  <c r="I210" i="13"/>
  <c r="E210" i="13"/>
  <c r="I208" i="13"/>
  <c r="E208" i="13"/>
  <c r="I207" i="13"/>
  <c r="E206" i="13"/>
  <c r="E204" i="13"/>
  <c r="I203" i="13"/>
  <c r="I202" i="13"/>
  <c r="E202" i="13"/>
  <c r="I201" i="13"/>
  <c r="I200" i="13"/>
  <c r="E199" i="13"/>
  <c r="I198" i="13"/>
  <c r="I197" i="13"/>
  <c r="E197" i="13"/>
  <c r="E196" i="13"/>
  <c r="I195" i="13"/>
  <c r="E195" i="13"/>
  <c r="E194" i="13"/>
  <c r="E192" i="13"/>
  <c r="E190" i="13"/>
  <c r="I188" i="13"/>
  <c r="E188" i="13"/>
  <c r="I187" i="13"/>
  <c r="E186" i="13"/>
  <c r="I185" i="13"/>
  <c r="I184" i="13"/>
  <c r="E184" i="13"/>
  <c r="E183" i="13"/>
  <c r="I181" i="13"/>
  <c r="E180" i="13"/>
  <c r="I179" i="13"/>
  <c r="E179" i="13"/>
  <c r="I178" i="13"/>
  <c r="E178" i="13"/>
  <c r="I177" i="13"/>
  <c r="E177" i="13"/>
  <c r="E176" i="13"/>
  <c r="I174" i="13"/>
  <c r="E173" i="13"/>
  <c r="I172" i="13"/>
  <c r="E172" i="13"/>
  <c r="E170" i="13"/>
  <c r="I169" i="13"/>
  <c r="E169" i="13"/>
  <c r="E168" i="13"/>
  <c r="I167" i="13"/>
  <c r="E167" i="13"/>
  <c r="I166" i="13"/>
  <c r="E165" i="13"/>
  <c r="I164" i="13"/>
  <c r="E164" i="13"/>
  <c r="I163" i="13"/>
  <c r="E162" i="13"/>
  <c r="E161" i="13"/>
  <c r="I160" i="13"/>
  <c r="E160" i="13"/>
  <c r="I159" i="13"/>
  <c r="E159" i="13"/>
  <c r="I158" i="13"/>
  <c r="E158" i="13"/>
  <c r="I157" i="13"/>
  <c r="E157" i="13"/>
  <c r="I155" i="13"/>
  <c r="E155" i="13"/>
  <c r="E154" i="13"/>
  <c r="I153" i="13"/>
  <c r="E153" i="13"/>
  <c r="I152" i="13"/>
  <c r="E152" i="13"/>
  <c r="E151" i="13"/>
  <c r="I150" i="13"/>
  <c r="E150" i="13"/>
  <c r="I149" i="13"/>
  <c r="E149" i="13"/>
  <c r="E148" i="13"/>
  <c r="I147" i="13"/>
  <c r="E147" i="13"/>
  <c r="E146" i="13"/>
  <c r="I145" i="13"/>
  <c r="E144" i="13"/>
  <c r="I143" i="13"/>
  <c r="E143" i="13"/>
  <c r="I142" i="13"/>
  <c r="E142" i="13"/>
  <c r="E141" i="13"/>
  <c r="E140" i="13"/>
  <c r="I139" i="13"/>
  <c r="E138" i="13"/>
  <c r="I137" i="13"/>
  <c r="E137" i="13"/>
  <c r="E136" i="13"/>
  <c r="E135" i="13"/>
  <c r="I134" i="13"/>
  <c r="E134" i="13"/>
  <c r="I133" i="13"/>
  <c r="E133" i="13"/>
  <c r="I131" i="13"/>
  <c r="E131" i="13"/>
  <c r="I130" i="13"/>
  <c r="E130" i="13"/>
  <c r="E129" i="13"/>
  <c r="I128" i="13"/>
  <c r="E128" i="13"/>
  <c r="I127" i="13"/>
  <c r="E127" i="13"/>
  <c r="E126" i="13"/>
  <c r="I125" i="13"/>
  <c r="E125" i="13"/>
  <c r="I124" i="13"/>
  <c r="E124" i="13"/>
  <c r="I123" i="13"/>
  <c r="E122" i="13"/>
  <c r="I121" i="13"/>
  <c r="E121" i="13"/>
  <c r="I120" i="13"/>
  <c r="E120" i="13"/>
  <c r="E119" i="13"/>
  <c r="E118" i="13"/>
  <c r="E117" i="13"/>
  <c r="I116" i="13"/>
  <c r="E116" i="13"/>
  <c r="I115" i="13"/>
  <c r="E114" i="13"/>
  <c r="E113" i="13"/>
  <c r="I112" i="13"/>
  <c r="E112" i="13"/>
  <c r="I111" i="13"/>
  <c r="E111" i="13"/>
  <c r="E110" i="13"/>
  <c r="I109" i="13"/>
  <c r="E109" i="13"/>
  <c r="E108" i="13"/>
  <c r="I107" i="13"/>
  <c r="E107" i="13"/>
  <c r="E106" i="13"/>
  <c r="I105" i="13"/>
  <c r="E105" i="13"/>
  <c r="I104" i="13"/>
  <c r="E104" i="13"/>
  <c r="I103" i="13"/>
  <c r="I102" i="13"/>
  <c r="E102" i="13"/>
  <c r="E101" i="13"/>
  <c r="E100" i="13"/>
  <c r="I99" i="13"/>
  <c r="E99" i="13"/>
  <c r="I98" i="13"/>
  <c r="E97" i="13"/>
  <c r="I96" i="13"/>
  <c r="E96" i="13"/>
  <c r="E95" i="13"/>
  <c r="E94" i="13"/>
  <c r="I93" i="13"/>
  <c r="E93" i="13"/>
  <c r="E92" i="13"/>
  <c r="E91" i="13"/>
  <c r="I90" i="13"/>
  <c r="E90" i="13"/>
  <c r="I89" i="13"/>
  <c r="E89" i="13"/>
  <c r="E88" i="13"/>
  <c r="I87" i="13"/>
  <c r="E87" i="13"/>
  <c r="I86" i="13"/>
  <c r="E86" i="13"/>
  <c r="E85" i="13"/>
  <c r="I84" i="13"/>
  <c r="E84" i="13"/>
  <c r="E83" i="13"/>
  <c r="E82" i="13"/>
  <c r="I81" i="13"/>
  <c r="E81" i="13"/>
  <c r="E80" i="13"/>
  <c r="E79" i="13"/>
  <c r="E78" i="13"/>
  <c r="I77" i="13"/>
  <c r="E77" i="13"/>
  <c r="I76" i="13"/>
  <c r="E76" i="13"/>
  <c r="E75" i="13"/>
  <c r="I74" i="13"/>
  <c r="E74" i="13"/>
  <c r="E73" i="13"/>
  <c r="I72" i="13"/>
  <c r="E72" i="13"/>
  <c r="I71" i="13"/>
  <c r="E71" i="13"/>
  <c r="E70" i="13"/>
  <c r="I69" i="13"/>
  <c r="E69" i="13"/>
  <c r="E68" i="13"/>
  <c r="I67" i="13"/>
  <c r="E67" i="13"/>
  <c r="I66" i="13"/>
  <c r="E66" i="13"/>
  <c r="I65" i="13"/>
  <c r="E65" i="13"/>
  <c r="I64" i="13"/>
  <c r="E64" i="13"/>
  <c r="I63" i="13"/>
  <c r="E63" i="13"/>
  <c r="I62" i="13"/>
  <c r="E62" i="13"/>
  <c r="E61" i="13"/>
  <c r="I60" i="13"/>
  <c r="E60" i="13"/>
  <c r="I59" i="13"/>
  <c r="E59" i="13"/>
  <c r="E58" i="13"/>
  <c r="E57" i="13"/>
  <c r="I56" i="13"/>
  <c r="E56" i="13"/>
  <c r="I55" i="13"/>
  <c r="E55" i="13"/>
  <c r="E54" i="13"/>
  <c r="E53" i="13"/>
  <c r="I52" i="13"/>
  <c r="E52" i="13"/>
  <c r="E51" i="13"/>
  <c r="I50" i="13"/>
  <c r="E50" i="13"/>
  <c r="E49" i="13"/>
  <c r="I48" i="13"/>
  <c r="E48" i="13"/>
  <c r="E47" i="13"/>
  <c r="I46" i="13"/>
  <c r="E46" i="13"/>
  <c r="I45" i="13"/>
  <c r="E45" i="13"/>
  <c r="E44" i="13"/>
  <c r="E43" i="13"/>
  <c r="I42" i="13"/>
  <c r="E42" i="13"/>
  <c r="E41" i="13"/>
  <c r="I40" i="13"/>
  <c r="E40" i="13"/>
  <c r="E39" i="13"/>
  <c r="I38" i="13"/>
  <c r="E38" i="13"/>
  <c r="I37" i="13"/>
  <c r="E37" i="13"/>
  <c r="E36" i="13"/>
  <c r="E35" i="13"/>
  <c r="I34" i="13"/>
  <c r="E34" i="13"/>
  <c r="I33" i="13"/>
  <c r="E33" i="13"/>
  <c r="E32" i="13"/>
  <c r="I31" i="13"/>
  <c r="E31" i="13"/>
  <c r="E30" i="13"/>
  <c r="E29" i="13"/>
  <c r="I28" i="13"/>
  <c r="E28" i="13"/>
  <c r="I27" i="13"/>
  <c r="E27" i="13"/>
  <c r="E26" i="13"/>
  <c r="E25" i="13"/>
  <c r="I24" i="13"/>
  <c r="E24" i="13"/>
  <c r="E23" i="13"/>
  <c r="E22" i="13"/>
  <c r="I21" i="13"/>
  <c r="E21" i="13"/>
  <c r="I20" i="13"/>
  <c r="E20" i="13"/>
  <c r="E19" i="13"/>
  <c r="I18" i="13"/>
  <c r="E18" i="13"/>
  <c r="I17" i="13"/>
  <c r="E17" i="13"/>
  <c r="E16" i="13"/>
  <c r="I15" i="13"/>
  <c r="E15" i="13"/>
  <c r="I14" i="13"/>
  <c r="E14" i="13"/>
  <c r="E13" i="13"/>
  <c r="E12" i="13"/>
  <c r="I11" i="13"/>
  <c r="E11" i="13"/>
  <c r="I10" i="13"/>
  <c r="E10" i="13"/>
  <c r="E9" i="13"/>
  <c r="I8" i="13"/>
  <c r="E8" i="13"/>
  <c r="I7" i="13"/>
  <c r="E7" i="13"/>
  <c r="E6" i="13"/>
  <c r="I5" i="13"/>
  <c r="E5" i="13"/>
  <c r="E4" i="13"/>
  <c r="E3" i="9"/>
  <c r="E4" i="9"/>
  <c r="E5" i="9"/>
  <c r="E6" i="9"/>
  <c r="E7" i="9"/>
  <c r="E8" i="9"/>
  <c r="E9" i="9"/>
  <c r="E10" i="9"/>
  <c r="E11" i="9"/>
  <c r="E12" i="9"/>
  <c r="E13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5" i="8"/>
  <c r="G6" i="8"/>
  <c r="G7" i="8"/>
  <c r="G8" i="8"/>
  <c r="G9" i="8"/>
  <c r="G10" i="8"/>
  <c r="G11" i="8"/>
  <c r="G12" i="8"/>
  <c r="F12" i="7"/>
  <c r="D12" i="7"/>
  <c r="B12" i="7"/>
  <c r="G7" i="6"/>
  <c r="G8" i="6"/>
  <c r="G9" i="6"/>
  <c r="G10" i="6"/>
  <c r="E5" i="6"/>
  <c r="C7" i="6"/>
  <c r="E7" i="55"/>
  <c r="E6" i="55"/>
  <c r="D6" i="55"/>
  <c r="E5" i="55"/>
  <c r="D5" i="55"/>
  <c r="E4" i="55"/>
  <c r="D4" i="55"/>
  <c r="E3" i="55"/>
  <c r="D3" i="55"/>
  <c r="E14" i="4"/>
  <c r="D14" i="4"/>
  <c r="E13" i="4"/>
  <c r="E12" i="4"/>
  <c r="D12" i="4"/>
  <c r="E11" i="4"/>
  <c r="D11" i="4"/>
  <c r="E10" i="4"/>
  <c r="E9" i="4"/>
  <c r="E8" i="4"/>
  <c r="D8" i="4"/>
  <c r="E7" i="4"/>
  <c r="D7" i="4"/>
  <c r="E6" i="4"/>
  <c r="D6" i="4"/>
  <c r="E5" i="4"/>
  <c r="D5" i="4"/>
  <c r="E4" i="4"/>
  <c r="D4" i="4"/>
  <c r="E3" i="4"/>
  <c r="D3" i="4"/>
  <c r="C5" i="2"/>
  <c r="B5" i="2"/>
  <c r="C4" i="2"/>
  <c r="B275" i="2"/>
  <c r="E4" i="7" l="1"/>
  <c r="E11" i="7"/>
  <c r="E10" i="7"/>
  <c r="C5" i="7"/>
  <c r="C10" i="7"/>
  <c r="C4" i="7"/>
  <c r="C11" i="7"/>
  <c r="G4" i="7"/>
  <c r="G10" i="7"/>
  <c r="G11" i="7"/>
  <c r="E175" i="14"/>
  <c r="E186" i="14"/>
  <c r="E214" i="14"/>
  <c r="E231" i="14"/>
  <c r="E215" i="14"/>
  <c r="E262" i="14"/>
  <c r="E178" i="14"/>
  <c r="E181" i="14"/>
  <c r="E190" i="14"/>
  <c r="E193" i="14"/>
  <c r="E156" i="14"/>
  <c r="E159" i="14"/>
  <c r="E162" i="14"/>
  <c r="E173" i="14"/>
  <c r="E196" i="14"/>
  <c r="E199" i="14"/>
  <c r="E207" i="14"/>
  <c r="E210" i="14"/>
  <c r="E226" i="14"/>
  <c r="C143" i="14"/>
  <c r="D5" i="2"/>
  <c r="E6" i="7"/>
  <c r="E5" i="7"/>
  <c r="C259" i="14"/>
  <c r="I268" i="14"/>
  <c r="E258" i="14"/>
  <c r="H268" i="14"/>
  <c r="C6" i="2"/>
  <c r="G13" i="6"/>
  <c r="C108" i="14"/>
  <c r="C110" i="14"/>
  <c r="C172" i="14"/>
  <c r="C174" i="14"/>
  <c r="C95" i="14"/>
  <c r="C8" i="14"/>
  <c r="C127" i="14"/>
  <c r="C129" i="14"/>
  <c r="C24" i="14"/>
  <c r="C162" i="14"/>
  <c r="C47" i="14"/>
  <c r="C195" i="14"/>
  <c r="C40" i="14"/>
  <c r="C91" i="14"/>
  <c r="E232" i="14"/>
  <c r="E242" i="14"/>
  <c r="E254" i="14"/>
  <c r="C16" i="14"/>
  <c r="C53" i="14"/>
  <c r="C55" i="14"/>
  <c r="C74" i="14"/>
  <c r="E229" i="14"/>
  <c r="E256" i="14"/>
  <c r="C264" i="13"/>
  <c r="L268" i="13"/>
  <c r="C59" i="13"/>
  <c r="C36" i="13"/>
  <c r="C56" i="13"/>
  <c r="C10" i="13"/>
  <c r="C6" i="13"/>
  <c r="C30" i="13"/>
  <c r="C27" i="13"/>
  <c r="C67" i="13"/>
  <c r="C9" i="13"/>
  <c r="C13" i="13"/>
  <c r="C19" i="13"/>
  <c r="C35" i="13"/>
  <c r="C51" i="13"/>
  <c r="C96" i="13"/>
  <c r="C47" i="13"/>
  <c r="C88" i="13"/>
  <c r="C126" i="13"/>
  <c r="C128" i="13"/>
  <c r="C133" i="13"/>
  <c r="C222" i="13"/>
  <c r="C28" i="13"/>
  <c r="C33" i="13"/>
  <c r="C43" i="13"/>
  <c r="C68" i="13"/>
  <c r="C70" i="13"/>
  <c r="C230" i="13"/>
  <c r="C8" i="13"/>
  <c r="C16" i="13"/>
  <c r="C18" i="13"/>
  <c r="C23" i="13"/>
  <c r="C25" i="13"/>
  <c r="C52" i="13"/>
  <c r="C62" i="13"/>
  <c r="C98" i="13"/>
  <c r="C138" i="13"/>
  <c r="C140" i="13"/>
  <c r="C15" i="13"/>
  <c r="C17" i="13"/>
  <c r="C20" i="13"/>
  <c r="C39" i="13"/>
  <c r="C54" i="13"/>
  <c r="C71" i="13"/>
  <c r="C75" i="13"/>
  <c r="C85" i="13"/>
  <c r="C95" i="13"/>
  <c r="C202" i="13"/>
  <c r="C210" i="13"/>
  <c r="C259" i="13"/>
  <c r="C5" i="13"/>
  <c r="C22" i="13"/>
  <c r="C24" i="13"/>
  <c r="C32" i="13"/>
  <c r="C50" i="13"/>
  <c r="C64" i="13"/>
  <c r="C66" i="13"/>
  <c r="C69" i="13"/>
  <c r="C73" i="13"/>
  <c r="C77" i="13"/>
  <c r="C83" i="13"/>
  <c r="C91" i="13"/>
  <c r="C115" i="13"/>
  <c r="C122" i="13"/>
  <c r="C146" i="13"/>
  <c r="C12" i="13"/>
  <c r="C14" i="13"/>
  <c r="C34" i="13"/>
  <c r="C42" i="13"/>
  <c r="C44" i="13"/>
  <c r="C61" i="13"/>
  <c r="C79" i="13"/>
  <c r="C97" i="13"/>
  <c r="C99" i="13"/>
  <c r="C156" i="13"/>
  <c r="C4" i="13"/>
  <c r="C7" i="13"/>
  <c r="C26" i="13"/>
  <c r="C29" i="13"/>
  <c r="C53" i="13"/>
  <c r="C58" i="13"/>
  <c r="C63" i="13"/>
  <c r="C74" i="13"/>
  <c r="C130" i="13"/>
  <c r="C141" i="13"/>
  <c r="C192" i="13"/>
  <c r="C123" i="13"/>
  <c r="C167" i="13"/>
  <c r="C132" i="13"/>
  <c r="C144" i="13"/>
  <c r="C186" i="13"/>
  <c r="C111" i="13"/>
  <c r="C124" i="13"/>
  <c r="C136" i="13"/>
  <c r="C162" i="13"/>
  <c r="C100" i="13"/>
  <c r="C105" i="13"/>
  <c r="C152" i="13"/>
  <c r="C154" i="13"/>
  <c r="C157" i="13"/>
  <c r="C237" i="13"/>
  <c r="C59" i="14"/>
  <c r="C61" i="14"/>
  <c r="C72" i="14"/>
  <c r="C79" i="14"/>
  <c r="C97" i="14"/>
  <c r="C102" i="14"/>
  <c r="C137" i="14"/>
  <c r="C182" i="14"/>
  <c r="C187" i="14"/>
  <c r="E251" i="14"/>
  <c r="C93" i="14"/>
  <c r="C135" i="14"/>
  <c r="C170" i="14"/>
  <c r="C185" i="14"/>
  <c r="C193" i="14"/>
  <c r="C216" i="14"/>
  <c r="E219" i="14"/>
  <c r="E222" i="14"/>
  <c r="E244" i="14"/>
  <c r="E253" i="14"/>
  <c r="E264" i="14"/>
  <c r="C7" i="14"/>
  <c r="C13" i="14"/>
  <c r="C15" i="14"/>
  <c r="C21" i="14"/>
  <c r="C23" i="14"/>
  <c r="C29" i="14"/>
  <c r="C31" i="14"/>
  <c r="C37" i="14"/>
  <c r="C39" i="14"/>
  <c r="C64" i="14"/>
  <c r="C85" i="14"/>
  <c r="C87" i="14"/>
  <c r="C118" i="14"/>
  <c r="C178" i="14"/>
  <c r="C183" i="14"/>
  <c r="C191" i="14"/>
  <c r="C203" i="14"/>
  <c r="C226" i="14"/>
  <c r="C51" i="14"/>
  <c r="C106" i="14"/>
  <c r="C148" i="14"/>
  <c r="C158" i="14"/>
  <c r="C220" i="14"/>
  <c r="C224" i="14"/>
  <c r="C5" i="14"/>
  <c r="C60" i="14"/>
  <c r="C83" i="14"/>
  <c r="C121" i="14"/>
  <c r="C156" i="14"/>
  <c r="C164" i="14"/>
  <c r="C199" i="14"/>
  <c r="C206" i="14"/>
  <c r="E220" i="14"/>
  <c r="E224" i="14"/>
  <c r="C248" i="14"/>
  <c r="C261" i="14"/>
  <c r="C214" i="14"/>
  <c r="C223" i="14"/>
  <c r="C10" i="14"/>
  <c r="C18" i="14"/>
  <c r="C26" i="14"/>
  <c r="C34" i="14"/>
  <c r="C42" i="14"/>
  <c r="C92" i="14"/>
  <c r="C114" i="14"/>
  <c r="C119" i="14"/>
  <c r="C154" i="14"/>
  <c r="C166" i="14"/>
  <c r="C204" i="14"/>
  <c r="E227" i="14"/>
  <c r="E234" i="14"/>
  <c r="E240" i="14"/>
  <c r="E243" i="14"/>
  <c r="E248" i="14"/>
  <c r="E261" i="14"/>
  <c r="B4" i="2"/>
  <c r="B6" i="2" s="1"/>
  <c r="C120" i="13"/>
  <c r="C165" i="13"/>
  <c r="C183" i="13"/>
  <c r="C224" i="13"/>
  <c r="C114" i="13"/>
  <c r="C116" i="13"/>
  <c r="C118" i="13"/>
  <c r="C129" i="13"/>
  <c r="C160" i="13"/>
  <c r="C188" i="13"/>
  <c r="C197" i="13"/>
  <c r="C212" i="13"/>
  <c r="C256" i="13"/>
  <c r="C142" i="13"/>
  <c r="C177" i="13"/>
  <c r="C6" i="7"/>
  <c r="C232" i="13"/>
  <c r="E244" i="13"/>
  <c r="G8" i="14"/>
  <c r="G17" i="14"/>
  <c r="G24" i="14"/>
  <c r="G33" i="14"/>
  <c r="G40" i="14"/>
  <c r="G73" i="14"/>
  <c r="G100" i="14"/>
  <c r="G149" i="14"/>
  <c r="G156" i="14"/>
  <c r="G167" i="14"/>
  <c r="G176" i="14"/>
  <c r="G178" i="14"/>
  <c r="G185" i="14"/>
  <c r="G196" i="14"/>
  <c r="G205" i="14"/>
  <c r="G207" i="14"/>
  <c r="G230" i="14"/>
  <c r="G236" i="14"/>
  <c r="C253" i="14"/>
  <c r="G258" i="14"/>
  <c r="C264" i="14"/>
  <c r="G7" i="14"/>
  <c r="G23" i="14"/>
  <c r="G39" i="14"/>
  <c r="G45" i="14"/>
  <c r="G51" i="14"/>
  <c r="G78" i="14"/>
  <c r="G80" i="14"/>
  <c r="G103" i="14"/>
  <c r="G125" i="14"/>
  <c r="G132" i="14"/>
  <c r="G141" i="14"/>
  <c r="G159" i="14"/>
  <c r="G168" i="14"/>
  <c r="G170" i="14"/>
  <c r="G188" i="14"/>
  <c r="G197" i="14"/>
  <c r="G199" i="14"/>
  <c r="G226" i="14"/>
  <c r="G234" i="14"/>
  <c r="G237" i="14"/>
  <c r="G248" i="14"/>
  <c r="G210" i="14"/>
  <c r="G218" i="14"/>
  <c r="G220" i="14"/>
  <c r="G253" i="14"/>
  <c r="G264" i="14"/>
  <c r="E4" i="11"/>
  <c r="G9" i="14"/>
  <c r="G16" i="14"/>
  <c r="G25" i="14"/>
  <c r="G32" i="14"/>
  <c r="G41" i="14"/>
  <c r="G99" i="14"/>
  <c r="G101" i="14"/>
  <c r="G112" i="14"/>
  <c r="G114" i="14"/>
  <c r="G148" i="14"/>
  <c r="G157" i="14"/>
  <c r="G186" i="14"/>
  <c r="G224" i="14"/>
  <c r="G261" i="14"/>
  <c r="G229" i="14"/>
  <c r="G250" i="14"/>
  <c r="G256" i="14"/>
  <c r="C9" i="7"/>
  <c r="G6" i="14"/>
  <c r="G13" i="14"/>
  <c r="G22" i="14"/>
  <c r="G29" i="14"/>
  <c r="G38" i="14"/>
  <c r="G50" i="14"/>
  <c r="G54" i="14"/>
  <c r="G56" i="14"/>
  <c r="G62" i="14"/>
  <c r="G64" i="14"/>
  <c r="G66" i="14"/>
  <c r="G81" i="14"/>
  <c r="G85" i="14"/>
  <c r="G91" i="14"/>
  <c r="G93" i="14"/>
  <c r="G108" i="14"/>
  <c r="G117" i="14"/>
  <c r="G119" i="14"/>
  <c r="G135" i="14"/>
  <c r="G151" i="14"/>
  <c r="G160" i="14"/>
  <c r="G162" i="14"/>
  <c r="G173" i="14"/>
  <c r="G180" i="14"/>
  <c r="G189" i="14"/>
  <c r="G191" i="14"/>
  <c r="G209" i="14"/>
  <c r="G214" i="14"/>
  <c r="G232" i="14"/>
  <c r="G245" i="14"/>
  <c r="C257" i="14"/>
  <c r="G238" i="14"/>
  <c r="C7" i="7"/>
  <c r="E256" i="13"/>
  <c r="G15" i="14"/>
  <c r="G31" i="14"/>
  <c r="G46" i="14"/>
  <c r="G48" i="14"/>
  <c r="G77" i="14"/>
  <c r="G83" i="14"/>
  <c r="G104" i="14"/>
  <c r="G106" i="14"/>
  <c r="G124" i="14"/>
  <c r="G133" i="14"/>
  <c r="G140" i="14"/>
  <c r="G212" i="14"/>
  <c r="G222" i="14"/>
  <c r="G227" i="14"/>
  <c r="E236" i="14"/>
  <c r="C240" i="14"/>
  <c r="E246" i="14"/>
  <c r="G251" i="14"/>
  <c r="G263" i="14"/>
  <c r="E5" i="2"/>
  <c r="C6" i="6"/>
  <c r="E4" i="6"/>
  <c r="C8" i="7"/>
  <c r="G9" i="7"/>
  <c r="E10" i="6"/>
  <c r="C5" i="6"/>
  <c r="C4" i="6"/>
  <c r="G8" i="7"/>
  <c r="C10" i="6"/>
  <c r="E9" i="6"/>
  <c r="G7" i="7"/>
  <c r="C9" i="6"/>
  <c r="E8" i="6"/>
  <c r="E9" i="7"/>
  <c r="G6" i="7"/>
  <c r="C4" i="11"/>
  <c r="C8" i="6"/>
  <c r="E7" i="6"/>
  <c r="E8" i="7"/>
  <c r="G5" i="7"/>
  <c r="E6" i="6"/>
  <c r="E7" i="7"/>
  <c r="C166" i="13"/>
  <c r="C171" i="13"/>
  <c r="C182" i="13"/>
  <c r="C187" i="13"/>
  <c r="C189" i="13"/>
  <c r="C191" i="13"/>
  <c r="C201" i="13"/>
  <c r="C205" i="13"/>
  <c r="C209" i="13"/>
  <c r="C221" i="13"/>
  <c r="E223" i="13"/>
  <c r="E229" i="13"/>
  <c r="C231" i="13"/>
  <c r="E235" i="13"/>
  <c r="E242" i="13"/>
  <c r="E247" i="13"/>
  <c r="E249" i="13"/>
  <c r="E254" i="13"/>
  <c r="E257" i="13"/>
  <c r="E264" i="13"/>
  <c r="E100" i="15"/>
  <c r="C117" i="15"/>
  <c r="E119" i="15"/>
  <c r="E122" i="15"/>
  <c r="E133" i="15"/>
  <c r="E144" i="15"/>
  <c r="E154" i="15"/>
  <c r="E160" i="15"/>
  <c r="E166" i="15"/>
  <c r="E181" i="15"/>
  <c r="E185" i="15"/>
  <c r="E199" i="15"/>
  <c r="E202" i="15"/>
  <c r="E227" i="15"/>
  <c r="C212" i="14"/>
  <c r="C37" i="13"/>
  <c r="C41" i="13"/>
  <c r="C45" i="13"/>
  <c r="C65" i="13"/>
  <c r="C76" i="13"/>
  <c r="E98" i="13"/>
  <c r="E103" i="13"/>
  <c r="E115" i="13"/>
  <c r="C119" i="13"/>
  <c r="E123" i="13"/>
  <c r="C125" i="13"/>
  <c r="C127" i="13"/>
  <c r="E132" i="13"/>
  <c r="E139" i="13"/>
  <c r="C143" i="13"/>
  <c r="E145" i="13"/>
  <c r="C151" i="13"/>
  <c r="C161" i="13"/>
  <c r="E166" i="13"/>
  <c r="E171" i="13"/>
  <c r="C178" i="13"/>
  <c r="C180" i="13"/>
  <c r="E182" i="13"/>
  <c r="C184" i="13"/>
  <c r="E187" i="13"/>
  <c r="E189" i="13"/>
  <c r="E191" i="13"/>
  <c r="C196" i="13"/>
  <c r="E201" i="13"/>
  <c r="E203" i="13"/>
  <c r="E205" i="13"/>
  <c r="E209" i="13"/>
  <c r="E221" i="13"/>
  <c r="C227" i="13"/>
  <c r="E231" i="13"/>
  <c r="E233" i="13"/>
  <c r="E236" i="13"/>
  <c r="C239" i="13"/>
  <c r="C248" i="13"/>
  <c r="C255" i="13"/>
  <c r="C262" i="13"/>
  <c r="C6" i="15"/>
  <c r="E8" i="15"/>
  <c r="E13" i="15"/>
  <c r="E21" i="15"/>
  <c r="E29" i="15"/>
  <c r="E37" i="15"/>
  <c r="C46" i="15"/>
  <c r="C54" i="15"/>
  <c r="C59" i="15"/>
  <c r="E64" i="15"/>
  <c r="C77" i="15"/>
  <c r="C80" i="15"/>
  <c r="C88" i="15"/>
  <c r="E98" i="15"/>
  <c r="C103" i="15"/>
  <c r="C109" i="15"/>
  <c r="E112" i="15"/>
  <c r="E117" i="15"/>
  <c r="C125" i="15"/>
  <c r="C128" i="15"/>
  <c r="C131" i="15"/>
  <c r="C139" i="15"/>
  <c r="C149" i="15"/>
  <c r="C152" i="15"/>
  <c r="C164" i="15"/>
  <c r="E169" i="15"/>
  <c r="E172" i="15"/>
  <c r="E175" i="15"/>
  <c r="C192" i="15"/>
  <c r="C210" i="15"/>
  <c r="C232" i="15"/>
  <c r="C242" i="14"/>
  <c r="G255" i="14"/>
  <c r="C163" i="13"/>
  <c r="C174" i="13"/>
  <c r="C200" i="13"/>
  <c r="C220" i="13"/>
  <c r="C225" i="13"/>
  <c r="C245" i="13"/>
  <c r="E248" i="13"/>
  <c r="C250" i="13"/>
  <c r="E255" i="13"/>
  <c r="E262" i="13"/>
  <c r="E265" i="13"/>
  <c r="C115" i="15"/>
  <c r="C147" i="15"/>
  <c r="C158" i="15"/>
  <c r="C167" i="15"/>
  <c r="C179" i="15"/>
  <c r="E203" i="15"/>
  <c r="E207" i="15"/>
  <c r="E236" i="15"/>
  <c r="C80" i="13"/>
  <c r="C86" i="13"/>
  <c r="C102" i="13"/>
  <c r="C104" i="13"/>
  <c r="C106" i="13"/>
  <c r="C108" i="13"/>
  <c r="C117" i="13"/>
  <c r="C148" i="13"/>
  <c r="E156" i="13"/>
  <c r="C158" i="13"/>
  <c r="E163" i="13"/>
  <c r="C168" i="13"/>
  <c r="E174" i="13"/>
  <c r="C176" i="13"/>
  <c r="E181" i="13"/>
  <c r="C190" i="13"/>
  <c r="C194" i="13"/>
  <c r="E198" i="13"/>
  <c r="E200" i="13"/>
  <c r="C206" i="13"/>
  <c r="C214" i="13"/>
  <c r="E218" i="13"/>
  <c r="E220" i="13"/>
  <c r="E225" i="13"/>
  <c r="E240" i="13"/>
  <c r="C243" i="13"/>
  <c r="E245" i="13"/>
  <c r="E250" i="13"/>
  <c r="C253" i="13"/>
  <c r="C258" i="13"/>
  <c r="C260" i="13"/>
  <c r="C44" i="15"/>
  <c r="C52" i="15"/>
  <c r="C67" i="15"/>
  <c r="C73" i="15"/>
  <c r="C86" i="15"/>
  <c r="E91" i="15"/>
  <c r="C94" i="15"/>
  <c r="C101" i="15"/>
  <c r="C107" i="15"/>
  <c r="E120" i="15"/>
  <c r="E123" i="15"/>
  <c r="E134" i="15"/>
  <c r="C137" i="15"/>
  <c r="C145" i="15"/>
  <c r="E147" i="15"/>
  <c r="E155" i="15"/>
  <c r="E158" i="15"/>
  <c r="E167" i="15"/>
  <c r="E170" i="15"/>
  <c r="E179" i="15"/>
  <c r="C186" i="15"/>
  <c r="C190" i="15"/>
  <c r="C197" i="15"/>
  <c r="E200" i="15"/>
  <c r="C229" i="15"/>
  <c r="C240" i="15"/>
  <c r="C175" i="13"/>
  <c r="C185" i="13"/>
  <c r="C207" i="13"/>
  <c r="C215" i="13"/>
  <c r="C219" i="13"/>
  <c r="C228" i="13"/>
  <c r="C241" i="13"/>
  <c r="C252" i="13"/>
  <c r="C261" i="13"/>
  <c r="C114" i="15"/>
  <c r="C121" i="15"/>
  <c r="C168" i="15"/>
  <c r="C171" i="15"/>
  <c r="C174" i="15"/>
  <c r="C194" i="15"/>
  <c r="C89" i="13"/>
  <c r="C92" i="13"/>
  <c r="C101" i="13"/>
  <c r="C109" i="13"/>
  <c r="C113" i="13"/>
  <c r="C149" i="13"/>
  <c r="C159" i="13"/>
  <c r="C164" i="13"/>
  <c r="C173" i="13"/>
  <c r="E175" i="13"/>
  <c r="E185" i="13"/>
  <c r="E193" i="13"/>
  <c r="C199" i="13"/>
  <c r="E207" i="13"/>
  <c r="C211" i="13"/>
  <c r="E215" i="13"/>
  <c r="C217" i="13"/>
  <c r="E219" i="13"/>
  <c r="E228" i="13"/>
  <c r="C235" i="13"/>
  <c r="E241" i="13"/>
  <c r="C247" i="13"/>
  <c r="C249" i="13"/>
  <c r="E252" i="13"/>
  <c r="C254" i="13"/>
  <c r="C257" i="13"/>
  <c r="E261" i="13"/>
  <c r="C10" i="15"/>
  <c r="C42" i="15"/>
  <c r="C61" i="15"/>
  <c r="C69" i="15"/>
  <c r="C95" i="15"/>
  <c r="E114" i="15"/>
  <c r="C119" i="15"/>
  <c r="C141" i="15"/>
  <c r="E146" i="15"/>
  <c r="C160" i="15"/>
  <c r="E174" i="15"/>
  <c r="E178" i="15"/>
  <c r="C181" i="15"/>
  <c r="C188" i="15"/>
  <c r="E194" i="15"/>
  <c r="E209" i="15"/>
  <c r="C227" i="15"/>
  <c r="E231" i="15"/>
  <c r="C228" i="14"/>
  <c r="C235" i="14"/>
  <c r="C249" i="14"/>
  <c r="C28" i="14"/>
  <c r="C80" i="14"/>
  <c r="C111" i="14"/>
  <c r="C140" i="14"/>
  <c r="C177" i="14"/>
  <c r="C219" i="14"/>
  <c r="C9" i="14"/>
  <c r="C17" i="14"/>
  <c r="C25" i="14"/>
  <c r="C33" i="14"/>
  <c r="C41" i="14"/>
  <c r="C67" i="14"/>
  <c r="C69" i="14"/>
  <c r="C105" i="14"/>
  <c r="C132" i="14"/>
  <c r="C138" i="14"/>
  <c r="C142" i="14"/>
  <c r="C167" i="14"/>
  <c r="C169" i="14"/>
  <c r="C188" i="14"/>
  <c r="C190" i="14"/>
  <c r="C233" i="14"/>
  <c r="C238" i="14"/>
  <c r="E255" i="14"/>
  <c r="E241" i="14"/>
  <c r="E237" i="14"/>
  <c r="E230" i="14"/>
  <c r="E218" i="14"/>
  <c r="E205" i="14"/>
  <c r="E197" i="14"/>
  <c r="E189" i="14"/>
  <c r="E176" i="14"/>
  <c r="E168" i="14"/>
  <c r="E160" i="14"/>
  <c r="E152" i="14"/>
  <c r="E144" i="14"/>
  <c r="E136" i="14"/>
  <c r="E128" i="14"/>
  <c r="E120" i="14"/>
  <c r="E112" i="14"/>
  <c r="E265" i="14"/>
  <c r="E260" i="14"/>
  <c r="E252" i="14"/>
  <c r="E247" i="14"/>
  <c r="E239" i="14"/>
  <c r="E225" i="14"/>
  <c r="E221" i="14"/>
  <c r="E213" i="14"/>
  <c r="E208" i="14"/>
  <c r="E200" i="14"/>
  <c r="E192" i="14"/>
  <c r="E184" i="14"/>
  <c r="E179" i="14"/>
  <c r="E171" i="14"/>
  <c r="E163" i="14"/>
  <c r="E155" i="14"/>
  <c r="E147" i="14"/>
  <c r="E139" i="14"/>
  <c r="E131" i="14"/>
  <c r="E123" i="14"/>
  <c r="E115" i="14"/>
  <c r="E107" i="14"/>
  <c r="E99" i="14"/>
  <c r="E89" i="14"/>
  <c r="E81" i="14"/>
  <c r="E73" i="14"/>
  <c r="E65" i="14"/>
  <c r="E57" i="14"/>
  <c r="E49" i="14"/>
  <c r="E257" i="14"/>
  <c r="E249" i="14"/>
  <c r="E235" i="14"/>
  <c r="E233" i="14"/>
  <c r="E228" i="14"/>
  <c r="E223" i="14"/>
  <c r="E216" i="14"/>
  <c r="E211" i="14"/>
  <c r="E203" i="14"/>
  <c r="E195" i="14"/>
  <c r="E187" i="14"/>
  <c r="E182" i="14"/>
  <c r="E174" i="14"/>
  <c r="E166" i="14"/>
  <c r="E158" i="14"/>
  <c r="E150" i="14"/>
  <c r="E142" i="14"/>
  <c r="E134" i="14"/>
  <c r="E126" i="14"/>
  <c r="E118" i="14"/>
  <c r="E110" i="14"/>
  <c r="E102" i="14"/>
  <c r="E92" i="14"/>
  <c r="E84" i="14"/>
  <c r="E76" i="14"/>
  <c r="E68" i="14"/>
  <c r="E60" i="14"/>
  <c r="E52" i="14"/>
  <c r="E44" i="14"/>
  <c r="C263" i="14"/>
  <c r="C258" i="14"/>
  <c r="C250" i="14"/>
  <c r="C245" i="14"/>
  <c r="C243" i="14"/>
  <c r="C232" i="14"/>
  <c r="C227" i="14"/>
  <c r="C215" i="14"/>
  <c r="C210" i="14"/>
  <c r="C202" i="14"/>
  <c r="C194" i="14"/>
  <c r="C186" i="14"/>
  <c r="C181" i="14"/>
  <c r="C173" i="14"/>
  <c r="C165" i="14"/>
  <c r="C157" i="14"/>
  <c r="C149" i="14"/>
  <c r="C141" i="14"/>
  <c r="C133" i="14"/>
  <c r="C125" i="14"/>
  <c r="C117" i="14"/>
  <c r="C109" i="14"/>
  <c r="C255" i="14"/>
  <c r="C241" i="14"/>
  <c r="C237" i="14"/>
  <c r="C230" i="14"/>
  <c r="C218" i="14"/>
  <c r="C205" i="14"/>
  <c r="C197" i="14"/>
  <c r="C189" i="14"/>
  <c r="C176" i="14"/>
  <c r="C168" i="14"/>
  <c r="C160" i="14"/>
  <c r="C152" i="14"/>
  <c r="C144" i="14"/>
  <c r="C136" i="14"/>
  <c r="C128" i="14"/>
  <c r="C120" i="14"/>
  <c r="C112" i="14"/>
  <c r="C104" i="14"/>
  <c r="C96" i="14"/>
  <c r="C94" i="14"/>
  <c r="C86" i="14"/>
  <c r="C78" i="14"/>
  <c r="C70" i="14"/>
  <c r="C62" i="14"/>
  <c r="C54" i="14"/>
  <c r="C46" i="14"/>
  <c r="C265" i="14"/>
  <c r="C260" i="14"/>
  <c r="C252" i="14"/>
  <c r="C247" i="14"/>
  <c r="C239" i="14"/>
  <c r="C225" i="14"/>
  <c r="C221" i="14"/>
  <c r="C213" i="14"/>
  <c r="C208" i="14"/>
  <c r="C200" i="14"/>
  <c r="C192" i="14"/>
  <c r="C184" i="14"/>
  <c r="C179" i="14"/>
  <c r="C171" i="14"/>
  <c r="C163" i="14"/>
  <c r="C155" i="14"/>
  <c r="C147" i="14"/>
  <c r="C139" i="14"/>
  <c r="C131" i="14"/>
  <c r="C123" i="14"/>
  <c r="C115" i="14"/>
  <c r="C107" i="14"/>
  <c r="C99" i="14"/>
  <c r="C89" i="14"/>
  <c r="C81" i="14"/>
  <c r="C73" i="14"/>
  <c r="C65" i="14"/>
  <c r="C57" i="14"/>
  <c r="C49" i="14"/>
  <c r="C50" i="14"/>
  <c r="C76" i="14"/>
  <c r="C82" i="14"/>
  <c r="C101" i="14"/>
  <c r="C113" i="14"/>
  <c r="C146" i="14"/>
  <c r="C150" i="14"/>
  <c r="C175" i="14"/>
  <c r="C196" i="14"/>
  <c r="C198" i="14"/>
  <c r="C217" i="14"/>
  <c r="C246" i="14"/>
  <c r="C254" i="14"/>
  <c r="C6" i="14"/>
  <c r="C14" i="14"/>
  <c r="C22" i="14"/>
  <c r="C30" i="14"/>
  <c r="C38" i="14"/>
  <c r="C52" i="14"/>
  <c r="C56" i="14"/>
  <c r="C58" i="14"/>
  <c r="C71" i="14"/>
  <c r="C84" i="14"/>
  <c r="C88" i="14"/>
  <c r="C90" i="14"/>
  <c r="C124" i="14"/>
  <c r="C130" i="14"/>
  <c r="C134" i="14"/>
  <c r="C159" i="14"/>
  <c r="C161" i="14"/>
  <c r="C209" i="14"/>
  <c r="G215" i="14"/>
  <c r="G217" i="14"/>
  <c r="C222" i="14"/>
  <c r="C229" i="14"/>
  <c r="C231" i="14"/>
  <c r="C236" i="14"/>
  <c r="E238" i="14"/>
  <c r="G241" i="14"/>
  <c r="G246" i="14"/>
  <c r="C251" i="14"/>
  <c r="E259" i="14"/>
  <c r="E263" i="14"/>
  <c r="C262" i="14"/>
  <c r="C4" i="14"/>
  <c r="C12" i="14"/>
  <c r="C20" i="14"/>
  <c r="C36" i="14"/>
  <c r="C44" i="14"/>
  <c r="C48" i="14"/>
  <c r="C63" i="14"/>
  <c r="C103" i="14"/>
  <c r="C11" i="14"/>
  <c r="C19" i="14"/>
  <c r="C27" i="14"/>
  <c r="C35" i="14"/>
  <c r="C43" i="14"/>
  <c r="C45" i="14"/>
  <c r="C75" i="14"/>
  <c r="C77" i="14"/>
  <c r="C98" i="14"/>
  <c r="C100" i="14"/>
  <c r="C116" i="14"/>
  <c r="C122" i="14"/>
  <c r="C126" i="14"/>
  <c r="C151" i="14"/>
  <c r="C153" i="14"/>
  <c r="C180" i="14"/>
  <c r="C201" i="14"/>
  <c r="C207" i="14"/>
  <c r="C211" i="14"/>
  <c r="C234" i="14"/>
  <c r="C244" i="14"/>
  <c r="C256" i="14"/>
  <c r="G265" i="14"/>
  <c r="G260" i="14"/>
  <c r="G252" i="14"/>
  <c r="G247" i="14"/>
  <c r="G239" i="14"/>
  <c r="G225" i="14"/>
  <c r="G221" i="14"/>
  <c r="G213" i="14"/>
  <c r="G208" i="14"/>
  <c r="G200" i="14"/>
  <c r="G192" i="14"/>
  <c r="G184" i="14"/>
  <c r="G179" i="14"/>
  <c r="G171" i="14"/>
  <c r="G163" i="14"/>
  <c r="G155" i="14"/>
  <c r="G147" i="14"/>
  <c r="G139" i="14"/>
  <c r="G131" i="14"/>
  <c r="G123" i="14"/>
  <c r="G115" i="14"/>
  <c r="G107" i="14"/>
  <c r="G257" i="14"/>
  <c r="G249" i="14"/>
  <c r="G235" i="14"/>
  <c r="G233" i="14"/>
  <c r="G228" i="14"/>
  <c r="G223" i="14"/>
  <c r="G216" i="14"/>
  <c r="G211" i="14"/>
  <c r="G203" i="14"/>
  <c r="G195" i="14"/>
  <c r="G187" i="14"/>
  <c r="G182" i="14"/>
  <c r="G174" i="14"/>
  <c r="G166" i="14"/>
  <c r="G158" i="14"/>
  <c r="G150" i="14"/>
  <c r="G142" i="14"/>
  <c r="G134" i="14"/>
  <c r="G126" i="14"/>
  <c r="G118" i="14"/>
  <c r="G110" i="14"/>
  <c r="G102" i="14"/>
  <c r="G92" i="14"/>
  <c r="G84" i="14"/>
  <c r="G76" i="14"/>
  <c r="G68" i="14"/>
  <c r="G60" i="14"/>
  <c r="G52" i="14"/>
  <c r="G44" i="14"/>
  <c r="G262" i="14"/>
  <c r="G254" i="14"/>
  <c r="G244" i="14"/>
  <c r="G242" i="14"/>
  <c r="G231" i="14"/>
  <c r="G219" i="14"/>
  <c r="G206" i="14"/>
  <c r="G198" i="14"/>
  <c r="G190" i="14"/>
  <c r="G177" i="14"/>
  <c r="G169" i="14"/>
  <c r="G161" i="14"/>
  <c r="G153" i="14"/>
  <c r="G145" i="14"/>
  <c r="G137" i="14"/>
  <c r="G129" i="14"/>
  <c r="G121" i="14"/>
  <c r="G113" i="14"/>
  <c r="G105" i="14"/>
  <c r="G97" i="14"/>
  <c r="G87" i="14"/>
  <c r="G79" i="14"/>
  <c r="G71" i="14"/>
  <c r="G63" i="14"/>
  <c r="G55" i="14"/>
  <c r="G47" i="14"/>
  <c r="C206" i="15"/>
  <c r="C239" i="15"/>
  <c r="C14" i="15"/>
  <c r="C18" i="15"/>
  <c r="C37" i="15"/>
  <c r="C60" i="15"/>
  <c r="C79" i="15"/>
  <c r="C83" i="15"/>
  <c r="C110" i="15"/>
  <c r="C130" i="15"/>
  <c r="C134" i="15"/>
  <c r="C153" i="15"/>
  <c r="C155" i="15"/>
  <c r="C159" i="15"/>
  <c r="C193" i="15"/>
  <c r="C230" i="15"/>
  <c r="C7" i="15"/>
  <c r="C20" i="15"/>
  <c r="C41" i="15"/>
  <c r="C45" i="15"/>
  <c r="C47" i="15"/>
  <c r="C49" i="15"/>
  <c r="C62" i="15"/>
  <c r="C70" i="15"/>
  <c r="C85" i="15"/>
  <c r="C102" i="15"/>
  <c r="C106" i="15"/>
  <c r="C136" i="15"/>
  <c r="C142" i="15"/>
  <c r="C157" i="15"/>
  <c r="C161" i="15"/>
  <c r="C176" i="15"/>
  <c r="C178" i="15"/>
  <c r="C180" i="15"/>
  <c r="C195" i="15"/>
  <c r="C198" i="15"/>
  <c r="C200" i="15"/>
  <c r="C202" i="15"/>
  <c r="C233" i="15"/>
  <c r="E234" i="15"/>
  <c r="E210" i="15"/>
  <c r="E201" i="15"/>
  <c r="E195" i="15"/>
  <c r="E190" i="15"/>
  <c r="E188" i="15"/>
  <c r="E186" i="15"/>
  <c r="E177" i="15"/>
  <c r="E173" i="15"/>
  <c r="E168" i="15"/>
  <c r="E163" i="15"/>
  <c r="E161" i="15"/>
  <c r="E151" i="15"/>
  <c r="E143" i="15"/>
  <c r="E138" i="15"/>
  <c r="E130" i="15"/>
  <c r="E125" i="15"/>
  <c r="E115" i="15"/>
  <c r="E110" i="15"/>
  <c r="E108" i="15"/>
  <c r="E103" i="15"/>
  <c r="E95" i="15"/>
  <c r="E87" i="15"/>
  <c r="E79" i="15"/>
  <c r="E71" i="15"/>
  <c r="E61" i="15"/>
  <c r="E53" i="15"/>
  <c r="E45" i="15"/>
  <c r="E35" i="15"/>
  <c r="E22" i="15"/>
  <c r="E14" i="15"/>
  <c r="E239" i="15"/>
  <c r="E232" i="15"/>
  <c r="E230" i="15"/>
  <c r="E228" i="15"/>
  <c r="E206" i="15"/>
  <c r="E204" i="15"/>
  <c r="E197" i="15"/>
  <c r="E193" i="15"/>
  <c r="E184" i="15"/>
  <c r="E180" i="15"/>
  <c r="E171" i="15"/>
  <c r="E159" i="15"/>
  <c r="E157" i="15"/>
  <c r="E149" i="15"/>
  <c r="E141" i="15"/>
  <c r="E136" i="15"/>
  <c r="E128" i="15"/>
  <c r="E121" i="15"/>
  <c r="E106" i="15"/>
  <c r="E101" i="15"/>
  <c r="E93" i="15"/>
  <c r="E85" i="15"/>
  <c r="E77" i="15"/>
  <c r="E69" i="15"/>
  <c r="E67" i="15"/>
  <c r="E59" i="15"/>
  <c r="E51" i="15"/>
  <c r="E43" i="15"/>
  <c r="E41" i="15"/>
  <c r="E33" i="15"/>
  <c r="E20" i="15"/>
  <c r="E12" i="15"/>
  <c r="C238" i="15"/>
  <c r="C236" i="15"/>
  <c r="C203" i="15"/>
  <c r="C175" i="15"/>
  <c r="C170" i="15"/>
  <c r="C156" i="15"/>
  <c r="C148" i="15"/>
  <c r="C140" i="15"/>
  <c r="C135" i="15"/>
  <c r="C127" i="15"/>
  <c r="C120" i="15"/>
  <c r="C105" i="15"/>
  <c r="C100" i="15"/>
  <c r="C92" i="15"/>
  <c r="C84" i="15"/>
  <c r="C76" i="15"/>
  <c r="C66" i="15"/>
  <c r="C58" i="15"/>
  <c r="C50" i="15"/>
  <c r="C40" i="15"/>
  <c r="C32" i="15"/>
  <c r="C27" i="15"/>
  <c r="C19" i="15"/>
  <c r="C11" i="15"/>
  <c r="C234" i="15"/>
  <c r="C208" i="15"/>
  <c r="C199" i="15"/>
  <c r="C182" i="15"/>
  <c r="C166" i="15"/>
  <c r="C154" i="15"/>
  <c r="C146" i="15"/>
  <c r="C133" i="15"/>
  <c r="C123" i="15"/>
  <c r="C118" i="15"/>
  <c r="C113" i="15"/>
  <c r="C98" i="15"/>
  <c r="C90" i="15"/>
  <c r="C82" i="15"/>
  <c r="C74" i="15"/>
  <c r="C64" i="15"/>
  <c r="C56" i="15"/>
  <c r="C48" i="15"/>
  <c r="C38" i="15"/>
  <c r="C30" i="15"/>
  <c r="C25" i="15"/>
  <c r="C17" i="15"/>
  <c r="C9" i="15"/>
  <c r="C16" i="15"/>
  <c r="C35" i="15"/>
  <c r="C39" i="15"/>
  <c r="C43" i="15"/>
  <c r="C81" i="15"/>
  <c r="C96" i="15"/>
  <c r="C112" i="15"/>
  <c r="C116" i="15"/>
  <c r="C122" i="15"/>
  <c r="C126" i="15"/>
  <c r="C132" i="15"/>
  <c r="C151" i="15"/>
  <c r="C163" i="15"/>
  <c r="C165" i="15"/>
  <c r="C169" i="15"/>
  <c r="C173" i="15"/>
  <c r="C191" i="15"/>
  <c r="C204" i="15"/>
  <c r="C235" i="15"/>
  <c r="C4" i="15"/>
  <c r="C22" i="15"/>
  <c r="C24" i="15"/>
  <c r="C26" i="15"/>
  <c r="C51" i="15"/>
  <c r="C68" i="15"/>
  <c r="C72" i="15"/>
  <c r="C87" i="15"/>
  <c r="C89" i="15"/>
  <c r="C91" i="15"/>
  <c r="C104" i="15"/>
  <c r="C108" i="15"/>
  <c r="C138" i="15"/>
  <c r="C144" i="15"/>
  <c r="C185" i="15"/>
  <c r="C187" i="15"/>
  <c r="C189" i="15"/>
  <c r="C209" i="15"/>
  <c r="C211" i="15"/>
  <c r="C228" i="15"/>
  <c r="C231" i="15"/>
  <c r="E233" i="15"/>
  <c r="E240" i="15"/>
  <c r="C237" i="15"/>
  <c r="C13" i="15"/>
  <c r="C28" i="15"/>
  <c r="C34" i="15"/>
  <c r="C53" i="15"/>
  <c r="C55" i="15"/>
  <c r="C57" i="15"/>
  <c r="C78" i="15"/>
  <c r="C93" i="15"/>
  <c r="C129" i="15"/>
  <c r="C150" i="15"/>
  <c r="C172" i="15"/>
  <c r="C183" i="15"/>
  <c r="C196" i="15"/>
  <c r="C205" i="15"/>
  <c r="C207" i="15"/>
  <c r="I256" i="13"/>
  <c r="I258" i="13"/>
  <c r="I266" i="13"/>
  <c r="I13" i="13"/>
  <c r="I23" i="13"/>
  <c r="I44" i="13"/>
  <c r="I47" i="13"/>
  <c r="I54" i="13"/>
  <c r="I78" i="13"/>
  <c r="I92" i="13"/>
  <c r="I101" i="13"/>
  <c r="I106" i="13"/>
  <c r="I144" i="13"/>
  <c r="I154" i="13"/>
  <c r="I156" i="13"/>
  <c r="I176" i="13"/>
  <c r="I183" i="13"/>
  <c r="I6" i="13"/>
  <c r="I9" i="13"/>
  <c r="I16" i="13"/>
  <c r="I19" i="13"/>
  <c r="I41" i="13"/>
  <c r="I49" i="13"/>
  <c r="I68" i="13"/>
  <c r="I80" i="13"/>
  <c r="I83" i="13"/>
  <c r="I117" i="13"/>
  <c r="I119" i="13"/>
  <c r="I122" i="13"/>
  <c r="I129" i="13"/>
  <c r="I135" i="13"/>
  <c r="I151" i="13"/>
  <c r="I168" i="13"/>
  <c r="I171" i="13"/>
  <c r="I186" i="13"/>
  <c r="I194" i="13"/>
  <c r="I196" i="13"/>
  <c r="I206" i="13"/>
  <c r="I209" i="13"/>
  <c r="I245" i="13"/>
  <c r="I249" i="13"/>
  <c r="I251" i="13"/>
  <c r="I260" i="13"/>
  <c r="C265" i="13"/>
  <c r="C263" i="13"/>
  <c r="C251" i="13"/>
  <c r="C244" i="13"/>
  <c r="C233" i="13"/>
  <c r="C216" i="13"/>
  <c r="C204" i="13"/>
  <c r="C195" i="13"/>
  <c r="C172" i="13"/>
  <c r="C169" i="13"/>
  <c r="C147" i="13"/>
  <c r="C145" i="13"/>
  <c r="C139" i="13"/>
  <c r="C135" i="13"/>
  <c r="C110" i="13"/>
  <c r="C107" i="13"/>
  <c r="C94" i="13"/>
  <c r="C84" i="13"/>
  <c r="C81" i="13"/>
  <c r="C78" i="13"/>
  <c r="C49" i="13"/>
  <c r="C46" i="13"/>
  <c r="C40" i="13"/>
  <c r="I261" i="13"/>
  <c r="I254" i="13"/>
  <c r="I236" i="13"/>
  <c r="I222" i="13"/>
  <c r="I205" i="13"/>
  <c r="I199" i="13"/>
  <c r="I193" i="13"/>
  <c r="I190" i="13"/>
  <c r="I173" i="13"/>
  <c r="I170" i="13"/>
  <c r="I148" i="13"/>
  <c r="I140" i="13"/>
  <c r="I136" i="13"/>
  <c r="I132" i="13"/>
  <c r="I118" i="13"/>
  <c r="I108" i="13"/>
  <c r="I95" i="13"/>
  <c r="I85" i="13"/>
  <c r="I82" i="13"/>
  <c r="I79" i="13"/>
  <c r="I75" i="13"/>
  <c r="I57" i="13"/>
  <c r="I43" i="13"/>
  <c r="I30" i="13"/>
  <c r="I26" i="13"/>
  <c r="I36" i="13"/>
  <c r="I39" i="13"/>
  <c r="I58" i="13"/>
  <c r="I73" i="13"/>
  <c r="I114" i="13"/>
  <c r="I146" i="13"/>
  <c r="I162" i="13"/>
  <c r="I180" i="13"/>
  <c r="I189" i="13"/>
  <c r="I192" i="13"/>
  <c r="I204" i="13"/>
  <c r="I212" i="13"/>
  <c r="I219" i="13"/>
  <c r="I225" i="13"/>
  <c r="I228" i="13"/>
  <c r="I235" i="13"/>
  <c r="I237" i="13"/>
  <c r="I239" i="13"/>
  <c r="I241" i="13"/>
  <c r="I243" i="13"/>
  <c r="I247" i="13"/>
  <c r="I29" i="13"/>
  <c r="I51" i="13"/>
  <c r="I94" i="13"/>
  <c r="I97" i="13"/>
  <c r="I165" i="13"/>
  <c r="C11" i="13"/>
  <c r="I12" i="13"/>
  <c r="C21" i="13"/>
  <c r="I22" i="13"/>
  <c r="I25" i="13"/>
  <c r="C31" i="13"/>
  <c r="I32" i="13"/>
  <c r="I35" i="13"/>
  <c r="C38" i="13"/>
  <c r="C48" i="13"/>
  <c r="I53" i="13"/>
  <c r="C55" i="13"/>
  <c r="C57" i="13"/>
  <c r="C60" i="13"/>
  <c r="I61" i="13"/>
  <c r="I70" i="13"/>
  <c r="C72" i="13"/>
  <c r="C82" i="13"/>
  <c r="C87" i="13"/>
  <c r="I88" i="13"/>
  <c r="C90" i="13"/>
  <c r="I91" i="13"/>
  <c r="C93" i="13"/>
  <c r="I100" i="13"/>
  <c r="C103" i="13"/>
  <c r="I110" i="13"/>
  <c r="C112" i="13"/>
  <c r="I113" i="13"/>
  <c r="C121" i="13"/>
  <c r="I126" i="13"/>
  <c r="C131" i="13"/>
  <c r="C134" i="13"/>
  <c r="C137" i="13"/>
  <c r="I138" i="13"/>
  <c r="I141" i="13"/>
  <c r="C150" i="13"/>
  <c r="C153" i="13"/>
  <c r="C155" i="13"/>
  <c r="I161" i="13"/>
  <c r="C170" i="13"/>
  <c r="I175" i="13"/>
  <c r="C179" i="13"/>
  <c r="C181" i="13"/>
  <c r="I182" i="13"/>
  <c r="I191" i="13"/>
  <c r="C193" i="13"/>
  <c r="C198" i="13"/>
  <c r="C203" i="13"/>
  <c r="C208" i="13"/>
  <c r="C213" i="13"/>
  <c r="I214" i="13"/>
  <c r="C218" i="13"/>
  <c r="C223" i="13"/>
  <c r="I224" i="13"/>
  <c r="C226" i="13"/>
  <c r="I227" i="13"/>
  <c r="C229" i="13"/>
  <c r="I230" i="13"/>
  <c r="I232" i="13"/>
  <c r="C234" i="13"/>
  <c r="C236" i="13"/>
  <c r="C238" i="13"/>
  <c r="C240" i="13"/>
  <c r="C242" i="13"/>
  <c r="C246" i="13"/>
  <c r="I253" i="13"/>
  <c r="I255" i="13"/>
  <c r="I264" i="13"/>
  <c r="D6" i="2" l="1"/>
  <c r="E268" i="14"/>
  <c r="I268" i="13"/>
  <c r="E136" i="11"/>
  <c r="C268" i="14"/>
  <c r="G268" i="14"/>
  <c r="D4" i="2"/>
  <c r="C12" i="7"/>
  <c r="E4" i="2"/>
  <c r="G12" i="7"/>
  <c r="E268" i="13"/>
  <c r="E12" i="7"/>
  <c r="E241" i="15"/>
  <c r="E13" i="6"/>
  <c r="C241" i="15"/>
  <c r="C268" i="13"/>
  <c r="C13" i="6"/>
  <c r="H5" i="26"/>
  <c r="D11" i="27"/>
  <c r="E5" i="27" s="1"/>
  <c r="B11" i="27"/>
  <c r="C6" i="27" s="1"/>
  <c r="I8" i="27"/>
  <c r="H8" i="27"/>
  <c r="I6" i="27"/>
  <c r="H6" i="27"/>
  <c r="I5" i="27"/>
  <c r="H5" i="27"/>
  <c r="H6" i="26"/>
  <c r="I5" i="26"/>
  <c r="E4" i="25"/>
  <c r="C4" i="25"/>
  <c r="I13" i="25"/>
  <c r="I12" i="25"/>
  <c r="H12" i="25"/>
  <c r="I11" i="25"/>
  <c r="H11" i="25"/>
  <c r="I9" i="25"/>
  <c r="H9" i="25"/>
  <c r="I8" i="25"/>
  <c r="H8" i="25"/>
  <c r="I7" i="25"/>
  <c r="H7" i="25"/>
  <c r="I6" i="25"/>
  <c r="H6" i="25"/>
  <c r="I5" i="25"/>
  <c r="H5" i="25"/>
  <c r="I4" i="25"/>
  <c r="H4" i="25"/>
  <c r="H13" i="24"/>
  <c r="I13" i="24"/>
  <c r="H5" i="24"/>
  <c r="H6" i="24"/>
  <c r="H7" i="24"/>
  <c r="H8" i="24"/>
  <c r="H9" i="24"/>
  <c r="H10" i="24"/>
  <c r="H12" i="24"/>
  <c r="H4" i="24"/>
  <c r="C4" i="24"/>
  <c r="D18" i="29" l="1"/>
  <c r="E6" i="2"/>
  <c r="C11" i="27"/>
  <c r="C4" i="27"/>
  <c r="C5" i="27"/>
  <c r="G7" i="27"/>
  <c r="G4" i="27"/>
  <c r="C7" i="27"/>
  <c r="C10" i="27"/>
  <c r="E10" i="27"/>
  <c r="G10" i="27"/>
  <c r="E11" i="27"/>
  <c r="G11" i="27"/>
  <c r="C9" i="27"/>
  <c r="E9" i="27"/>
  <c r="G9" i="27"/>
  <c r="E4" i="27"/>
  <c r="C8" i="27"/>
  <c r="E8" i="27"/>
  <c r="G8" i="27"/>
  <c r="E7" i="27"/>
  <c r="E6" i="27"/>
  <c r="I11" i="27"/>
  <c r="H11" i="27"/>
  <c r="F12" i="29" l="1"/>
  <c r="I12" i="24" l="1"/>
  <c r="I10" i="24"/>
  <c r="I9" i="24"/>
  <c r="I8" i="24"/>
  <c r="I7" i="24"/>
  <c r="I6" i="24"/>
  <c r="I5" i="24"/>
  <c r="D14" i="8"/>
  <c r="E13" i="8" s="1"/>
  <c r="B14" i="8"/>
  <c r="C13" i="8" s="1"/>
  <c r="C12" i="8" l="1"/>
  <c r="C5" i="8"/>
  <c r="C4" i="8"/>
  <c r="C6" i="8"/>
  <c r="C8" i="8"/>
  <c r="C10" i="8"/>
  <c r="C11" i="8"/>
  <c r="C7" i="8"/>
  <c r="C9" i="8"/>
  <c r="E14" i="8"/>
  <c r="E5" i="8"/>
  <c r="E4" i="8"/>
  <c r="E6" i="8"/>
  <c r="E7" i="8"/>
  <c r="E8" i="8"/>
  <c r="E9" i="8"/>
  <c r="E11" i="8"/>
  <c r="E12" i="8"/>
  <c r="E10" i="8"/>
  <c r="G14" i="8"/>
  <c r="C14" i="8"/>
  <c r="F17" i="29"/>
  <c r="F16" i="29"/>
  <c r="F14" i="29"/>
  <c r="F13" i="29"/>
  <c r="F11" i="29"/>
  <c r="F10" i="29"/>
  <c r="F9" i="29"/>
  <c r="F8" i="29"/>
  <c r="F7" i="29"/>
  <c r="H9" i="26" l="1"/>
  <c r="I9" i="26"/>
</calcChain>
</file>

<file path=xl/sharedStrings.xml><?xml version="1.0" encoding="utf-8"?>
<sst xmlns="http://schemas.openxmlformats.org/spreadsheetml/2006/main" count="4811" uniqueCount="675">
  <si>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</si>
  <si>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</si>
  <si>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</si>
  <si>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</si>
  <si>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</si>
  <si>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</si>
  <si>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</si>
  <si>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</si>
  <si>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</si>
  <si>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</si>
  <si>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</si>
  <si>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</si>
  <si>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</si>
  <si>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</si>
  <si>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</si>
  <si>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</si>
  <si>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</si>
  <si>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</si>
  <si>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</si>
  <si>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</si>
  <si>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</si>
  <si>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</si>
  <si>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</si>
  <si>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</si>
  <si>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</si>
  <si>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</si>
  <si>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</si>
  <si>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</si>
  <si>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</si>
  <si>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</si>
  <si>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</si>
  <si>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</si>
  <si>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</si>
  <si>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</si>
  <si>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</si>
  <si>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</si>
  <si>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</si>
  <si>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</si>
  <si>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</si>
  <si>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</si>
  <si>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</si>
  <si>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</si>
  <si>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</si>
  <si>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</si>
  <si>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</si>
  <si>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</si>
  <si>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</si>
  <si>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</si>
  <si>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</si>
  <si>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</si>
  <si>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</si>
  <si>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</si>
  <si>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</si>
  <si>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</si>
  <si>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</si>
  <si>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</si>
  <si>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</si>
  <si>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</si>
  <si>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</si>
  <si>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</si>
  <si>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</si>
  <si>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</si>
  <si>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</si>
  <si>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</si>
  <si>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</si>
  <si>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</si>
  <si>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</si>
  <si>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</si>
  <si>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</si>
  <si>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</si>
  <si>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</si>
  <si>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</si>
  <si>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</si>
  <si>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</si>
  <si>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</si>
  <si>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</si>
  <si>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</si>
  <si>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</si>
  <si>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</si>
  <si>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</si>
  <si>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</si>
  <si>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</si>
  <si>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</si>
  <si>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</si>
  <si>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</si>
  <si>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</si>
  <si>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</si>
  <si>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</si>
  <si>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</si>
  <si>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</si>
  <si>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</si>
  <si>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</si>
  <si>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</si>
  <si>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</si>
  <si>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</si>
  <si>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</si>
  <si>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</si>
  <si>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</si>
  <si>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</si>
  <si>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</si>
  <si>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</si>
  <si>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</si>
  <si>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</si>
  <si>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</si>
  <si>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</si>
  <si>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</si>
  <si>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</si>
  <si>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</si>
  <si>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</si>
  <si>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</si>
  <si>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</si>
  <si>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</si>
  <si>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</si>
  <si>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</si>
  <si>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</si>
  <si>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</si>
  <si>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</si>
  <si>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</si>
  <si>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</si>
  <si>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</si>
  <si>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</si>
  <si>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</si>
  <si>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</si>
  <si>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</si>
  <si>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</si>
  <si>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</si>
  <si>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</si>
  <si>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</si>
  <si>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</si>
  <si>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</si>
  <si>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</si>
  <si>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</si>
  <si>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</si>
  <si>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</si>
  <si>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</si>
  <si>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</si>
  <si>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</si>
  <si>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</si>
  <si>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</si>
  <si>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</si>
  <si>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</si>
  <si>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</si>
  <si>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</si>
  <si>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</si>
  <si>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</si>
  <si>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</si>
  <si>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</si>
  <si>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</si>
  <si>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</si>
  <si>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</si>
  <si>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</si>
  <si>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</si>
  <si>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</si>
  <si>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</si>
  <si>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</si>
  <si>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</si>
  <si>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</si>
  <si>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</si>
  <si>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</si>
  <si>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</si>
  <si>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</si>
  <si>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</si>
  <si>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</si>
  <si>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</si>
  <si>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</si>
  <si>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</si>
  <si>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</si>
  <si>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</si>
  <si>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</si>
  <si>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</si>
  <si>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</si>
  <si>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</si>
  <si>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</si>
  <si>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</si>
  <si>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</si>
  <si>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</si>
  <si>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</si>
  <si>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</si>
  <si>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</si>
  <si>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</si>
  <si>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</si>
  <si>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</si>
  <si>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</si>
  <si>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</si>
  <si>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</si>
  <si>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</si>
  <si>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</si>
  <si>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</si>
  <si>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</si>
  <si>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</si>
  <si>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</si>
  <si>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</si>
  <si>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</si>
  <si>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</si>
  <si>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</si>
  <si>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</si>
  <si>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</si>
  <si>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</si>
  <si>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</si>
  <si>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</si>
  <si>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</si>
  <si>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</si>
  <si>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</si>
  <si>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</si>
  <si>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</si>
  <si>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</si>
  <si>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</si>
  <si>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</si>
  <si>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</si>
  <si>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</si>
  <si>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</si>
  <si>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</si>
  <si>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</si>
  <si>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</si>
  <si>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</si>
  <si>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</si>
  <si>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</si>
  <si>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</si>
  <si>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</si>
  <si>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</si>
  <si>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</si>
  <si>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</si>
  <si>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</si>
  <si>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</si>
  <si>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</si>
  <si>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</si>
  <si>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</si>
  <si>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</si>
  <si>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</si>
  <si>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</si>
  <si>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</si>
  <si>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</si>
  <si>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</si>
  <si>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</si>
  <si>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</si>
  <si>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</si>
  <si>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</si>
  <si>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</si>
  <si>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</si>
  <si>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</si>
  <si>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</si>
  <si>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</si>
  <si>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</si>
  <si>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</si>
  <si>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</si>
  <si>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</si>
  <si>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</si>
  <si>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</si>
  <si>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</si>
  <si>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</si>
  <si>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</si>
  <si>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</si>
  <si>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</si>
  <si>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</si>
  <si>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</si>
  <si>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</si>
  <si>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</si>
  <si>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</si>
  <si>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</si>
  <si>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</si>
  <si>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</si>
  <si>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</si>
  <si>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</si>
  <si>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</si>
  <si>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</si>
  <si>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</si>
  <si>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</si>
  <si>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</si>
  <si>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</si>
  <si>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</si>
  <si>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</si>
  <si>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</si>
  <si>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</si>
  <si>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</si>
  <si>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</si>
  <si>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</si>
  <si>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</si>
  <si>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</si>
  <si>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</si>
  <si>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</si>
  <si>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</si>
  <si>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</si>
  <si>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</si>
  <si>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</si>
  <si>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</si>
  <si>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</si>
  <si>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</si>
  <si>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</si>
  <si>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</si>
  <si>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</si>
  <si>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</si>
  <si>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</si>
  <si>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</si>
  <si>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</si>
  <si>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</si>
  <si>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</si>
  <si>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</si>
  <si>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</si>
  <si>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</si>
  <si>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</si>
  <si>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</si>
  <si>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</si>
  <si>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</si>
  <si>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</si>
  <si>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</si>
  <si>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</si>
  <si>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</si>
  <si>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</si>
  <si>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</si>
  <si>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</si>
  <si>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</si>
  <si>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</si>
  <si>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</si>
  <si>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</si>
  <si>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</si>
  <si>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</si>
  <si>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</si>
  <si>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</si>
  <si>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</si>
  <si>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</si>
  <si>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</si>
  <si>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</si>
  <si>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</si>
  <si>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</si>
  <si>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</si>
  <si>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</si>
  <si>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</si>
  <si>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</si>
  <si>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</si>
  <si>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</si>
  <si>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</si>
  <si>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</si>
  <si>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</si>
  <si>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</si>
  <si>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</si>
  <si>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</si>
  <si>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</si>
  <si>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</si>
  <si>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</si>
  <si>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</si>
  <si>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</si>
  <si>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</si>
  <si>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</si>
  <si>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</si>
  <si>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</si>
  <si>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</si>
  <si>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</si>
  <si>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</si>
  <si>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</si>
  <si>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</si>
  <si>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</si>
  <si>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</si>
  <si>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</si>
  <si>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</si>
  <si>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</si>
  <si>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</si>
  <si>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</si>
  <si>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</si>
  <si>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</si>
  <si>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</si>
  <si>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</si>
  <si>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</si>
  <si>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</si>
  <si>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</si>
  <si>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</si>
  <si>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</si>
  <si>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</si>
  <si>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</si>
  <si>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</si>
  <si>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</si>
  <si>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</si>
  <si>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</si>
  <si>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</si>
  <si>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</si>
  <si>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</si>
  <si>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</si>
  <si>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</si>
  <si>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</si>
  <si>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</si>
  <si>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</si>
  <si>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</si>
  <si>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</si>
  <si>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</si>
  <si>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</si>
  <si>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</si>
  <si>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</si>
  <si>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</si>
  <si>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</si>
  <si>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</si>
  <si>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</si>
  <si>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</si>
  <si>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</si>
  <si>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</si>
  <si>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</si>
  <si>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</si>
  <si>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</si>
  <si>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</si>
  <si>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</si>
  <si>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</si>
  <si>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</si>
  <si>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</si>
  <si>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</si>
  <si>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</si>
  <si>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</si>
  <si>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</si>
  <si>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</si>
  <si>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</si>
  <si>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</si>
  <si>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</si>
  <si>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</si>
  <si>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</si>
  <si>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</si>
  <si>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</si>
  <si>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</si>
  <si>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</si>
  <si>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</si>
  <si>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</si>
  <si>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</si>
  <si>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</si>
  <si>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</si>
  <si>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</si>
  <si>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</si>
  <si>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</si>
  <si>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</si>
  <si>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</si>
  <si>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</si>
  <si>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</si>
  <si>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</si>
  <si>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</si>
  <si>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</si>
  <si>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</si>
  <si>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</si>
  <si>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</si>
  <si>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</si>
  <si>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</si>
  <si>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</si>
  <si>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</si>
  <si>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</si>
  <si>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</si>
  <si>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</si>
  <si>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</si>
  <si>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</si>
  <si>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</si>
  <si>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</si>
  <si>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</si>
  <si>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</si>
  <si>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</si>
  <si>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</si>
  <si>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</si>
  <si>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</si>
  <si>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</si>
  <si>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</si>
  <si>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</si>
  <si>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</si>
  <si>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</si>
  <si>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</si>
  <si>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</si>
  <si>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</si>
  <si>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</si>
  <si>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</si>
  <si>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</si>
  <si>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</si>
  <si>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</si>
  <si>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</si>
  <si>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</si>
  <si>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</si>
  <si>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</si>
  <si>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</si>
  <si>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</si>
  <si>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</si>
  <si>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</si>
  <si>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</si>
  <si>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</si>
  <si>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</si>
  <si>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</si>
  <si>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</si>
  <si>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</si>
  <si>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</si>
  <si>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</si>
  <si>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</si>
  <si>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</si>
  <si>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</si>
  <si>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</si>
  <si>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</si>
  <si>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</si>
  <si>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</si>
  <si>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</si>
  <si>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</si>
  <si>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</si>
  <si>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</si>
  <si>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</si>
  <si>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</si>
  <si>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</si>
  <si>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</si>
  <si>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</si>
  <si>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</si>
  <si>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</si>
  <si>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</si>
  <si>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</si>
  <si>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</si>
  <si>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</si>
  <si>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</si>
  <si>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</si>
  <si>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</si>
  <si>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</si>
  <si>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</si>
  <si>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</si>
  <si>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</si>
  <si>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</si>
  <si>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</si>
  <si>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</si>
  <si>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 xml:space="preserve">334:Petroleum oils 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</si>
  <si>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</si>
  <si>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</si>
  <si>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</si>
  <si>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</si>
  <si>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</si>
  <si>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</si>
  <si>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</si>
  <si>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</si>
  <si>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Brunei Darassalam</t>
  </si>
  <si>
    <t>Algeria</t>
  </si>
  <si>
    <t>El Salvador</t>
  </si>
  <si>
    <t>Guyana</t>
  </si>
  <si>
    <t>667:Precious stones (diamonds)</t>
  </si>
  <si>
    <t>Kazakhstan</t>
  </si>
  <si>
    <t>Belize</t>
  </si>
  <si>
    <t>Table 2: Cumulative Trade Value(N$ m) - 2022</t>
  </si>
  <si>
    <t>Cook Island</t>
  </si>
  <si>
    <t>Christmas Island</t>
  </si>
  <si>
    <t>Albania</t>
  </si>
  <si>
    <t>Bhutan</t>
  </si>
  <si>
    <t>Monaco</t>
  </si>
  <si>
    <t>Somalia</t>
  </si>
  <si>
    <t>EXPORTS</t>
  </si>
  <si>
    <t>IMPORTS</t>
  </si>
  <si>
    <t>Guatemala</t>
  </si>
  <si>
    <t>Palau</t>
  </si>
  <si>
    <t>Nauru</t>
  </si>
  <si>
    <t xml:space="preserve">Partner </t>
  </si>
  <si>
    <t>Electricity, gas, steam and air conditioning supply</t>
  </si>
  <si>
    <t>Benin</t>
  </si>
  <si>
    <t>SITC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</si>
  <si>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</si>
  <si>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</si>
  <si>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</si>
  <si>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</si>
  <si>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</si>
  <si>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</si>
  <si>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</si>
  <si>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</si>
  <si>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</si>
  <si>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</si>
  <si>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</si>
  <si>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</si>
  <si>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</si>
  <si>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Other Windhoek Offices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</si>
  <si>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</si>
  <si>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</si>
  <si>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</si>
  <si>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</si>
  <si>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</si>
  <si>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</si>
  <si>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</si>
  <si>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</si>
  <si>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</si>
  <si>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</si>
  <si>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</si>
  <si>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</si>
  <si>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</si>
  <si>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</si>
  <si>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</si>
  <si>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</si>
  <si>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Bolivia</t>
  </si>
  <si>
    <t>Rundu</t>
  </si>
  <si>
    <t>Office</t>
  </si>
  <si>
    <t>Road</t>
  </si>
  <si>
    <t>Cumulative imports 2022</t>
  </si>
  <si>
    <t>Cumulative exports 2022</t>
  </si>
  <si>
    <t>Cumulative exports 2023</t>
  </si>
  <si>
    <t>Cumulative imports 2023</t>
  </si>
  <si>
    <t>Re-exports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</si>
  <si>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</si>
  <si>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</si>
  <si>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</si>
  <si>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</si>
  <si>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</si>
  <si>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</si>
  <si>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</si>
  <si>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</si>
  <si>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</si>
  <si>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</si>
  <si>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</si>
  <si>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</si>
  <si>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</si>
  <si>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</si>
  <si>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</si>
  <si>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Guinea-Bissau</t>
  </si>
  <si>
    <t>Libyan Arab Jamahiriya</t>
  </si>
  <si>
    <t>Saint Kitts And Nevis</t>
  </si>
  <si>
    <t>Syrian Arab Republic</t>
  </si>
  <si>
    <t>Paraguay</t>
  </si>
  <si>
    <t>MERCOSUR</t>
  </si>
  <si>
    <t>Kashamane Border Post</t>
  </si>
  <si>
    <t>Sarusungu Border Post</t>
  </si>
  <si>
    <t>Mongolia</t>
  </si>
  <si>
    <t>Table 1: Revisions</t>
  </si>
  <si>
    <t>Keetmanshoop</t>
  </si>
  <si>
    <t>SADC-excl-SACU</t>
  </si>
  <si>
    <t>COMESA-excl-SADC</t>
  </si>
  <si>
    <t>TOTAl</t>
  </si>
  <si>
    <t>Comoros</t>
  </si>
  <si>
    <t>Burkinafaso</t>
  </si>
  <si>
    <t>Cocos Island</t>
  </si>
  <si>
    <t>American Samoa</t>
  </si>
  <si>
    <t>Belarus</t>
  </si>
  <si>
    <t>San Marino</t>
  </si>
  <si>
    <t>Various Countries</t>
  </si>
  <si>
    <t>723:Civil engineering and contractors' equipment</t>
  </si>
  <si>
    <t>598:Miscellaneous chemical products</t>
  </si>
  <si>
    <t>782:Motor vehicles for the transport of goods</t>
  </si>
  <si>
    <r>
      <t>%</t>
    </r>
    <r>
      <rPr>
        <b/>
        <sz val="9"/>
        <color indexed="8"/>
        <rFont val="Arial"/>
        <family val="2"/>
      </rPr>
      <t>∆y/y</t>
    </r>
  </si>
  <si>
    <t>Total Exports(N$ m)</t>
  </si>
  <si>
    <t>Exports(N$)</t>
  </si>
  <si>
    <t>Commodity</t>
  </si>
  <si>
    <t>As reported in July_2023 Bulletin (N$ m)</t>
  </si>
  <si>
    <t>As reported in Aug_2023  (N$ m)</t>
  </si>
  <si>
    <t>682:Copper</t>
  </si>
  <si>
    <r>
      <t>Table 7: Import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/Exports/Trade bal (N$ m) Aug 2022 to Aug 2023</t>
    </r>
  </si>
  <si>
    <t>Azerbaijan</t>
  </si>
  <si>
    <t>United States Minor O/Lying Islands</t>
  </si>
  <si>
    <t>Imported From Various Countries</t>
  </si>
  <si>
    <t>Table 9: Trade balance by Product (N$ m), Aug 2023</t>
  </si>
  <si>
    <t>Venezuela</t>
  </si>
  <si>
    <t>Sudan</t>
  </si>
  <si>
    <t>Iraq</t>
  </si>
  <si>
    <t>Table 8: Trade balance by Partner (N$ m), Aug 2023</t>
  </si>
  <si>
    <t xml:space="preserve">667:Precious stone (diamond) </t>
  </si>
  <si>
    <t xml:space="preserve">782:Motor vehicles for the transport of goods </t>
  </si>
  <si>
    <t>793:Ships, boats and floating structures</t>
  </si>
  <si>
    <t>716:Rotating electric plant and parts thereof</t>
  </si>
  <si>
    <t>723:Civil engineering and contractorsequipment</t>
  </si>
  <si>
    <t>034:Fish</t>
  </si>
  <si>
    <t>971: Non-monetary gold</t>
  </si>
  <si>
    <t>334:Petroleum oils</t>
  </si>
  <si>
    <t>723:Civil engineering and contractors and equipment</t>
  </si>
  <si>
    <t>723:Civil engineering and contractors' and equipment</t>
  </si>
  <si>
    <t xml:space="preserve">Air </t>
  </si>
  <si>
    <t xml:space="preserve">Road </t>
  </si>
  <si>
    <t xml:space="preserve">Sea </t>
  </si>
  <si>
    <t xml:space="preserve">Rail </t>
  </si>
  <si>
    <t xml:space="preserve">Inland Waterways </t>
  </si>
  <si>
    <t xml:space="preserve">Multimodal </t>
  </si>
  <si>
    <t xml:space="preserve">Postal </t>
  </si>
  <si>
    <t>Sea Transport</t>
  </si>
  <si>
    <t>Road Transport</t>
  </si>
  <si>
    <t>Air Transport</t>
  </si>
  <si>
    <t>Rail Transport</t>
  </si>
  <si>
    <t>Inland Waterways Transport</t>
  </si>
  <si>
    <t>% Share2</t>
  </si>
  <si>
    <t>Ruacana</t>
  </si>
  <si>
    <t>Gobabis</t>
  </si>
  <si>
    <t>Table 28: Trade by border post/office (N$ m), Aug 2023</t>
  </si>
  <si>
    <t>Time series- Luderitz (N$ m), Aug 2023</t>
  </si>
  <si>
    <t xml:space="preserve">Table 29: Africa Continental Free Trade Area (N$ m) - Mozambique </t>
  </si>
  <si>
    <t>OECD</t>
  </si>
  <si>
    <t>SADC-EXCL-SACU</t>
  </si>
  <si>
    <t>Trade in Fish and processed fish  (Aug 2022 - Aug 2023)</t>
  </si>
  <si>
    <t>July 2023 Revisions</t>
  </si>
  <si>
    <t>Table 22: Exports by Mode of Transport (August 2023), Perecent</t>
  </si>
  <si>
    <t>Table 24: Imports by mode of Transport (August 2023), Percent</t>
  </si>
  <si>
    <t>Table 30: Commodity of the month - 'Fish, crustaceans, molluscs and other aquatic invertebrates'</t>
  </si>
  <si>
    <r>
      <t xml:space="preserve">Country of Destination and Origin for  'Fish, crustaceans, molluscs and other aquatic invertebrates' </t>
    </r>
    <r>
      <rPr>
        <b/>
        <sz val="9"/>
        <rFont val="Arial"/>
        <family val="2"/>
      </rPr>
      <t xml:space="preserve"> - August 2023</t>
    </r>
  </si>
  <si>
    <t>Table 30: Commodity of the Month-'Fish, crustaceans, molluscs and other aquatic invertebrates'</t>
  </si>
  <si>
    <t xml:space="preserve">Table 29: AfCFTA - Mozambique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</si>
</sst>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0000000000%"/>
    <numFmt numFmtId="173" formatCode="[$-409]mmmm\-yy;@"/>
    <numFmt numFmtId="174" formatCode="0.0000"/>
    <numFmt numFmtId="175" formatCode="0.0"/>
    <numFmt numFmtId="176" formatCode="_-* #,##0.000_-;\-* #,##0.0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u/>
      <sz val="9"/>
      <color theme="1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indexed="8"/>
      <name val="Arial"/>
      <family val="2"/>
    </font>
    <font>
      <b/>
      <u/>
      <sz val="9"/>
      <color theme="1"/>
      <name val="Arial"/>
      <family val="2"/>
    </font>
    <font>
      <b/>
      <sz val="9"/>
      <color rgb="FF92D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</borders>
  <cellStyleXfs count="279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0">
    <xf numFmtId="0" fontId="0" fillId="0" borderId="0" xfId="0"/>
    <xf numFmtId="0" fontId="8" fillId="3" borderId="0" xfId="0" applyFont="1" applyFill="1"/>
    <xf numFmtId="0" fontId="9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7" fillId="3" borderId="0" xfId="282" applyFont="1" applyFill="1"/>
    <xf numFmtId="0" fontId="6" fillId="3" borderId="0" xfId="282" quotePrefix="1" applyFont="1" applyFill="1"/>
    <xf numFmtId="0" fontId="11" fillId="0" borderId="0" xfId="0" applyFont="1"/>
    <xf numFmtId="0" fontId="13" fillId="7" borderId="23" xfId="0" applyFont="1" applyFill="1" applyBorder="1"/>
    <xf numFmtId="0" fontId="11" fillId="7" borderId="23" xfId="0" applyFont="1" applyFill="1" applyBorder="1"/>
    <xf numFmtId="165" fontId="11" fillId="7" borderId="20" xfId="0" applyNumberFormat="1" applyFont="1" applyFill="1" applyBorder="1"/>
    <xf numFmtId="165" fontId="11" fillId="7" borderId="25" xfId="0" applyNumberFormat="1" applyFont="1" applyFill="1" applyBorder="1"/>
    <xf numFmtId="166" fontId="14" fillId="0" borderId="0" xfId="0" applyNumberFormat="1" applyFont="1"/>
    <xf numFmtId="0" fontId="11" fillId="0" borderId="24" xfId="0" applyFont="1" applyBorder="1"/>
    <xf numFmtId="165" fontId="11" fillId="0" borderId="21" xfId="0" applyNumberFormat="1" applyFont="1" applyBorder="1"/>
    <xf numFmtId="165" fontId="11" fillId="0" borderId="26" xfId="0" applyNumberFormat="1" applyFont="1" applyBorder="1"/>
    <xf numFmtId="0" fontId="11" fillId="7" borderId="24" xfId="0" applyFont="1" applyFill="1" applyBorder="1"/>
    <xf numFmtId="165" fontId="11" fillId="7" borderId="21" xfId="0" applyNumberFormat="1" applyFont="1" applyFill="1" applyBorder="1"/>
    <xf numFmtId="165" fontId="11" fillId="7" borderId="26" xfId="0" applyNumberFormat="1" applyFont="1" applyFill="1" applyBorder="1"/>
    <xf numFmtId="167" fontId="11" fillId="0" borderId="0" xfId="280" applyNumberFormat="1" applyFont="1"/>
    <xf numFmtId="166" fontId="11" fillId="0" borderId="0" xfId="0" applyNumberFormat="1" applyFont="1"/>
    <xf numFmtId="0" fontId="11" fillId="0" borderId="27" xfId="0" applyFont="1" applyBorder="1"/>
    <xf numFmtId="165" fontId="11" fillId="0" borderId="28" xfId="0" applyNumberFormat="1" applyFont="1" applyBorder="1"/>
    <xf numFmtId="165" fontId="11" fillId="0" borderId="29" xfId="0" applyNumberFormat="1" applyFont="1" applyBorder="1"/>
    <xf numFmtId="0" fontId="10" fillId="0" borderId="0" xfId="0" applyFont="1"/>
    <xf numFmtId="165" fontId="11" fillId="0" borderId="0" xfId="0" applyNumberFormat="1" applyFont="1"/>
    <xf numFmtId="0" fontId="12" fillId="0" borderId="0" xfId="282" applyFont="1"/>
    <xf numFmtId="0" fontId="13" fillId="7" borderId="6" xfId="0" applyFont="1" applyFill="1" applyBorder="1"/>
    <xf numFmtId="165" fontId="11" fillId="0" borderId="0" xfId="2754" applyNumberFormat="1" applyFont="1" applyBorder="1"/>
    <xf numFmtId="1" fontId="11" fillId="0" borderId="0" xfId="280" applyNumberFormat="1" applyFont="1"/>
    <xf numFmtId="164" fontId="11" fillId="0" borderId="0" xfId="0" applyNumberFormat="1" applyFont="1"/>
    <xf numFmtId="10" fontId="11" fillId="0" borderId="0" xfId="280" applyNumberFormat="1" applyFont="1"/>
    <xf numFmtId="172" fontId="11" fillId="0" borderId="0" xfId="280" applyNumberFormat="1" applyFont="1"/>
    <xf numFmtId="169" fontId="11" fillId="0" borderId="0" xfId="0" applyNumberFormat="1" applyFont="1"/>
    <xf numFmtId="0" fontId="11" fillId="0" borderId="2" xfId="0" applyFont="1" applyBorder="1"/>
    <xf numFmtId="165" fontId="11" fillId="0" borderId="2" xfId="0" applyNumberFormat="1" applyFont="1" applyBorder="1"/>
    <xf numFmtId="0" fontId="11" fillId="0" borderId="4" xfId="0" applyFont="1" applyBorder="1"/>
    <xf numFmtId="165" fontId="11" fillId="0" borderId="4" xfId="0" applyNumberFormat="1" applyFont="1" applyBorder="1"/>
    <xf numFmtId="165" fontId="10" fillId="0" borderId="0" xfId="0" applyNumberFormat="1" applyFont="1"/>
    <xf numFmtId="0" fontId="10" fillId="4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" fillId="4" borderId="1" xfId="0" applyFont="1" applyFill="1" applyBorder="1"/>
    <xf numFmtId="49" fontId="10" fillId="4" borderId="1" xfId="0" applyNumberFormat="1" applyFont="1" applyFill="1" applyBorder="1"/>
    <xf numFmtId="0" fontId="10" fillId="0" borderId="0" xfId="0" applyFont="1" applyAlignment="1">
      <alignment horizontal="center" vertical="center"/>
    </xf>
    <xf numFmtId="0" fontId="11" fillId="0" borderId="17" xfId="0" applyFont="1" applyBorder="1"/>
    <xf numFmtId="169" fontId="11" fillId="0" borderId="4" xfId="1" applyNumberFormat="1" applyFont="1" applyFill="1" applyBorder="1"/>
    <xf numFmtId="165" fontId="10" fillId="0" borderId="0" xfId="1" applyNumberFormat="1" applyFont="1" applyBorder="1"/>
    <xf numFmtId="165" fontId="10" fillId="0" borderId="4" xfId="1" applyNumberFormat="1" applyFont="1" applyBorder="1"/>
    <xf numFmtId="165" fontId="10" fillId="0" borderId="4" xfId="1" applyNumberFormat="1" applyFont="1" applyFill="1" applyBorder="1"/>
    <xf numFmtId="2" fontId="11" fillId="0" borderId="0" xfId="280" applyNumberFormat="1" applyFont="1"/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/>
    <xf numFmtId="0" fontId="10" fillId="4" borderId="2" xfId="0" applyFont="1" applyFill="1" applyBorder="1" applyAlignment="1">
      <alignment vertical="center"/>
    </xf>
    <xf numFmtId="49" fontId="10" fillId="4" borderId="2" xfId="0" applyNumberFormat="1" applyFont="1" applyFill="1" applyBorder="1"/>
    <xf numFmtId="169" fontId="11" fillId="0" borderId="4" xfId="1" applyNumberFormat="1" applyFont="1" applyBorder="1"/>
    <xf numFmtId="169" fontId="11" fillId="0" borderId="15" xfId="1" applyNumberFormat="1" applyFont="1" applyBorder="1"/>
    <xf numFmtId="0" fontId="10" fillId="0" borderId="17" xfId="0" applyFont="1" applyBorder="1"/>
    <xf numFmtId="165" fontId="10" fillId="0" borderId="4" xfId="0" applyNumberFormat="1" applyFont="1" applyBorder="1"/>
    <xf numFmtId="165" fontId="10" fillId="0" borderId="15" xfId="1" applyNumberFormat="1" applyFont="1" applyBorder="1"/>
    <xf numFmtId="166" fontId="10" fillId="0" borderId="0" xfId="0" applyNumberFormat="1" applyFont="1"/>
    <xf numFmtId="165" fontId="11" fillId="0" borderId="0" xfId="1" applyNumberFormat="1" applyFont="1"/>
    <xf numFmtId="0" fontId="12" fillId="0" borderId="0" xfId="282" applyFont="1" applyFill="1" applyAlignment="1"/>
    <xf numFmtId="0" fontId="15" fillId="4" borderId="0" xfId="0" applyFont="1" applyFill="1"/>
    <xf numFmtId="0" fontId="15" fillId="0" borderId="0" xfId="0" applyFont="1"/>
    <xf numFmtId="3" fontId="11" fillId="0" borderId="0" xfId="1" applyNumberFormat="1" applyFont="1" applyBorder="1"/>
    <xf numFmtId="3" fontId="11" fillId="0" borderId="0" xfId="0" applyNumberFormat="1" applyFont="1"/>
    <xf numFmtId="17" fontId="11" fillId="0" borderId="0" xfId="0" applyNumberFormat="1" applyFont="1"/>
    <xf numFmtId="167" fontId="11" fillId="0" borderId="0" xfId="280" applyNumberFormat="1" applyFont="1" applyBorder="1"/>
    <xf numFmtId="0" fontId="10" fillId="0" borderId="8" xfId="0" applyFont="1" applyBorder="1"/>
    <xf numFmtId="165" fontId="10" fillId="0" borderId="19" xfId="1" applyNumberFormat="1" applyFont="1" applyBorder="1"/>
    <xf numFmtId="165" fontId="10" fillId="0" borderId="3" xfId="1" applyNumberFormat="1" applyFont="1" applyBorder="1"/>
    <xf numFmtId="165" fontId="10" fillId="0" borderId="8" xfId="0" applyNumberFormat="1" applyFont="1" applyBorder="1"/>
    <xf numFmtId="165" fontId="11" fillId="0" borderId="2" xfId="1" applyNumberFormat="1" applyFont="1" applyBorder="1"/>
    <xf numFmtId="165" fontId="11" fillId="0" borderId="4" xfId="1" applyNumberFormat="1" applyFont="1" applyBorder="1"/>
    <xf numFmtId="166" fontId="10" fillId="0" borderId="3" xfId="0" applyNumberFormat="1" applyFont="1" applyBorder="1"/>
    <xf numFmtId="165" fontId="10" fillId="0" borderId="8" xfId="1" applyNumberFormat="1" applyFont="1" applyBorder="1"/>
    <xf numFmtId="0" fontId="10" fillId="0" borderId="0" xfId="0" applyFont="1" applyAlignment="1">
      <alignment vertical="top"/>
    </xf>
    <xf numFmtId="166" fontId="11" fillId="0" borderId="0" xfId="1" applyNumberFormat="1" applyFont="1"/>
    <xf numFmtId="0" fontId="12" fillId="0" borderId="0" xfId="282" applyFont="1" applyFill="1" applyBorder="1" applyAlignment="1"/>
    <xf numFmtId="165" fontId="10" fillId="4" borderId="2" xfId="1" applyNumberFormat="1" applyFont="1" applyFill="1" applyBorder="1"/>
    <xf numFmtId="169" fontId="10" fillId="4" borderId="2" xfId="1" applyNumberFormat="1" applyFont="1" applyFill="1" applyBorder="1"/>
    <xf numFmtId="169" fontId="11" fillId="0" borderId="4" xfId="1" applyNumberFormat="1" applyFont="1" applyBorder="1" applyAlignment="1">
      <alignment horizontal="right"/>
    </xf>
    <xf numFmtId="169" fontId="11" fillId="0" borderId="4" xfId="1" applyNumberFormat="1" applyFont="1" applyFill="1" applyBorder="1" applyAlignment="1">
      <alignment horizontal="right"/>
    </xf>
    <xf numFmtId="169" fontId="11" fillId="0" borderId="15" xfId="1" applyNumberFormat="1" applyFont="1" applyBorder="1" applyAlignment="1">
      <alignment horizontal="right"/>
    </xf>
    <xf numFmtId="167" fontId="11" fillId="0" borderId="0" xfId="0" applyNumberFormat="1" applyFont="1"/>
    <xf numFmtId="169" fontId="10" fillId="0" borderId="4" xfId="1" applyNumberFormat="1" applyFont="1" applyBorder="1" applyAlignment="1">
      <alignment horizontal="right"/>
    </xf>
    <xf numFmtId="169" fontId="10" fillId="0" borderId="15" xfId="1" applyNumberFormat="1" applyFont="1" applyBorder="1" applyAlignment="1">
      <alignment horizontal="right"/>
    </xf>
    <xf numFmtId="43" fontId="11" fillId="0" borderId="0" xfId="0" applyNumberFormat="1" applyFont="1"/>
    <xf numFmtId="165" fontId="10" fillId="4" borderId="6" xfId="1" applyNumberFormat="1" applyFont="1" applyFill="1" applyBorder="1" applyAlignment="1"/>
    <xf numFmtId="169" fontId="10" fillId="4" borderId="2" xfId="1" applyNumberFormat="1" applyFont="1" applyFill="1" applyBorder="1" applyAlignment="1"/>
    <xf numFmtId="165" fontId="10" fillId="4" borderId="2" xfId="1" applyNumberFormat="1" applyFont="1" applyFill="1" applyBorder="1" applyAlignment="1"/>
    <xf numFmtId="166" fontId="11" fillId="0" borderId="15" xfId="0" applyNumberFormat="1" applyFont="1" applyBorder="1"/>
    <xf numFmtId="169" fontId="11" fillId="0" borderId="2" xfId="1" applyNumberFormat="1" applyFont="1" applyFill="1" applyBorder="1" applyAlignment="1">
      <alignment horizontal="right"/>
    </xf>
    <xf numFmtId="169" fontId="11" fillId="0" borderId="0" xfId="1" applyNumberFormat="1" applyFont="1"/>
    <xf numFmtId="169" fontId="11" fillId="0" borderId="15" xfId="1" applyNumberFormat="1" applyFont="1" applyFill="1" applyBorder="1" applyAlignment="1">
      <alignment horizontal="right"/>
    </xf>
    <xf numFmtId="167" fontId="10" fillId="0" borderId="0" xfId="280" applyNumberFormat="1" applyFont="1" applyFill="1" applyBorder="1" applyAlignment="1">
      <alignment horizontal="right"/>
    </xf>
    <xf numFmtId="165" fontId="10" fillId="7" borderId="30" xfId="1" applyNumberFormat="1" applyFont="1" applyFill="1" applyBorder="1"/>
    <xf numFmtId="165" fontId="10" fillId="7" borderId="22" xfId="2776" applyNumberFormat="1" applyFont="1" applyFill="1" applyBorder="1"/>
    <xf numFmtId="165" fontId="10" fillId="7" borderId="22" xfId="1" applyNumberFormat="1" applyFont="1" applyFill="1" applyBorder="1"/>
    <xf numFmtId="169" fontId="10" fillId="7" borderId="22" xfId="1" applyNumberFormat="1" applyFont="1" applyFill="1" applyBorder="1"/>
    <xf numFmtId="165" fontId="10" fillId="4" borderId="1" xfId="1" applyNumberFormat="1" applyFont="1" applyFill="1" applyBorder="1" applyAlignment="1"/>
    <xf numFmtId="165" fontId="10" fillId="4" borderId="4" xfId="1" applyNumberFormat="1" applyFont="1" applyFill="1" applyBorder="1"/>
    <xf numFmtId="0" fontId="10" fillId="4" borderId="4" xfId="0" applyFont="1" applyFill="1" applyBorder="1"/>
    <xf numFmtId="0" fontId="11" fillId="0" borderId="15" xfId="0" applyFont="1" applyBorder="1"/>
    <xf numFmtId="0" fontId="10" fillId="0" borderId="10" xfId="0" applyFont="1" applyBorder="1"/>
    <xf numFmtId="169" fontId="10" fillId="0" borderId="3" xfId="0" applyNumberFormat="1" applyFont="1" applyBorder="1"/>
    <xf numFmtId="165" fontId="10" fillId="0" borderId="3" xfId="0" applyNumberFormat="1" applyFont="1" applyBorder="1"/>
    <xf numFmtId="169" fontId="10" fillId="0" borderId="3" xfId="1" applyNumberFormat="1" applyFont="1" applyBorder="1" applyAlignment="1">
      <alignment horizontal="right"/>
    </xf>
    <xf numFmtId="167" fontId="11" fillId="0" borderId="0" xfId="280" applyNumberFormat="1" applyFont="1" applyBorder="1" applyAlignment="1">
      <alignment horizontal="right"/>
    </xf>
    <xf numFmtId="9" fontId="11" fillId="0" borderId="0" xfId="280" applyFont="1"/>
    <xf numFmtId="49" fontId="11" fillId="0" borderId="0" xfId="280" applyNumberFormat="1" applyFont="1"/>
    <xf numFmtId="165" fontId="10" fillId="7" borderId="17" xfId="2776" applyNumberFormat="1" applyFont="1" applyFill="1" applyBorder="1"/>
    <xf numFmtId="165" fontId="10" fillId="7" borderId="4" xfId="2776" applyNumberFormat="1" applyFont="1" applyFill="1" applyBorder="1"/>
    <xf numFmtId="165" fontId="10" fillId="7" borderId="4" xfId="1" applyNumberFormat="1" applyFont="1" applyFill="1" applyBorder="1" applyAlignment="1"/>
    <xf numFmtId="169" fontId="10" fillId="7" borderId="4" xfId="1" applyNumberFormat="1" applyFont="1" applyFill="1" applyBorder="1"/>
    <xf numFmtId="169" fontId="10" fillId="7" borderId="15" xfId="1" applyNumberFormat="1" applyFont="1" applyFill="1" applyBorder="1"/>
    <xf numFmtId="0" fontId="11" fillId="0" borderId="0" xfId="0" applyFont="1" applyAlignment="1">
      <alignment vertical="center"/>
    </xf>
    <xf numFmtId="0" fontId="11" fillId="0" borderId="0" xfId="285" applyFont="1"/>
    <xf numFmtId="0" fontId="11" fillId="0" borderId="0" xfId="0" applyFont="1" applyAlignment="1">
      <alignment wrapText="1"/>
    </xf>
    <xf numFmtId="165" fontId="11" fillId="0" borderId="15" xfId="1" applyNumberFormat="1" applyFont="1" applyBorder="1"/>
    <xf numFmtId="0" fontId="10" fillId="7" borderId="1" xfId="0" applyFont="1" applyFill="1" applyBorder="1"/>
    <xf numFmtId="0" fontId="10" fillId="0" borderId="0" xfId="286" applyFont="1" applyAlignment="1">
      <alignment wrapText="1"/>
    </xf>
    <xf numFmtId="0" fontId="10" fillId="0" borderId="0" xfId="0" applyFont="1" applyAlignment="1">
      <alignment wrapText="1"/>
    </xf>
    <xf numFmtId="3" fontId="11" fillId="0" borderId="0" xfId="286" applyNumberFormat="1" applyFont="1"/>
    <xf numFmtId="0" fontId="11" fillId="0" borderId="0" xfId="0" applyFont="1" applyAlignment="1">
      <alignment horizontal="left"/>
    </xf>
    <xf numFmtId="165" fontId="10" fillId="0" borderId="0" xfId="1" applyNumberFormat="1" applyFont="1"/>
    <xf numFmtId="165" fontId="10" fillId="0" borderId="1" xfId="1" applyNumberFormat="1" applyFont="1" applyBorder="1"/>
    <xf numFmtId="169" fontId="10" fillId="0" borderId="2" xfId="1" applyNumberFormat="1" applyFont="1" applyBorder="1"/>
    <xf numFmtId="165" fontId="14" fillId="0" borderId="0" xfId="1" applyNumberFormat="1" applyFont="1"/>
    <xf numFmtId="166" fontId="11" fillId="0" borderId="0" xfId="284" applyNumberFormat="1" applyFont="1"/>
    <xf numFmtId="165" fontId="21" fillId="0" borderId="0" xfId="1" applyNumberFormat="1" applyFont="1"/>
    <xf numFmtId="0" fontId="10" fillId="0" borderId="0" xfId="10" applyFont="1"/>
    <xf numFmtId="166" fontId="11" fillId="0" borderId="0" xfId="284" applyNumberFormat="1" applyFont="1" applyBorder="1"/>
    <xf numFmtId="0" fontId="10" fillId="4" borderId="6" xfId="0" applyFont="1" applyFill="1" applyBorder="1"/>
    <xf numFmtId="169" fontId="11" fillId="0" borderId="17" xfId="1" applyNumberFormat="1" applyFont="1" applyBorder="1"/>
    <xf numFmtId="169" fontId="10" fillId="0" borderId="3" xfId="1" applyNumberFormat="1" applyFont="1" applyBorder="1"/>
    <xf numFmtId="0" fontId="11" fillId="0" borderId="0" xfId="10" applyFont="1"/>
    <xf numFmtId="0" fontId="11" fillId="0" borderId="0" xfId="10" applyFont="1" applyAlignment="1">
      <alignment wrapText="1"/>
    </xf>
    <xf numFmtId="0" fontId="15" fillId="0" borderId="0" xfId="17" applyFont="1"/>
    <xf numFmtId="0" fontId="11" fillId="0" borderId="0" xfId="17" applyFont="1"/>
    <xf numFmtId="166" fontId="10" fillId="0" borderId="0" xfId="284" applyNumberFormat="1" applyFont="1"/>
    <xf numFmtId="166" fontId="11" fillId="0" borderId="0" xfId="10" applyNumberFormat="1" applyFont="1"/>
    <xf numFmtId="165" fontId="10" fillId="0" borderId="17" xfId="1" applyNumberFormat="1" applyFont="1" applyBorder="1"/>
    <xf numFmtId="165" fontId="11" fillId="0" borderId="0" xfId="10" applyNumberFormat="1" applyFont="1"/>
    <xf numFmtId="168" fontId="11" fillId="0" borderId="0" xfId="10" applyNumberFormat="1" applyFont="1"/>
    <xf numFmtId="164" fontId="11" fillId="0" borderId="0" xfId="284" applyFont="1"/>
    <xf numFmtId="0" fontId="10" fillId="0" borderId="0" xfId="0" applyFont="1" applyAlignment="1">
      <alignment horizontal="center"/>
    </xf>
    <xf numFmtId="0" fontId="11" fillId="2" borderId="0" xfId="0" applyFont="1" applyFill="1"/>
    <xf numFmtId="0" fontId="10" fillId="6" borderId="4" xfId="0" applyFont="1" applyFill="1" applyBorder="1"/>
    <xf numFmtId="17" fontId="10" fillId="6" borderId="2" xfId="0" applyNumberFormat="1" applyFont="1" applyFill="1" applyBorder="1"/>
    <xf numFmtId="0" fontId="11" fillId="0" borderId="7" xfId="0" applyFont="1" applyBorder="1"/>
    <xf numFmtId="0" fontId="11" fillId="2" borderId="7" xfId="0" applyFont="1" applyFill="1" applyBorder="1"/>
    <xf numFmtId="166" fontId="11" fillId="0" borderId="0" xfId="284" applyNumberFormat="1" applyFont="1" applyFill="1" applyBorder="1"/>
    <xf numFmtId="166" fontId="11" fillId="0" borderId="0" xfId="284" applyNumberFormat="1" applyFont="1" applyFill="1"/>
    <xf numFmtId="169" fontId="11" fillId="0" borderId="2" xfId="1" applyNumberFormat="1" applyFont="1" applyBorder="1" applyAlignment="1">
      <alignment horizontal="right"/>
    </xf>
    <xf numFmtId="0" fontId="10" fillId="0" borderId="3" xfId="0" applyFont="1" applyBorder="1"/>
    <xf numFmtId="165" fontId="10" fillId="0" borderId="1" xfId="2773" applyNumberFormat="1" applyFont="1" applyBorder="1"/>
    <xf numFmtId="169" fontId="10" fillId="0" borderId="1" xfId="1" applyNumberFormat="1" applyFont="1" applyBorder="1" applyAlignment="1">
      <alignment horizontal="right"/>
    </xf>
    <xf numFmtId="164" fontId="11" fillId="0" borderId="0" xfId="10" applyNumberFormat="1" applyFont="1"/>
    <xf numFmtId="0" fontId="10" fillId="2" borderId="0" xfId="0" applyFont="1" applyFill="1"/>
    <xf numFmtId="0" fontId="11" fillId="0" borderId="7" xfId="10" applyFont="1" applyBorder="1"/>
    <xf numFmtId="165" fontId="11" fillId="0" borderId="7" xfId="2739" applyNumberFormat="1" applyFont="1" applyBorder="1"/>
    <xf numFmtId="165" fontId="11" fillId="0" borderId="0" xfId="2739" applyNumberFormat="1" applyFont="1" applyBorder="1"/>
    <xf numFmtId="165" fontId="10" fillId="0" borderId="0" xfId="2739" applyNumberFormat="1" applyFont="1" applyBorder="1"/>
    <xf numFmtId="0" fontId="11" fillId="0" borderId="3" xfId="0" applyFont="1" applyBorder="1"/>
    <xf numFmtId="0" fontId="10" fillId="0" borderId="0" xfId="0" applyFont="1" applyAlignment="1">
      <alignment vertical="center"/>
    </xf>
    <xf numFmtId="17" fontId="10" fillId="4" borderId="1" xfId="0" applyNumberFormat="1" applyFont="1" applyFill="1" applyBorder="1"/>
    <xf numFmtId="166" fontId="10" fillId="0" borderId="4" xfId="284" applyNumberFormat="1" applyFont="1" applyBorder="1"/>
    <xf numFmtId="166" fontId="10" fillId="0" borderId="15" xfId="284" applyNumberFormat="1" applyFont="1" applyBorder="1"/>
    <xf numFmtId="165" fontId="11" fillId="0" borderId="0" xfId="280" applyNumberFormat="1" applyFont="1"/>
    <xf numFmtId="165" fontId="12" fillId="0" borderId="0" xfId="1" applyNumberFormat="1" applyFont="1"/>
    <xf numFmtId="165" fontId="11" fillId="0" borderId="0" xfId="2772" applyNumberFormat="1" applyFont="1" applyBorder="1"/>
    <xf numFmtId="165" fontId="11" fillId="0" borderId="0" xfId="1" applyNumberFormat="1" applyFont="1" applyBorder="1"/>
    <xf numFmtId="0" fontId="11" fillId="0" borderId="18" xfId="0" applyFont="1" applyBorder="1"/>
    <xf numFmtId="0" fontId="10" fillId="0" borderId="6" xfId="0" applyFont="1" applyBorder="1"/>
    <xf numFmtId="165" fontId="11" fillId="0" borderId="17" xfId="0" applyNumberFormat="1" applyFont="1" applyBorder="1"/>
    <xf numFmtId="165" fontId="11" fillId="0" borderId="3" xfId="0" applyNumberFormat="1" applyFont="1" applyBorder="1"/>
    <xf numFmtId="0" fontId="10" fillId="4" borderId="9" xfId="0" applyFont="1" applyFill="1" applyBorder="1"/>
    <xf numFmtId="169" fontId="11" fillId="0" borderId="0" xfId="1" applyNumberFormat="1" applyFont="1" applyBorder="1"/>
    <xf numFmtId="169" fontId="10" fillId="0" borderId="0" xfId="1" applyNumberFormat="1" applyFont="1" applyBorder="1"/>
    <xf numFmtId="0" fontId="12" fillId="0" borderId="0" xfId="282" applyFont="1" applyFill="1"/>
    <xf numFmtId="0" fontId="10" fillId="4" borderId="19" xfId="0" applyFont="1" applyFill="1" applyBorder="1"/>
    <xf numFmtId="0" fontId="10" fillId="4" borderId="8" xfId="0" applyFont="1" applyFill="1" applyBorder="1"/>
    <xf numFmtId="0" fontId="10" fillId="0" borderId="2" xfId="0" applyFont="1" applyBorder="1"/>
    <xf numFmtId="0" fontId="10" fillId="0" borderId="1" xfId="0" applyFont="1" applyBorder="1"/>
    <xf numFmtId="167" fontId="11" fillId="0" borderId="21" xfId="280" applyNumberFormat="1" applyFont="1" applyBorder="1" applyAlignment="1">
      <alignment horizontal="right"/>
    </xf>
    <xf numFmtId="167" fontId="11" fillId="7" borderId="21" xfId="280" applyNumberFormat="1" applyFont="1" applyFill="1" applyBorder="1" applyAlignment="1">
      <alignment horizontal="right"/>
    </xf>
    <xf numFmtId="169" fontId="11" fillId="0" borderId="0" xfId="2734" applyNumberFormat="1" applyFont="1" applyFill="1" applyBorder="1"/>
    <xf numFmtId="167" fontId="11" fillId="0" borderId="0" xfId="280" applyNumberFormat="1" applyFont="1" applyFill="1" applyBorder="1"/>
    <xf numFmtId="170" fontId="10" fillId="0" borderId="18" xfId="0" applyNumberFormat="1" applyFont="1" applyBorder="1"/>
    <xf numFmtId="0" fontId="11" fillId="7" borderId="22" xfId="0" applyFont="1" applyFill="1" applyBorder="1"/>
    <xf numFmtId="0" fontId="10" fillId="0" borderId="18" xfId="0" applyFont="1" applyBorder="1"/>
    <xf numFmtId="169" fontId="10" fillId="0" borderId="1" xfId="1" applyNumberFormat="1" applyFont="1" applyBorder="1"/>
    <xf numFmtId="165" fontId="11" fillId="0" borderId="0" xfId="2779" applyNumberFormat="1" applyFont="1" applyBorder="1"/>
    <xf numFmtId="165" fontId="10" fillId="0" borderId="3" xfId="2779" applyNumberFormat="1" applyFont="1" applyBorder="1"/>
    <xf numFmtId="0" fontId="0" fillId="0" borderId="17" xfId="0" applyBorder="1"/>
    <xf numFmtId="0" fontId="16" fillId="0" borderId="0" xfId="282" applyFont="1" applyFill="1" applyAlignment="1"/>
    <xf numFmtId="0" fontId="10" fillId="5" borderId="1" xfId="0" applyFont="1" applyFill="1" applyBorder="1" applyAlignment="1">
      <alignment horizontal="center" vertical="top"/>
    </xf>
    <xf numFmtId="0" fontId="10" fillId="5" borderId="1" xfId="0" applyFont="1" applyFill="1" applyBorder="1" applyAlignment="1">
      <alignment vertical="top"/>
    </xf>
    <xf numFmtId="167" fontId="11" fillId="0" borderId="1" xfId="280" applyNumberFormat="1" applyFont="1" applyBorder="1" applyAlignment="1"/>
    <xf numFmtId="167" fontId="10" fillId="5" borderId="1" xfId="280" applyNumberFormat="1" applyFont="1" applyFill="1" applyBorder="1" applyAlignment="1"/>
    <xf numFmtId="9" fontId="10" fillId="0" borderId="0" xfId="280" applyFont="1" applyFill="1" applyBorder="1" applyAlignment="1"/>
    <xf numFmtId="9" fontId="17" fillId="0" borderId="0" xfId="280" applyFont="1" applyFill="1" applyBorder="1" applyAlignment="1"/>
    <xf numFmtId="0" fontId="10" fillId="5" borderId="2" xfId="0" applyFont="1" applyFill="1" applyBorder="1" applyAlignment="1">
      <alignment vertical="top"/>
    </xf>
    <xf numFmtId="165" fontId="11" fillId="7" borderId="3" xfId="2775" applyNumberFormat="1" applyFont="1" applyFill="1" applyBorder="1" applyAlignment="1"/>
    <xf numFmtId="165" fontId="11" fillId="7" borderId="3" xfId="2782" applyNumberFormat="1" applyFont="1" applyFill="1" applyBorder="1" applyAlignment="1"/>
    <xf numFmtId="165" fontId="0" fillId="0" borderId="20" xfId="2788" applyNumberFormat="1" applyFont="1" applyFill="1" applyBorder="1"/>
    <xf numFmtId="165" fontId="0" fillId="0" borderId="21" xfId="2788" applyNumberFormat="1" applyFont="1" applyFill="1" applyBorder="1"/>
    <xf numFmtId="165" fontId="0" fillId="0" borderId="22" xfId="2788" applyNumberFormat="1" applyFont="1" applyFill="1" applyBorder="1"/>
    <xf numFmtId="165" fontId="11" fillId="7" borderId="0" xfId="0" applyNumberFormat="1" applyFont="1" applyFill="1"/>
    <xf numFmtId="165" fontId="0" fillId="0" borderId="0" xfId="0" applyNumberFormat="1"/>
    <xf numFmtId="0" fontId="11" fillId="0" borderId="9" xfId="0" applyFont="1" applyBorder="1"/>
    <xf numFmtId="165" fontId="11" fillId="7" borderId="7" xfId="0" applyNumberFormat="1" applyFont="1" applyFill="1" applyBorder="1"/>
    <xf numFmtId="165" fontId="11" fillId="7" borderId="6" xfId="0" applyNumberFormat="1" applyFont="1" applyFill="1" applyBorder="1"/>
    <xf numFmtId="165" fontId="11" fillId="7" borderId="17" xfId="0" applyNumberFormat="1" applyFont="1" applyFill="1" applyBorder="1"/>
    <xf numFmtId="165" fontId="0" fillId="0" borderId="17" xfId="0" applyNumberFormat="1" applyBorder="1"/>
    <xf numFmtId="0" fontId="11" fillId="0" borderId="19" xfId="0" applyFont="1" applyBorder="1"/>
    <xf numFmtId="165" fontId="11" fillId="0" borderId="8" xfId="0" applyNumberFormat="1" applyFont="1" applyBorder="1"/>
    <xf numFmtId="165" fontId="11" fillId="0" borderId="18" xfId="0" applyNumberFormat="1" applyFont="1" applyBorder="1"/>
    <xf numFmtId="165" fontId="0" fillId="0" borderId="2" xfId="2789" applyNumberFormat="1" applyFont="1" applyFill="1" applyBorder="1"/>
    <xf numFmtId="165" fontId="0" fillId="0" borderId="4" xfId="2789" applyNumberFormat="1" applyFont="1" applyFill="1" applyBorder="1"/>
    <xf numFmtId="165" fontId="0" fillId="0" borderId="3" xfId="2789" applyNumberFormat="1" applyFont="1" applyFill="1" applyBorder="1"/>
    <xf numFmtId="165" fontId="11" fillId="0" borderId="2" xfId="2789" applyNumberFormat="1" applyFont="1" applyBorder="1"/>
    <xf numFmtId="165" fontId="11" fillId="0" borderId="4" xfId="2789" applyNumberFormat="1" applyFont="1" applyBorder="1"/>
    <xf numFmtId="166" fontId="10" fillId="0" borderId="1" xfId="0" applyNumberFormat="1" applyFont="1" applyBorder="1"/>
    <xf numFmtId="165" fontId="11" fillId="0" borderId="0" xfId="2788" applyNumberFormat="1" applyFont="1" applyFill="1" applyBorder="1"/>
    <xf numFmtId="165" fontId="11" fillId="0" borderId="0" xfId="2789" applyNumberFormat="1" applyFont="1"/>
    <xf numFmtId="0" fontId="0" fillId="0" borderId="2" xfId="0" applyBorder="1"/>
    <xf numFmtId="0" fontId="0" fillId="0" borderId="4" xfId="0" applyBorder="1"/>
    <xf numFmtId="165" fontId="11" fillId="0" borderId="3" xfId="2789" applyNumberFormat="1" applyFont="1" applyBorder="1"/>
    <xf numFmtId="165" fontId="10" fillId="0" borderId="1" xfId="0" applyNumberFormat="1" applyFont="1" applyBorder="1" applyAlignment="1">
      <alignment horizontal="right"/>
    </xf>
    <xf numFmtId="165" fontId="10" fillId="0" borderId="1" xfId="1" applyNumberFormat="1" applyFont="1" applyBorder="1" applyAlignment="1">
      <alignment horizontal="right"/>
    </xf>
    <xf numFmtId="165" fontId="10" fillId="0" borderId="1" xfId="1" applyNumberFormat="1" applyFont="1" applyFill="1" applyBorder="1" applyAlignment="1">
      <alignment horizontal="right"/>
    </xf>
    <xf numFmtId="165" fontId="11" fillId="0" borderId="1" xfId="1" applyNumberFormat="1" applyFont="1" applyFill="1" applyBorder="1" applyAlignment="1">
      <alignment horizontal="right"/>
    </xf>
    <xf numFmtId="165" fontId="11" fillId="0" borderId="2" xfId="2790" applyNumberFormat="1" applyFont="1" applyBorder="1"/>
    <xf numFmtId="165" fontId="11" fillId="0" borderId="4" xfId="2790" applyNumberFormat="1" applyFont="1" applyBorder="1"/>
    <xf numFmtId="0" fontId="10" fillId="8" borderId="2" xfId="0" applyFont="1" applyFill="1" applyBorder="1"/>
    <xf numFmtId="165" fontId="11" fillId="0" borderId="3" xfId="2790" applyNumberFormat="1" applyFont="1" applyBorder="1"/>
    <xf numFmtId="165" fontId="11" fillId="0" borderId="0" xfId="2790" applyNumberFormat="1" applyFont="1"/>
    <xf numFmtId="165" fontId="0" fillId="0" borderId="0" xfId="2790" applyNumberFormat="1" applyFont="1"/>
    <xf numFmtId="165" fontId="11" fillId="0" borderId="15" xfId="2790" applyNumberFormat="1" applyFont="1" applyBorder="1"/>
    <xf numFmtId="165" fontId="0" fillId="0" borderId="2" xfId="2790" applyNumberFormat="1" applyFont="1" applyBorder="1"/>
    <xf numFmtId="165" fontId="0" fillId="0" borderId="4" xfId="2790" applyNumberFormat="1" applyFont="1" applyBorder="1"/>
    <xf numFmtId="165" fontId="11" fillId="0" borderId="7" xfId="2779" applyNumberFormat="1" applyFont="1" applyBorder="1"/>
    <xf numFmtId="165" fontId="11" fillId="0" borderId="19" xfId="2790" applyNumberFormat="1" applyFont="1" applyBorder="1"/>
    <xf numFmtId="0" fontId="11" fillId="0" borderId="6" xfId="0" applyFont="1" applyBorder="1"/>
    <xf numFmtId="0" fontId="15" fillId="4" borderId="18" xfId="0" applyFont="1" applyFill="1" applyBorder="1"/>
    <xf numFmtId="0" fontId="15" fillId="4" borderId="3" xfId="0" applyFont="1" applyFill="1" applyBorder="1"/>
    <xf numFmtId="0" fontId="15" fillId="4" borderId="19" xfId="0" applyFont="1" applyFill="1" applyBorder="1"/>
    <xf numFmtId="0" fontId="13" fillId="0" borderId="6" xfId="0" applyFont="1" applyBorder="1"/>
    <xf numFmtId="165" fontId="13" fillId="0" borderId="2" xfId="2789" applyNumberFormat="1" applyFont="1" applyBorder="1"/>
    <xf numFmtId="165" fontId="13" fillId="0" borderId="9" xfId="2789" applyNumberFormat="1" applyFont="1" applyBorder="1"/>
    <xf numFmtId="0" fontId="13" fillId="0" borderId="17" xfId="0" applyFont="1" applyBorder="1"/>
    <xf numFmtId="165" fontId="13" fillId="0" borderId="4" xfId="2789" applyNumberFormat="1" applyFont="1" applyBorder="1"/>
    <xf numFmtId="165" fontId="13" fillId="0" borderId="15" xfId="2789" applyNumberFormat="1" applyFont="1" applyBorder="1"/>
    <xf numFmtId="165" fontId="13" fillId="0" borderId="2" xfId="1" applyNumberFormat="1" applyFont="1" applyFill="1" applyBorder="1"/>
    <xf numFmtId="169" fontId="13" fillId="0" borderId="4" xfId="1" applyNumberFormat="1" applyFont="1" applyFill="1" applyBorder="1" applyAlignment="1">
      <alignment horizontal="right"/>
    </xf>
    <xf numFmtId="165" fontId="13" fillId="0" borderId="2" xfId="2789" applyNumberFormat="1" applyFont="1" applyFill="1" applyBorder="1"/>
    <xf numFmtId="169" fontId="13" fillId="0" borderId="15" xfId="1" applyNumberFormat="1" applyFont="1" applyFill="1" applyBorder="1" applyAlignment="1">
      <alignment horizontal="right"/>
    </xf>
    <xf numFmtId="165" fontId="13" fillId="0" borderId="4" xfId="1" applyNumberFormat="1" applyFont="1" applyFill="1" applyBorder="1"/>
    <xf numFmtId="165" fontId="13" fillId="0" borderId="4" xfId="2789" applyNumberFormat="1" applyFont="1" applyFill="1" applyBorder="1"/>
    <xf numFmtId="0" fontId="15" fillId="0" borderId="6" xfId="0" applyFont="1" applyBorder="1"/>
    <xf numFmtId="165" fontId="15" fillId="0" borderId="2" xfId="2775" applyNumberFormat="1" applyFont="1" applyFill="1" applyBorder="1"/>
    <xf numFmtId="165" fontId="15" fillId="0" borderId="2" xfId="1" applyNumberFormat="1" applyFont="1" applyFill="1" applyBorder="1" applyAlignment="1">
      <alignment horizontal="right"/>
    </xf>
    <xf numFmtId="165" fontId="15" fillId="0" borderId="9" xfId="1" applyNumberFormat="1" applyFont="1" applyFill="1" applyBorder="1" applyAlignment="1">
      <alignment horizontal="right"/>
    </xf>
    <xf numFmtId="0" fontId="15" fillId="8" borderId="17" xfId="0" applyFont="1" applyFill="1" applyBorder="1"/>
    <xf numFmtId="0" fontId="15" fillId="8" borderId="4" xfId="0" applyFont="1" applyFill="1" applyBorder="1"/>
    <xf numFmtId="0" fontId="15" fillId="8" borderId="15" xfId="0" applyFont="1" applyFill="1" applyBorder="1"/>
    <xf numFmtId="165" fontId="13" fillId="0" borderId="2" xfId="2790" applyNumberFormat="1" applyFont="1" applyBorder="1"/>
    <xf numFmtId="165" fontId="13" fillId="0" borderId="9" xfId="2790" applyNumberFormat="1" applyFont="1" applyBorder="1"/>
    <xf numFmtId="165" fontId="13" fillId="0" borderId="4" xfId="2790" applyNumberFormat="1" applyFont="1" applyBorder="1"/>
    <xf numFmtId="165" fontId="13" fillId="0" borderId="15" xfId="2790" applyNumberFormat="1" applyFont="1" applyBorder="1"/>
    <xf numFmtId="0" fontId="15" fillId="8" borderId="18" xfId="0" applyFont="1" applyFill="1" applyBorder="1"/>
    <xf numFmtId="0" fontId="15" fillId="8" borderId="3" xfId="0" applyFont="1" applyFill="1" applyBorder="1"/>
    <xf numFmtId="0" fontId="15" fillId="8" borderId="19" xfId="0" applyFont="1" applyFill="1" applyBorder="1"/>
    <xf numFmtId="165" fontId="11" fillId="0" borderId="9" xfId="1" applyNumberFormat="1" applyFont="1" applyBorder="1"/>
    <xf numFmtId="165" fontId="11" fillId="0" borderId="4" xfId="2791" applyNumberFormat="1" applyFont="1" applyBorder="1"/>
    <xf numFmtId="165" fontId="11" fillId="0" borderId="15" xfId="2791" applyNumberFormat="1" applyFont="1" applyBorder="1"/>
    <xf numFmtId="169" fontId="10" fillId="7" borderId="31" xfId="1" applyNumberFormat="1" applyFont="1" applyFill="1" applyBorder="1"/>
    <xf numFmtId="169" fontId="10" fillId="7" borderId="3" xfId="1" applyNumberFormat="1" applyFont="1" applyFill="1" applyBorder="1" applyAlignment="1">
      <alignment horizontal="right"/>
    </xf>
    <xf numFmtId="167" fontId="11" fillId="0" borderId="1" xfId="280" applyNumberFormat="1" applyFont="1" applyBorder="1" applyAlignment="1">
      <alignment horizontal="right"/>
    </xf>
    <xf numFmtId="165" fontId="0" fillId="0" borderId="2" xfId="2791" applyNumberFormat="1" applyFont="1" applyBorder="1"/>
    <xf numFmtId="165" fontId="0" fillId="0" borderId="4" xfId="2791" applyNumberFormat="1" applyFont="1" applyBorder="1"/>
    <xf numFmtId="0" fontId="0" fillId="0" borderId="3" xfId="0" applyBorder="1"/>
    <xf numFmtId="165" fontId="0" fillId="0" borderId="3" xfId="2791" applyNumberFormat="1" applyFont="1" applyBorder="1"/>
    <xf numFmtId="169" fontId="10" fillId="0" borderId="4" xfId="1" applyNumberFormat="1" applyFont="1" applyBorder="1"/>
    <xf numFmtId="169" fontId="10" fillId="0" borderId="15" xfId="1" applyNumberFormat="1" applyFont="1" applyBorder="1"/>
    <xf numFmtId="0" fontId="15" fillId="4" borderId="17" xfId="0" applyFont="1" applyFill="1" applyBorder="1"/>
    <xf numFmtId="0" fontId="15" fillId="4" borderId="4" xfId="0" applyFont="1" applyFill="1" applyBorder="1"/>
    <xf numFmtId="0" fontId="15" fillId="4" borderId="15" xfId="0" applyFont="1" applyFill="1" applyBorder="1"/>
    <xf numFmtId="165" fontId="10" fillId="0" borderId="11" xfId="1" applyNumberFormat="1" applyFont="1" applyBorder="1"/>
    <xf numFmtId="165" fontId="10" fillId="0" borderId="6" xfId="1" applyNumberFormat="1" applyFont="1" applyBorder="1"/>
    <xf numFmtId="165" fontId="10" fillId="0" borderId="2" xfId="1" applyNumberFormat="1" applyFont="1" applyBorder="1"/>
    <xf numFmtId="169" fontId="10" fillId="0" borderId="11" xfId="1" applyNumberFormat="1" applyFont="1" applyBorder="1"/>
    <xf numFmtId="169" fontId="11" fillId="0" borderId="4" xfId="2779" applyNumberFormat="1" applyFont="1" applyBorder="1" applyAlignment="1">
      <alignment horizontal="right"/>
    </xf>
    <xf numFmtId="0" fontId="10" fillId="0" borderId="4" xfId="0" applyFont="1" applyBorder="1"/>
    <xf numFmtId="169" fontId="10" fillId="0" borderId="3" xfId="2779" applyNumberFormat="1" applyFont="1" applyBorder="1"/>
    <xf numFmtId="169" fontId="10" fillId="0" borderId="19" xfId="2779" applyNumberFormat="1" applyFont="1" applyBorder="1"/>
    <xf numFmtId="168" fontId="11" fillId="0" borderId="4" xfId="0" applyNumberFormat="1" applyFont="1" applyBorder="1" applyAlignment="1">
      <alignment horizontal="right"/>
    </xf>
    <xf numFmtId="169" fontId="11" fillId="0" borderId="15" xfId="2779" applyNumberFormat="1" applyFont="1" applyBorder="1" applyAlignment="1">
      <alignment horizontal="right"/>
    </xf>
    <xf numFmtId="169" fontId="10" fillId="0" borderId="19" xfId="1" applyNumberFormat="1" applyFont="1" applyBorder="1" applyAlignment="1">
      <alignment horizontal="right"/>
    </xf>
    <xf numFmtId="174" fontId="11" fillId="0" borderId="0" xfId="2784" applyNumberFormat="1" applyFont="1"/>
    <xf numFmtId="169" fontId="13" fillId="0" borderId="4" xfId="2789" applyNumberFormat="1" applyFont="1" applyBorder="1"/>
    <xf numFmtId="169" fontId="13" fillId="0" borderId="15" xfId="2789" applyNumberFormat="1" applyFont="1" applyBorder="1"/>
    <xf numFmtId="165" fontId="13" fillId="0" borderId="0" xfId="1" applyNumberFormat="1" applyFont="1"/>
    <xf numFmtId="165" fontId="11" fillId="0" borderId="2" xfId="2792" applyNumberFormat="1" applyFont="1" applyBorder="1"/>
    <xf numFmtId="165" fontId="11" fillId="0" borderId="4" xfId="2792" applyNumberFormat="1" applyFont="1" applyBorder="1"/>
    <xf numFmtId="165" fontId="11" fillId="0" borderId="3" xfId="2792" applyNumberFormat="1" applyFont="1" applyBorder="1"/>
    <xf numFmtId="169" fontId="11" fillId="0" borderId="2" xfId="2792" applyNumberFormat="1" applyFont="1" applyBorder="1"/>
    <xf numFmtId="169" fontId="11" fillId="0" borderId="4" xfId="2792" applyNumberFormat="1" applyFont="1" applyBorder="1"/>
    <xf numFmtId="169" fontId="11" fillId="0" borderId="3" xfId="2792" applyNumberFormat="1" applyFont="1" applyBorder="1"/>
    <xf numFmtId="170" fontId="15" fillId="0" borderId="3" xfId="0" applyNumberFormat="1" applyFont="1" applyBorder="1"/>
    <xf numFmtId="168" fontId="11" fillId="0" borderId="2" xfId="0" applyNumberFormat="1" applyFont="1" applyBorder="1" applyAlignment="1">
      <alignment horizontal="right"/>
    </xf>
    <xf numFmtId="168" fontId="10" fillId="0" borderId="2" xfId="0" applyNumberFormat="1" applyFont="1" applyBorder="1" applyAlignment="1">
      <alignment horizontal="right"/>
    </xf>
    <xf numFmtId="0" fontId="11" fillId="0" borderId="1" xfId="0" applyFont="1" applyBorder="1"/>
    <xf numFmtId="165" fontId="11" fillId="0" borderId="1" xfId="0" applyNumberFormat="1" applyFont="1" applyBorder="1"/>
    <xf numFmtId="3" fontId="11" fillId="0" borderId="1" xfId="0" applyNumberFormat="1" applyFont="1" applyBorder="1"/>
    <xf numFmtId="0" fontId="10" fillId="5" borderId="1" xfId="0" applyFont="1" applyFill="1" applyBorder="1"/>
    <xf numFmtId="3" fontId="10" fillId="5" borderId="1" xfId="0" applyNumberFormat="1" applyFont="1" applyFill="1" applyBorder="1"/>
    <xf numFmtId="3" fontId="10" fillId="0" borderId="0" xfId="0" applyNumberFormat="1" applyFont="1"/>
    <xf numFmtId="4" fontId="10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18" fillId="0" borderId="0" xfId="0" applyFont="1"/>
    <xf numFmtId="0" fontId="11" fillId="7" borderId="3" xfId="0" applyFont="1" applyFill="1" applyBorder="1"/>
    <xf numFmtId="0" fontId="13" fillId="0" borderId="6" xfId="0" applyFont="1" applyBorder="1" applyAlignment="1">
      <alignment vertical="center"/>
    </xf>
    <xf numFmtId="165" fontId="13" fillId="0" borderId="2" xfId="2786" applyNumberFormat="1" applyFont="1" applyBorder="1" applyAlignment="1">
      <alignment vertical="center"/>
    </xf>
    <xf numFmtId="165" fontId="13" fillId="0" borderId="9" xfId="2787" applyNumberFormat="1" applyFont="1" applyBorder="1" applyAlignment="1">
      <alignment vertical="center"/>
    </xf>
    <xf numFmtId="165" fontId="13" fillId="0" borderId="9" xfId="0" applyNumberFormat="1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65" fontId="13" fillId="0" borderId="4" xfId="2786" applyNumberFormat="1" applyFont="1" applyBorder="1" applyAlignment="1">
      <alignment vertical="center"/>
    </xf>
    <xf numFmtId="165" fontId="13" fillId="0" borderId="4" xfId="2787" applyNumberFormat="1" applyFont="1" applyBorder="1" applyAlignment="1">
      <alignment vertical="center"/>
    </xf>
    <xf numFmtId="165" fontId="13" fillId="0" borderId="15" xfId="0" applyNumberFormat="1" applyFont="1" applyBorder="1" applyAlignment="1">
      <alignment vertical="center"/>
    </xf>
    <xf numFmtId="165" fontId="13" fillId="0" borderId="4" xfId="2786" applyNumberFormat="1" applyFont="1" applyBorder="1" applyAlignment="1"/>
    <xf numFmtId="165" fontId="13" fillId="0" borderId="4" xfId="2787" applyNumberFormat="1" applyFont="1" applyBorder="1" applyAlignment="1"/>
    <xf numFmtId="165" fontId="13" fillId="0" borderId="15" xfId="0" applyNumberFormat="1" applyFont="1" applyBorder="1"/>
    <xf numFmtId="165" fontId="13" fillId="0" borderId="15" xfId="2787" applyNumberFormat="1" applyFont="1" applyBorder="1" applyAlignment="1"/>
    <xf numFmtId="165" fontId="13" fillId="0" borderId="4" xfId="2788" applyNumberFormat="1" applyFont="1" applyBorder="1" applyAlignment="1">
      <alignment vertical="center"/>
    </xf>
    <xf numFmtId="165" fontId="13" fillId="0" borderId="4" xfId="2788" applyNumberFormat="1" applyFont="1" applyBorder="1" applyAlignment="1"/>
    <xf numFmtId="0" fontId="10" fillId="2" borderId="0" xfId="0" applyFont="1" applyFill="1" applyAlignment="1">
      <alignment horizontal="left"/>
    </xf>
    <xf numFmtId="168" fontId="11" fillId="0" borderId="0" xfId="0" applyNumberFormat="1" applyFont="1"/>
    <xf numFmtId="43" fontId="11" fillId="0" borderId="0" xfId="1" applyFont="1"/>
    <xf numFmtId="176" fontId="11" fillId="0" borderId="0" xfId="1" applyNumberFormat="1" applyFont="1"/>
    <xf numFmtId="175" fontId="11" fillId="0" borderId="0" xfId="0" applyNumberFormat="1" applyFont="1"/>
    <xf numFmtId="0" fontId="8" fillId="3" borderId="0" xfId="0" applyFont="1" applyFill="1" applyAlignment="1">
      <alignment horizontal="left"/>
    </xf>
    <xf numFmtId="0" fontId="10" fillId="3" borderId="12" xfId="0" applyFont="1" applyFill="1" applyBorder="1" applyAlignment="1">
      <alignment horizontal="left"/>
    </xf>
    <xf numFmtId="0" fontId="10" fillId="3" borderId="13" xfId="0" applyFont="1" applyFill="1" applyBorder="1" applyAlignment="1">
      <alignment horizontal="left"/>
    </xf>
    <xf numFmtId="0" fontId="10" fillId="3" borderId="14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12" fillId="0" borderId="0" xfId="282" applyFont="1" applyFill="1" applyAlignment="1">
      <alignment horizontal="center"/>
    </xf>
    <xf numFmtId="0" fontId="10" fillId="0" borderId="16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4" borderId="10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4" borderId="1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171" fontId="10" fillId="4" borderId="1" xfId="0" applyNumberFormat="1" applyFont="1" applyFill="1" applyBorder="1" applyAlignment="1">
      <alignment horizontal="center"/>
    </xf>
    <xf numFmtId="169" fontId="10" fillId="4" borderId="1" xfId="1" applyNumberFormat="1" applyFont="1" applyFill="1" applyBorder="1" applyAlignment="1">
      <alignment horizontal="center" vertical="center"/>
    </xf>
    <xf numFmtId="169" fontId="10" fillId="4" borderId="2" xfId="1" applyNumberFormat="1" applyFont="1" applyFill="1" applyBorder="1" applyAlignment="1">
      <alignment horizontal="center" vertical="center"/>
    </xf>
    <xf numFmtId="0" fontId="20" fillId="0" borderId="0" xfId="282" applyFont="1" applyFill="1" applyAlignment="1">
      <alignment horizontal="center"/>
    </xf>
    <xf numFmtId="165" fontId="10" fillId="4" borderId="2" xfId="1" applyNumberFormat="1" applyFont="1" applyFill="1" applyBorder="1" applyAlignment="1">
      <alignment horizontal="center" vertical="center"/>
    </xf>
    <xf numFmtId="165" fontId="10" fillId="4" borderId="4" xfId="1" applyNumberFormat="1" applyFont="1" applyFill="1" applyBorder="1" applyAlignment="1">
      <alignment horizontal="center" vertical="center"/>
    </xf>
    <xf numFmtId="173" fontId="10" fillId="4" borderId="10" xfId="1" applyNumberFormat="1" applyFont="1" applyFill="1" applyBorder="1" applyAlignment="1">
      <alignment horizontal="center"/>
    </xf>
    <xf numFmtId="173" fontId="10" fillId="4" borderId="5" xfId="1" applyNumberFormat="1" applyFont="1" applyFill="1" applyBorder="1" applyAlignment="1">
      <alignment horizontal="center"/>
    </xf>
    <xf numFmtId="173" fontId="10" fillId="4" borderId="11" xfId="1" applyNumberFormat="1" applyFont="1" applyFill="1" applyBorder="1" applyAlignment="1">
      <alignment horizontal="center"/>
    </xf>
    <xf numFmtId="171" fontId="15" fillId="4" borderId="1" xfId="0" applyNumberFormat="1" applyFont="1" applyFill="1" applyBorder="1" applyAlignment="1">
      <alignment horizontal="center"/>
    </xf>
    <xf numFmtId="0" fontId="12" fillId="0" borderId="0" xfId="282" quotePrefix="1" applyFont="1" applyAlignment="1">
      <alignment horizontal="center"/>
    </xf>
    <xf numFmtId="0" fontId="10" fillId="0" borderId="0" xfId="285" applyFont="1" applyAlignment="1">
      <alignment horizontal="left"/>
    </xf>
    <xf numFmtId="165" fontId="12" fillId="0" borderId="0" xfId="1" applyNumberFormat="1" applyFont="1" applyAlignment="1">
      <alignment horizontal="center"/>
    </xf>
    <xf numFmtId="0" fontId="10" fillId="4" borderId="1" xfId="10" applyFont="1" applyFill="1" applyBorder="1" applyAlignment="1">
      <alignment horizontal="center" vertical="center"/>
    </xf>
    <xf numFmtId="0" fontId="10" fillId="4" borderId="2" xfId="10" applyFont="1" applyFill="1" applyBorder="1" applyAlignment="1">
      <alignment horizontal="center" vertical="center"/>
    </xf>
    <xf numFmtId="0" fontId="10" fillId="4" borderId="9" xfId="1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17" fontId="10" fillId="4" borderId="1" xfId="0" applyNumberFormat="1" applyFont="1" applyFill="1" applyBorder="1" applyAlignment="1">
      <alignment horizontal="center"/>
    </xf>
    <xf numFmtId="0" fontId="10" fillId="4" borderId="4" xfId="1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17" fontId="10" fillId="4" borderId="10" xfId="0" applyNumberFormat="1" applyFont="1" applyFill="1" applyBorder="1" applyAlignment="1">
      <alignment horizontal="center"/>
    </xf>
    <xf numFmtId="17" fontId="10" fillId="4" borderId="5" xfId="0" applyNumberFormat="1" applyFont="1" applyFill="1" applyBorder="1" applyAlignment="1">
      <alignment horizontal="center"/>
    </xf>
    <xf numFmtId="0" fontId="10" fillId="4" borderId="10" xfId="10" applyFont="1" applyFill="1" applyBorder="1" applyAlignment="1">
      <alignment horizontal="center"/>
    </xf>
    <xf numFmtId="0" fontId="10" fillId="4" borderId="11" xfId="10" applyFont="1" applyFill="1" applyBorder="1" applyAlignment="1">
      <alignment horizontal="center"/>
    </xf>
    <xf numFmtId="0" fontId="10" fillId="4" borderId="5" xfId="10" applyFont="1" applyFill="1" applyBorder="1" applyAlignment="1">
      <alignment horizontal="center"/>
    </xf>
    <xf numFmtId="165" fontId="11" fillId="0" borderId="0" xfId="1" applyNumberFormat="1" applyFont="1" applyAlignment="1">
      <alignment horizontal="center"/>
    </xf>
    <xf numFmtId="0" fontId="10" fillId="4" borderId="2" xfId="0" applyFont="1" applyFill="1" applyBorder="1" applyAlignment="1">
      <alignment horizontal="center" vertical="center" textRotation="255"/>
    </xf>
    <xf numFmtId="0" fontId="10" fillId="4" borderId="4" xfId="0" applyFont="1" applyFill="1" applyBorder="1" applyAlignment="1">
      <alignment horizontal="center" vertical="center" textRotation="255"/>
    </xf>
    <xf numFmtId="0" fontId="10" fillId="4" borderId="3" xfId="0" applyFont="1" applyFill="1" applyBorder="1" applyAlignment="1">
      <alignment horizontal="center" vertical="center" textRotation="255"/>
    </xf>
    <xf numFmtId="0" fontId="15" fillId="0" borderId="0" xfId="0" applyFont="1" applyAlignment="1">
      <alignment horizontal="left"/>
    </xf>
    <xf numFmtId="0" fontId="10" fillId="4" borderId="10" xfId="0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wrapText="1"/>
    </xf>
    <xf numFmtId="0" fontId="15" fillId="4" borderId="0" xfId="0" applyFont="1" applyFill="1"/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/>
    <xf numFmtId="169" fontId="11" fillId="0" borderId="0" xfId="1" applyNumberFormat="1" applyFont="1" applyFill="1" applyBorder="1"/>
  </cellXfs>
  <cellStyles count="2793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8" xr:uid="{5992DEB1-4214-4C1D-A7E5-864675850EE4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7" xfId="2787" xr:uid="{FC797813-E0BC-4EE6-827E-BFD922B688C9}"/>
    <cellStyle name="Comma 78" xfId="2782" xr:uid="{00000000-0005-0000-0000-0000E8080000}"/>
    <cellStyle name="Comma 78 2" xfId="2786" xr:uid="{57F3B3ED-681D-4665-8CDE-885B44E5BD61}"/>
    <cellStyle name="Comma 79" xfId="2785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80" xfId="2790" xr:uid="{09236E85-B75F-4C5E-8AA0-B80EAF7C6BD6}"/>
    <cellStyle name="Comma 81" xfId="2789" xr:uid="{AE8C5BDC-D306-4CBE-82D5-85AA70BCB42E}"/>
    <cellStyle name="Comma 82" xfId="2791" xr:uid="{0A57C0E7-5936-44AE-BDCF-F226DD01530D}"/>
    <cellStyle name="Comma 83" xfId="2792" xr:uid="{5B9A5A2F-93AC-48B9-98C3-CBC8D6A9AFB0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urrency" xfId="2784" builtinId="4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5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9" formatCode="_-* #.##0_-;\-* #.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.##0\.0_-;\-* #.##0\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8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1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general" vertical="center" textRotation="0" wrapText="0" indent="0" justifyLastLine="0" shrinkToFit="0" readingOrder="0"/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August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4521"/>
          <a:ext cx="11138072" cy="339413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August 2023</a:t>
          </a:r>
        </a:p>
      </dsp:txBody>
      <dsp:txXfrm>
        <a:off x="0" y="24521"/>
        <a:ext cx="11138072" cy="2262755"/>
      </dsp:txXfrm>
    </dsp:sp>
    <dsp:sp modelId="{B63769A4-BF7D-4EC4-80CA-F6ED6EF4F2D1}">
      <dsp:nvSpPr>
        <dsp:cNvPr id="0" name=""/>
        <dsp:cNvSpPr/>
      </dsp:nvSpPr>
      <dsp:spPr>
        <a:xfrm>
          <a:off x="2281292" y="2287276"/>
          <a:ext cx="11138072" cy="35136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3832" tIns="433832" rIns="433832" bIns="433832" numCol="1" spcCol="1270" anchor="t" anchorCtr="0">
          <a:noAutofit/>
        </a:bodyPr>
        <a:lstStyle/>
        <a:p>
          <a:pPr marL="285750" lvl="1" indent="-285750" algn="l" defTabSz="27114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6100" kern="1200"/>
        </a:p>
      </dsp:txBody>
      <dsp:txXfrm>
        <a:off x="2384202" y="2390186"/>
        <a:ext cx="10932252" cy="330778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9FEFBAD-D119-4033-9B52-04DF97FD43BA}" name="Table3" displayName="Table3" ref="A11:D274" headerRowCount="0" totalsRowShown="0" headerRowDxfId="588" dataDxfId="587" tableBorderDxfId="586" headerRowCellStyle="Comma 77">
  <tableColumns count="4">
    <tableColumn id="1" xr3:uid="{6F1FCC04-83EA-46C6-AE9E-16807971F91A}" name="Column1" headerRowDxfId="585" dataDxfId="584"/>
    <tableColumn id="2" xr3:uid="{59DCE1C8-AA99-4F94-85F6-44EE5B58185B}" name="Column2" headerRowDxfId="583" dataDxfId="582" dataCellStyle="Comma 78 2"/>
    <tableColumn id="3" xr3:uid="{7B85B582-54F5-4CC9-A9AE-35E13E861F5A}" name="Column3" headerRowDxfId="581" dataDxfId="580" dataCellStyle="Comma 77"/>
    <tableColumn id="4" xr3:uid="{624B1D13-94B7-4279-88A5-A803ED681F09}" name="Column4" headerRowDxfId="579" dataDxfId="57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58" headerRowCount="0" totalsRowShown="0" headerRowDxfId="484" dataDxfId="483" tableBorderDxfId="482" headerRowCellStyle="Comma 23">
  <sortState xmlns:xlrd2="http://schemas.microsoft.com/office/spreadsheetml/2017/richdata2" ref="A3:D258">
    <sortCondition descending="1" ref="D3:D258"/>
  </sortState>
  <tableColumns count="4">
    <tableColumn id="1" xr3:uid="{00000000-0010-0000-0700-000001000000}" name="Column1" headerRowDxfId="481" dataDxfId="480" headerRowCellStyle="Comma 23" dataCellStyle="Comma 23"/>
    <tableColumn id="2" xr3:uid="{00000000-0010-0000-0700-000002000000}" name="Column2" headerRowDxfId="479" dataDxfId="478" headerRowCellStyle="Comma 23" dataCellStyle="Comma 23"/>
    <tableColumn id="3" xr3:uid="{00000000-0010-0000-0700-000003000000}" name="Column3" headerRowDxfId="477" dataDxfId="476" headerRowCellStyle="Comma 23" dataCellStyle="Comma 23"/>
    <tableColumn id="4" xr3:uid="{00000000-0010-0000-0700-000004000000}" name="Column4" headerRowDxfId="475" dataDxfId="474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2" displayName="Table22" ref="A4:I136" headerRowCount="0" totalsRowShown="0" headerRowDxfId="473" dataDxfId="472" tableBorderDxfId="471" headerRowCellStyle="Comma">
  <tableColumns count="9">
    <tableColumn id="1" xr3:uid="{00000000-0010-0000-0800-000001000000}" name="Column1" headerRowDxfId="470" dataDxfId="469"/>
    <tableColumn id="2" xr3:uid="{00000000-0010-0000-0800-000002000000}" name="Column2" headerRowDxfId="468" dataDxfId="467" headerRowCellStyle="Comma" dataCellStyle="Comma 73"/>
    <tableColumn id="3" xr3:uid="{00000000-0010-0000-0800-000003000000}" name="Column3" headerRowDxfId="466" dataDxfId="465" headerRowCellStyle="Comma" dataCellStyle="Comma"/>
    <tableColumn id="4" xr3:uid="{00000000-0010-0000-0800-000004000000}" name="Column4" headerRowDxfId="464" dataDxfId="463" headerRowCellStyle="Comma" dataCellStyle="Comma 73"/>
    <tableColumn id="5" xr3:uid="{00000000-0010-0000-0800-000005000000}" name="Column5" headerRowDxfId="462" dataDxfId="461" headerRowCellStyle="Comma" dataCellStyle="Comma"/>
    <tableColumn id="6" xr3:uid="{00000000-0010-0000-0800-000006000000}" name="Column6" headerRowDxfId="460" dataDxfId="459" headerRowCellStyle="Comma" dataCellStyle="Comma 73"/>
    <tableColumn id="7" xr3:uid="{00000000-0010-0000-0800-000007000000}" name="Column7" headerRowDxfId="458" dataDxfId="457" headerRowCellStyle="Comma" dataCellStyle="Comma">
      <calculatedColumnFormula>(F4/$F$136)*100</calculatedColumnFormula>
    </tableColumn>
    <tableColumn id="8" xr3:uid="{00000000-0010-0000-0800-000008000000}" name="Column8" headerRowDxfId="456" dataDxfId="455" headerRowCellStyle="Comma" dataCellStyle="Comma"/>
    <tableColumn id="9" xr3:uid="{00000000-0010-0000-0800-000009000000}" name="Column9" headerRowDxfId="454" dataDxfId="453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70" headerRowCount="0" totalsRowShown="0" headerRowDxfId="452" dataDxfId="451" tableBorderDxfId="450" headerRowCellStyle="Comma">
  <tableColumns count="9">
    <tableColumn id="1" xr3:uid="{00000000-0010-0000-0900-000001000000}" name="Column1" headerRowDxfId="449" dataDxfId="448" totalsRowDxfId="447" dataCellStyle="Comma 73"/>
    <tableColumn id="2" xr3:uid="{00000000-0010-0000-0900-000002000000}" name="Column2" headerRowDxfId="446" dataDxfId="445" totalsRowDxfId="444" headerRowCellStyle="Comma 23" dataCellStyle="Comma 78"/>
    <tableColumn id="3" xr3:uid="{00000000-0010-0000-0900-000003000000}" name="Column3" headerRowDxfId="443" dataDxfId="442" totalsRowDxfId="441" headerRowCellStyle="Comma" dataCellStyle="Percent"/>
    <tableColumn id="4" xr3:uid="{00000000-0010-0000-0900-000004000000}" name="Column4" headerRowDxfId="440" dataDxfId="439" totalsRowDxfId="438" headerRowCellStyle="Comma 23" dataCellStyle="Comma 78"/>
    <tableColumn id="5" xr3:uid="{00000000-0010-0000-0900-000005000000}" name="Column5" headerRowDxfId="437" dataDxfId="436" totalsRowDxfId="435" headerRowCellStyle="Comma" dataCellStyle="Percent"/>
    <tableColumn id="6" xr3:uid="{00000000-0010-0000-0900-000006000000}" name="Column6" headerRowDxfId="434" dataDxfId="433" totalsRowDxfId="432" headerRowCellStyle="Comma 23" dataCellStyle="Comma 78"/>
    <tableColumn id="7" xr3:uid="{00000000-0010-0000-0900-000007000000}" name="Column7" headerRowDxfId="431" dataDxfId="430" totalsRowDxfId="429" headerRowCellStyle="Comma" dataCellStyle="Percent"/>
    <tableColumn id="8" xr3:uid="{00000000-0010-0000-0900-000008000000}" name="Column8" headerRowDxfId="428" dataDxfId="427" totalsRowDxfId="426" headerRowCellStyle="Comma" dataCellStyle="Comma"/>
    <tableColumn id="9" xr3:uid="{00000000-0010-0000-0900-000009000000}" name="Column9" headerRowDxfId="425" dataDxfId="424" totalsRowDxfId="423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422" dataDxfId="421" tableBorderDxfId="420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419" dataDxfId="418" dataCellStyle="Comma 23"/>
    <tableColumn id="2" xr3:uid="{00000000-0010-0000-0A00-000002000000}" name="Column2" headerRowDxfId="417" dataDxfId="416" headerRowCellStyle="Comma 23" dataCellStyle="Comma 78"/>
    <tableColumn id="3" xr3:uid="{00000000-0010-0000-0A00-000003000000}" name="Column3" headerRowDxfId="415" dataDxfId="414" headerRowCellStyle="Comma" dataCellStyle="Comma"/>
    <tableColumn id="4" xr3:uid="{00000000-0010-0000-0A00-000004000000}" name="Column4" headerRowDxfId="413" dataDxfId="412" headerRowCellStyle="Comma 23" dataCellStyle="Comma 78"/>
    <tableColumn id="5" xr3:uid="{00000000-0010-0000-0A00-000005000000}" name="Column5" headerRowDxfId="411" dataDxfId="410" headerRowCellStyle="Comma" dataCellStyle="Comma"/>
    <tableColumn id="7" xr3:uid="{00000000-0010-0000-0A00-000007000000}" name="Column7" headerRowDxfId="409" dataDxfId="408" headerRowCellStyle="Comma" dataCellStyle="Comma 78"/>
    <tableColumn id="6" xr3:uid="{00000000-0010-0000-0A00-000006000000}" name="Column6" headerRowDxfId="407" dataDxfId="406" headerRowCellStyle="Comma" dataCellStyle="Comma 78"/>
    <tableColumn id="11" xr3:uid="{00000000-0010-0000-0A00-00000B000000}" name="Column11" headerRowDxfId="405" dataDxfId="404" headerRowCellStyle="Comma 23" dataCellStyle="Comma 78"/>
    <tableColumn id="10" xr3:uid="{00000000-0010-0000-0A00-00000A000000}" name="Column10" headerRowDxfId="403" dataDxfId="402" headerRowCellStyle="Comma 23" dataCellStyle="Comma"/>
    <tableColumn id="12" xr3:uid="{00000000-0010-0000-0A00-00000C000000}" name="Column12" headerRowDxfId="401" dataDxfId="400" headerRowCellStyle="Comma 23" dataCellStyle="Comma"/>
    <tableColumn id="8" xr3:uid="{00000000-0010-0000-0A00-000008000000}" name="Column8" headerRowDxfId="399" dataDxfId="398" headerRowCellStyle="Comma" dataCellStyle="Comma"/>
    <tableColumn id="9" xr3:uid="{00000000-0010-0000-0A00-000009000000}" name="Column9" headerRowDxfId="397" dataDxfId="396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41" headerRowCount="0" totalsRowShown="0" headerRowDxfId="395" dataDxfId="394" tableBorderDxfId="393" headerRowCellStyle="Comma" dataCellStyle="Comma">
  <tableColumns count="9">
    <tableColumn id="1" xr3:uid="{00000000-0010-0000-0B00-000001000000}" name="Column1" headerRowDxfId="392" dataDxfId="391"/>
    <tableColumn id="2" xr3:uid="{00000000-0010-0000-0B00-000002000000}" name="Column2" headerRowDxfId="390" dataDxfId="389" headerRowCellStyle="Comma" dataCellStyle="Comma 78"/>
    <tableColumn id="3" xr3:uid="{00000000-0010-0000-0B00-000003000000}" name="Column3" headerRowDxfId="388" dataDxfId="387" headerRowCellStyle="Comma" dataCellStyle="Comma"/>
    <tableColumn id="4" xr3:uid="{00000000-0010-0000-0B00-000004000000}" name="Column4" headerRowDxfId="386" dataDxfId="385" headerRowCellStyle="Comma" dataCellStyle="Comma 78"/>
    <tableColumn id="5" xr3:uid="{00000000-0010-0000-0B00-000005000000}" name="Column5" headerRowDxfId="384" dataDxfId="383" headerRowCellStyle="Comma" dataCellStyle="Comma"/>
    <tableColumn id="6" xr3:uid="{00000000-0010-0000-0B00-000006000000}" name="Column6" headerRowDxfId="382" dataDxfId="381" headerRowCellStyle="Comma" dataCellStyle="Comma 78"/>
    <tableColumn id="7" xr3:uid="{00000000-0010-0000-0B00-000007000000}" name="Column7" headerRowDxfId="380" dataDxfId="379" headerRowCellStyle="Comma" dataCellStyle="Comma">
      <calculatedColumnFormula>(F4/$F$241)*100</calculatedColumnFormula>
    </tableColumn>
    <tableColumn id="8" xr3:uid="{00000000-0010-0000-0B00-000008000000}" name="Column8" headerRowDxfId="378" dataDxfId="377" headerRowCellStyle="Comma" dataCellStyle="Comma">
      <calculatedColumnFormula>((F4/D4)-1)*100</calculatedColumnFormula>
    </tableColumn>
    <tableColumn id="9" xr3:uid="{00000000-0010-0000-0B00-000009000000}" name="Column9" headerRowDxfId="376" dataDxfId="37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74" dataDxfId="373" tableBorderDxfId="372" dataCellStyle="Comma">
  <sortState xmlns:xlrd2="http://schemas.microsoft.com/office/spreadsheetml/2017/richdata2" ref="A4:I268">
    <sortCondition descending="1" ref="G4:G268"/>
  </sortState>
  <tableColumns count="9">
    <tableColumn id="1" xr3:uid="{00000000-0010-0000-0C00-000001000000}" name="Column1" headerRowDxfId="371" dataDxfId="370" headerRowCellStyle="Comma" dataCellStyle="Comma 72 2"/>
    <tableColumn id="2" xr3:uid="{00000000-0010-0000-0C00-000002000000}" name="Column2" headerRowDxfId="369" dataDxfId="368" headerRowCellStyle="Comma" dataCellStyle="Comma 78"/>
    <tableColumn id="3" xr3:uid="{00000000-0010-0000-0C00-000003000000}" name="Column3" headerRowDxfId="367" dataDxfId="366" headerRowCellStyle="Comma" dataCellStyle="Comma"/>
    <tableColumn id="4" xr3:uid="{00000000-0010-0000-0C00-000004000000}" name="Column4" headerRowDxfId="365" dataDxfId="364" headerRowCellStyle="Comma" dataCellStyle="Comma 78"/>
    <tableColumn id="5" xr3:uid="{00000000-0010-0000-0C00-000005000000}" name="Column5" headerRowDxfId="363" dataDxfId="362" headerRowCellStyle="Comma" dataCellStyle="Comma"/>
    <tableColumn id="6" xr3:uid="{00000000-0010-0000-0C00-000006000000}" name="Column6" headerRowDxfId="361" dataDxfId="360" headerRowCellStyle="Comma" dataCellStyle="Comma 78"/>
    <tableColumn id="7" xr3:uid="{00000000-0010-0000-0C00-000007000000}" name="Column7" headerRowDxfId="359" dataDxfId="358" headerRowCellStyle="Comma" dataCellStyle="Comma"/>
    <tableColumn id="8" xr3:uid="{00000000-0010-0000-0C00-000008000000}" name="Column8" headerRowDxfId="357" dataDxfId="356" headerRowCellStyle="Comma" dataCellStyle="Comma"/>
    <tableColumn id="9" xr3:uid="{00000000-0010-0000-0C00-000009000000}" name="Column9" headerRowDxfId="355" dataDxfId="354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4772FD-15B5-4C6A-A358-F57747015455}" name="Table6" displayName="Table6" ref="A2:F50" totalsRowShown="0" headerRowDxfId="353" dataDxfId="351" headerRowBorderDxfId="352" tableBorderDxfId="350" dataCellStyle="Comma 80">
  <autoFilter ref="A2:F50" xr:uid="{744772FD-15B5-4C6A-A358-F57747015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50">
    <sortCondition descending="1" ref="F3:F50"/>
  </sortState>
  <tableColumns count="6">
    <tableColumn id="1" xr3:uid="{1308BCFF-B35D-42D7-8162-4B62139CEDFD}" name="Partner \ SITC" dataDxfId="349"/>
    <tableColumn id="2" xr3:uid="{2C3EF6D4-7495-4DAF-9AED-7B13AD91A7D9}" name="667:Precious stones (diamonds)" dataDxfId="348" dataCellStyle="Comma 80"/>
    <tableColumn id="3" xr3:uid="{A0D46D30-55C6-47DF-865E-65040C08051D}" name="034:Fish" dataDxfId="347" dataCellStyle="Comma 80"/>
    <tableColumn id="4" xr3:uid="{37CF443F-13BB-4141-AF62-039085E6B941}" name="971: Non-monetary gold" dataDxfId="346" dataCellStyle="Comma 80"/>
    <tableColumn id="5" xr3:uid="{2210ECF3-44D7-4179-92E6-3BCEC0975EA3}" name="682:Copper and articles of copper" dataDxfId="345" dataCellStyle="Comma 80"/>
    <tableColumn id="6" xr3:uid="{718EE908-0154-4854-9AC5-88C5DC22EA12}" name="334:Petroleum oils" dataDxfId="344" dataCellStyle="Comma 80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E000000}" name="Table28" displayName="Table28" ref="A3:F22" headerRowCount="0" totalsRowShown="0" headerRowDxfId="343" dataDxfId="342" tableBorderDxfId="341" headerRowCellStyle="Comma 23" dataCellStyle="Comma">
  <sortState xmlns:xlrd2="http://schemas.microsoft.com/office/spreadsheetml/2017/richdata2" ref="A3:F22">
    <sortCondition descending="1" ref="D3:D22"/>
  </sortState>
  <tableColumns count="6">
    <tableColumn id="1" xr3:uid="{00000000-0010-0000-0E00-000001000000}" name="Column1" headerRowDxfId="340" dataDxfId="339"/>
    <tableColumn id="2" xr3:uid="{00000000-0010-0000-0E00-000002000000}" name="Column2" headerRowDxfId="338" dataDxfId="337" headerRowCellStyle="Comma 23" dataCellStyle="Comma"/>
    <tableColumn id="3" xr3:uid="{00000000-0010-0000-0E00-000003000000}" name="Column3" headerRowDxfId="336" dataDxfId="335" headerRowCellStyle="Comma 23" dataCellStyle="Comma"/>
    <tableColumn id="4" xr3:uid="{00000000-0010-0000-0E00-000004000000}" name="Column4" headerRowDxfId="334" dataDxfId="333" headerRowCellStyle="Comma 23" dataCellStyle="Comma"/>
    <tableColumn id="5" xr3:uid="{00000000-0010-0000-0E00-000005000000}" name="Column5" headerRowDxfId="332" dataDxfId="331" headerRowCellStyle="Comma 23" dataCellStyle="Comma"/>
    <tableColumn id="6" xr3:uid="{00000000-0010-0000-0E00-000006000000}" name="Column6" headerRowDxfId="330" dataDxfId="329" headerRowCellStyle="Comma 23" dataCellStyle="Comma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3D8525-FC14-4F52-AEC2-196D24A14157}" name="Table5" displayName="Table5" ref="A2:F56" totalsRowShown="0" headerRowDxfId="328" dataDxfId="327" tableBorderDxfId="326" dataCellStyle="Comma 80">
  <autoFilter ref="A2:F56" xr:uid="{253D8525-FC14-4F52-AEC2-196D24A141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56">
    <sortCondition descending="1" ref="F3:F56"/>
  </sortState>
  <tableColumns count="6">
    <tableColumn id="1" xr3:uid="{455803C0-52D2-4516-9023-5E1411FDD2CD}" name="Partner \ SITC" dataDxfId="325"/>
    <tableColumn id="2" xr3:uid="{4223E505-2DF7-4DBC-A270-C936ACFA86C0}" name="334:Petroleum oils" dataDxfId="324" dataCellStyle="Comma 80"/>
    <tableColumn id="3" xr3:uid="{715BBC4F-E89B-4A77-AA7E-7BF5723940CF}" name="782:Motor vehicles for the transport of goods" dataDxfId="323" dataCellStyle="Comma 80"/>
    <tableColumn id="4" xr3:uid="{45BA42F7-5F92-4AF9-8635-74743AF5597F}" name="793:Ships, boats and floating structures" dataDxfId="322" dataCellStyle="Comma 80"/>
    <tableColumn id="5" xr3:uid="{10F9C344-E2E5-4C5C-8C43-26E013202B30}" name="716:Rotating electric plant and parts thereof" dataDxfId="321" dataCellStyle="Comma 80"/>
    <tableColumn id="6" xr3:uid="{CCA212FE-496A-4ECC-A2D1-358281346A44}" name="723:Civil engineering and contractors' and equipment" dataDxfId="320" dataCellStyle="Comma 80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3" headerRowCount="0" totalsRowShown="0" headerRowDxfId="319" dataDxfId="318" tableBorderDxfId="317" headerRowCellStyle="Comma" dataCellStyle="Comma">
  <tableColumns count="9">
    <tableColumn id="1" xr3:uid="{00000000-0010-0000-1000-000001000000}" name="Column1" headerRowDxfId="316" dataDxfId="315" headerRowCellStyle="Comma" dataCellStyle="Comma"/>
    <tableColumn id="2" xr3:uid="{00000000-0010-0000-1000-000002000000}" name="Column2" headerRowDxfId="314" dataDxfId="313" headerRowCellStyle="Comma" dataCellStyle="Comma 72 2"/>
    <tableColumn id="3" xr3:uid="{00000000-0010-0000-1000-000003000000}" name="Column3" headerRowDxfId="312" dataDxfId="311" headerRowCellStyle="Comma" dataCellStyle="Comma">
      <calculatedColumnFormula>(B4/$B$13)*100</calculatedColumnFormula>
    </tableColumn>
    <tableColumn id="4" xr3:uid="{00000000-0010-0000-1000-000004000000}" name="Column4" headerRowDxfId="310" dataDxfId="309" headerRowCellStyle="Comma" dataCellStyle="Comma 72 2"/>
    <tableColumn id="5" xr3:uid="{00000000-0010-0000-1000-000005000000}" name="Column5" headerRowDxfId="308" dataDxfId="307" headerRowCellStyle="Comma" dataCellStyle="Comma">
      <calculatedColumnFormula>(D4/$D$13)*100</calculatedColumnFormula>
    </tableColumn>
    <tableColumn id="6" xr3:uid="{00000000-0010-0000-1000-000006000000}" name="Column6" headerRowDxfId="306" dataDxfId="305" headerRowCellStyle="Comma" dataCellStyle="Comma 72 2"/>
    <tableColumn id="7" xr3:uid="{00000000-0010-0000-1000-000007000000}" name="Column7" headerRowDxfId="304" dataDxfId="303" headerRowCellStyle="Comma" dataCellStyle="Comma">
      <calculatedColumnFormula>(F4/$F$13)*100</calculatedColumnFormula>
    </tableColumn>
    <tableColumn id="8" xr3:uid="{00000000-0010-0000-1000-000008000000}" name="Column8" headerRowDxfId="302" dataDxfId="301" headerRowCellStyle="Comma" dataCellStyle="Comma">
      <calculatedColumnFormula>((F4/D4)-1)*100</calculatedColumnFormula>
    </tableColumn>
    <tableColumn id="9" xr3:uid="{00000000-0010-0000-1000-000009000000}" name="Column9" headerRowDxfId="300" dataDxfId="29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1C64F3D-A1AD-4E26-98AC-C9312BA20B7A}" name="Table17" displayName="Table17" ref="F11:I274" headerRowCount="0" totalsRowShown="0" headerRowDxfId="577" dataDxfId="576" tableBorderDxfId="575" headerRowCellStyle="Comma 10 10 2 2 2 2 2 2 2">
  <tableColumns count="4">
    <tableColumn id="1" xr3:uid="{26B3F281-5FF1-422F-96F7-39CE8390215D}" name="Column1" headerRowDxfId="574" dataDxfId="573"/>
    <tableColumn id="2" xr3:uid="{4E8247DF-4605-44B8-B974-D015E0152E9C}" name="Column2" headerRowDxfId="572" dataDxfId="571" headerRowCellStyle="Comma 78 2" dataCellStyle="Comma 78 2"/>
    <tableColumn id="3" xr3:uid="{32EAD301-F68C-432A-803E-A5B9310C3ED6}" name="Column3" headerRowDxfId="570" dataDxfId="569" headerRowCellStyle="Comma 10 10 2 2 2 2 2 2 2" dataCellStyle="Comma 10 10 2 2 2 2 2 2 2"/>
    <tableColumn id="4" xr3:uid="{992E73F0-3B32-4A02-AA8C-7A86A37FD6B0}" name="Column4" headerRowDxfId="568" dataDxfId="567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5B841C-3758-4F45-820D-49BDEB6137BA}" name="Table7" displayName="Table7" ref="A2:J230" totalsRowShown="0" headerRowDxfId="298" dataDxfId="297" tableBorderDxfId="296" dataCellStyle="Comma 81">
  <sortState xmlns:xlrd2="http://schemas.microsoft.com/office/spreadsheetml/2017/richdata2" ref="A3:J230">
    <sortCondition descending="1" ref="B3:B230"/>
  </sortState>
  <tableColumns count="10">
    <tableColumn id="1" xr3:uid="{4382507B-2A32-4041-93D5-122B4FBDB533}" name="SITC \ Partner" dataDxfId="295"/>
    <tableColumn id="2" xr3:uid="{F826D9F4-0615-4D9C-9789-22B14D402B6F}" name="COMESA" dataDxfId="294" dataCellStyle="Comma 81"/>
    <tableColumn id="3" xr3:uid="{8F4BAE72-24FE-46A8-A2DB-F15985159239}" name="EFTA" dataDxfId="293" dataCellStyle="Comma 81"/>
    <tableColumn id="4" xr3:uid="{EC21236F-C610-492E-B765-92D47097A734}" name="MERCOSUR" dataDxfId="292" dataCellStyle="Comma 81"/>
    <tableColumn id="5" xr3:uid="{C9E7D2C8-B957-4B0A-9077-AFA89B0D82A6}" name="BRIC" dataDxfId="291" dataCellStyle="Comma 81"/>
    <tableColumn id="6" xr3:uid="{934C765D-7842-452E-82DD-401F81621869}" name="COMESA-excl-SADC" dataDxfId="290" dataCellStyle="Comma 81"/>
    <tableColumn id="7" xr3:uid="{AFBC35FA-11C7-41E4-A524-4AE37BB64D6F}" name="EU" dataDxfId="289" dataCellStyle="Comma 81"/>
    <tableColumn id="8" xr3:uid="{F7536B66-87B4-40FB-8E9E-C2A45F59AEA8}" name="OECD" dataDxfId="288" dataCellStyle="Comma 81"/>
    <tableColumn id="9" xr3:uid="{7AD2D533-8C97-42C9-8542-8D465FD95CA4}" name="SACU" dataDxfId="287" dataCellStyle="Comma 81"/>
    <tableColumn id="10" xr3:uid="{7166DFC4-4988-4963-9098-55D4BFAD05DE}" name="SADC-EXCL-SACU" dataDxfId="286" dataCellStyle="Comma 81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3" headerRowCount="0" totalsRowShown="0" headerRowDxfId="285" dataDxfId="284" tableBorderDxfId="283" headerRowCellStyle="Comma">
  <tableColumns count="9">
    <tableColumn id="1" xr3:uid="{00000000-0010-0000-1200-000001000000}" name="Column1" headerRowDxfId="282" dataDxfId="281" headerRowCellStyle="Comma" dataCellStyle="Comma"/>
    <tableColumn id="2" xr3:uid="{00000000-0010-0000-1200-000002000000}" name="Column2" headerRowDxfId="280" dataDxfId="279" headerRowCellStyle="Comma" dataCellStyle="Comma 72 2"/>
    <tableColumn id="3" xr3:uid="{00000000-0010-0000-1200-000003000000}" name="Column3" headerRowDxfId="278" dataDxfId="277" headerRowCellStyle="Comma" dataCellStyle="Comma">
      <calculatedColumnFormula>(B4/$B$13)*100</calculatedColumnFormula>
    </tableColumn>
    <tableColumn id="4" xr3:uid="{00000000-0010-0000-1200-000004000000}" name="Column4" headerRowDxfId="276" dataDxfId="275" headerRowCellStyle="Comma" dataCellStyle="Comma 72 2"/>
    <tableColumn id="5" xr3:uid="{00000000-0010-0000-1200-000005000000}" name="Column5" headerRowDxfId="274" dataDxfId="273" headerRowCellStyle="Comma" dataCellStyle="Comma">
      <calculatedColumnFormula>(D4/$D$13)*100</calculatedColumnFormula>
    </tableColumn>
    <tableColumn id="6" xr3:uid="{00000000-0010-0000-1200-000006000000}" name="Column6" headerRowDxfId="272" dataDxfId="271" headerRowCellStyle="Comma" dataCellStyle="Comma 72 2"/>
    <tableColumn id="7" xr3:uid="{00000000-0010-0000-1200-000007000000}" name="Column7" headerRowDxfId="270" dataDxfId="269" headerRowCellStyle="Comma" dataCellStyle="Comma">
      <calculatedColumnFormula>(F4/$F$13)*100</calculatedColumnFormula>
    </tableColumn>
    <tableColumn id="8" xr3:uid="{00000000-0010-0000-1200-000008000000}" name="Column8" headerRowDxfId="268" dataDxfId="267" headerRowCellStyle="Comma" dataCellStyle="Comma">
      <calculatedColumnFormula>((F4/D4)-1)*100</calculatedColumnFormula>
    </tableColumn>
    <tableColumn id="9" xr3:uid="{00000000-0010-0000-1200-000009000000}" name="Column9" headerRowDxfId="266" dataDxfId="26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9A77DA-0CA6-406A-BE9B-326CF77446FE}" name="Table8" displayName="Table8" ref="A2:J254" totalsRowShown="0" headerRowDxfId="264" dataDxfId="263" tableBorderDxfId="262" dataCellStyle="Comma 81">
  <autoFilter ref="A2:J254" xr:uid="{429A77DA-0CA6-406A-BE9B-326CF77446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A3:J254">
    <sortCondition descending="1" ref="B3:B254"/>
  </sortState>
  <tableColumns count="10">
    <tableColumn id="1" xr3:uid="{A5B7D2BC-82E5-452B-B635-1E51EE20F868}" name="SITC \ Partner" dataDxfId="261"/>
    <tableColumn id="2" xr3:uid="{1DB8E2F2-0F00-4FC0-9FAD-639A0C7D4C74}" name="COMESA" dataDxfId="260" dataCellStyle="Comma 81"/>
    <tableColumn id="3" xr3:uid="{AD89CF80-3D0F-4265-BDA7-DE2592A5AA45}" name="EFTA" dataDxfId="259" dataCellStyle="Comma 81"/>
    <tableColumn id="4" xr3:uid="{14541D46-88D3-48D3-B6FE-0A70A3BE927F}" name="MERCOSUR" dataDxfId="258" dataCellStyle="Comma 81"/>
    <tableColumn id="5" xr3:uid="{E093FBBC-3F3A-4894-AEC4-A6F8C102C673}" name="BRIC" dataDxfId="257" dataCellStyle="Comma 81"/>
    <tableColumn id="6" xr3:uid="{C509E158-0968-4051-817D-8F5C4EB466FC}" name="COMESA-excl-SADC" dataDxfId="256" dataCellStyle="Comma 81"/>
    <tableColumn id="7" xr3:uid="{F92CACA6-7D7C-40BF-834A-8E3AD17FD83A}" name="EU" dataDxfId="255" dataCellStyle="Comma 81"/>
    <tableColumn id="8" xr3:uid="{646663A9-55AA-4651-9F6D-8AAFC1F4E566}" name="OECD" dataDxfId="254" dataCellStyle="Comma 81"/>
    <tableColumn id="9" xr3:uid="{3B2CDF41-2F29-4505-A20F-68E9AA97F8E3}" name="SACU" dataDxfId="253" dataCellStyle="Comma 81"/>
    <tableColumn id="10" xr3:uid="{A5CDF0C7-1B02-47EB-956A-FD8554108483}" name="SADC-EXCL-SACU" dataDxfId="252" dataCellStyle="Comma 81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9" headerRowCount="0" totalsRowShown="0" headerRowDxfId="251" dataDxfId="250" tableBorderDxfId="249">
  <tableColumns count="9">
    <tableColumn id="1" xr3:uid="{00000000-0010-0000-1400-000001000000}" name="Column1" headerRowDxfId="248" dataDxfId="247" headerRowCellStyle="Comma" dataCellStyle="Comma"/>
    <tableColumn id="2" xr3:uid="{00000000-0010-0000-1400-000002000000}" name="Column2" headerRowDxfId="246" dataDxfId="245" headerRowCellStyle="Comma" dataCellStyle="Comma 72 2"/>
    <tableColumn id="3" xr3:uid="{00000000-0010-0000-1400-000003000000}" name="Column3" headerRowDxfId="244" dataDxfId="243" headerRowCellStyle="Comma" dataCellStyle="Comma">
      <calculatedColumnFormula>(B4/$B$9)*100</calculatedColumnFormula>
    </tableColumn>
    <tableColumn id="4" xr3:uid="{00000000-0010-0000-1400-000004000000}" name="Column4" headerRowDxfId="242" dataDxfId="241" headerRowCellStyle="Comma" dataCellStyle="Comma 72 2"/>
    <tableColumn id="5" xr3:uid="{00000000-0010-0000-1400-000005000000}" name="Column5" headerRowDxfId="240" dataDxfId="239" headerRowCellStyle="Comma" dataCellStyle="Comma">
      <calculatedColumnFormula>(D4/$D$9)*100</calculatedColumnFormula>
    </tableColumn>
    <tableColumn id="6" xr3:uid="{00000000-0010-0000-1400-000006000000}" name="Column6" headerRowDxfId="238" dataDxfId="237" headerRowCellStyle="Comma" dataCellStyle="Comma 72 2"/>
    <tableColumn id="7" xr3:uid="{00000000-0010-0000-1400-000007000000}" name="Column7" headerRowDxfId="236" dataDxfId="235" headerRowCellStyle="Comma" dataCellStyle="Comma">
      <calculatedColumnFormula>(F4/$F$9)*100</calculatedColumnFormula>
    </tableColumn>
    <tableColumn id="8" xr3:uid="{00000000-0010-0000-1400-000008000000}" name="Column8" headerRowDxfId="234" dataDxfId="233" headerRowCellStyle="Comma" dataCellStyle="Comma"/>
    <tableColumn id="9" xr3:uid="{00000000-0010-0000-1400-000009000000}" name="Column9" headerRowDxfId="232" dataDxfId="231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36" displayName="Table36" ref="F5:I247" headerRowCount="0" totalsRowShown="0" headerRowDxfId="230" dataDxfId="229" tableBorderDxfId="228" headerRowCellStyle="Comma 23">
  <tableColumns count="4">
    <tableColumn id="1" xr3:uid="{00000000-0010-0000-1500-000001000000}" name="Column1" headerRowDxfId="227" dataDxfId="226"/>
    <tableColumn id="2" xr3:uid="{00000000-0010-0000-1500-000002000000}" name="Column2" headerRowDxfId="225" dataDxfId="224" headerRowCellStyle="Comma 23" dataCellStyle="Comma 80"/>
    <tableColumn id="3" xr3:uid="{00000000-0010-0000-1500-000003000000}" name="Column3" headerRowDxfId="223" dataDxfId="222" headerRowCellStyle="Comma 23" dataCellStyle="Comma 80"/>
    <tableColumn id="4" xr3:uid="{00000000-0010-0000-1500-000004000000}" name="Column4" headerRowDxfId="221" dataDxfId="220" headerRowCellStyle="Comma 23" dataCellStyle="Comma 8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6000000}" name="Table37" displayName="Table37" ref="K5:N182" headerRowCount="0" totalsRowShown="0" headerRowDxfId="219" dataDxfId="218" tableBorderDxfId="217" headerRowCellStyle="Comma 23">
  <tableColumns count="4">
    <tableColumn id="1" xr3:uid="{00000000-0010-0000-1600-000001000000}" name="Column1" headerRowDxfId="216" dataDxfId="215"/>
    <tableColumn id="2" xr3:uid="{00000000-0010-0000-1600-000002000000}" name="Column2" headerRowDxfId="214" dataDxfId="213" headerRowCellStyle="Comma 23" dataCellStyle="Comma 75"/>
    <tableColumn id="3" xr3:uid="{00000000-0010-0000-1600-000003000000}" name="Column3" headerRowDxfId="212" dataDxfId="211" headerRowCellStyle="Comma 23" dataCellStyle="Comma 75"/>
    <tableColumn id="4" xr3:uid="{00000000-0010-0000-1600-000004000000}" name="Column4" headerRowDxfId="210" dataDxfId="209" headerRowCellStyle="Comma 23" dataCellStyle="Comma 75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7000000}" name="Table35" displayName="Table35" ref="A5:D190" headerRowCount="0" totalsRowShown="0" headerRowDxfId="208" dataDxfId="207" tableBorderDxfId="206" headerRowCellStyle="Comma 23">
  <tableColumns count="4">
    <tableColumn id="1" xr3:uid="{00000000-0010-0000-1700-000001000000}" name="Column1" headerRowDxfId="205" dataDxfId="204" dataCellStyle="Comma 80"/>
    <tableColumn id="2" xr3:uid="{00000000-0010-0000-1700-000002000000}" name="Column2" headerRowDxfId="203" dataDxfId="202" headerRowCellStyle="Comma 23" dataCellStyle="Comma 80"/>
    <tableColumn id="3" xr3:uid="{00000000-0010-0000-1700-000003000000}" name="Column3" headerRowDxfId="201" dataDxfId="200" headerRowCellStyle="Comma 23" dataCellStyle="Comma 80"/>
    <tableColumn id="4" xr3:uid="{00000000-0010-0000-1700-000004000000}" name="Column4" headerRowDxfId="199" dataDxfId="198" headerRowCellStyle="Comma 23" dataCellStyle="Comma 80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1" headerRowCount="0" totalsRowShown="0" headerRowDxfId="197" dataDxfId="196" tableBorderDxfId="195">
  <tableColumns count="9">
    <tableColumn id="1" xr3:uid="{00000000-0010-0000-1800-000001000000}" name="Column1" headerRowDxfId="194" dataDxfId="193" headerRowCellStyle="Comma" dataCellStyle="Comma"/>
    <tableColumn id="2" xr3:uid="{00000000-0010-0000-1800-000002000000}" name="Column2" headerRowDxfId="192" dataDxfId="191" headerRowCellStyle="Comma" dataCellStyle="Comma 72 2"/>
    <tableColumn id="3" xr3:uid="{00000000-0010-0000-1800-000003000000}" name="Column3" headerRowDxfId="190" dataDxfId="189" headerRowCellStyle="Comma" dataCellStyle="Comma">
      <calculatedColumnFormula>(B4/$B$11)*100</calculatedColumnFormula>
    </tableColumn>
    <tableColumn id="4" xr3:uid="{00000000-0010-0000-1800-000004000000}" name="Column4" headerRowDxfId="188" dataDxfId="187" headerRowCellStyle="Comma" dataCellStyle="Comma 72 2"/>
    <tableColumn id="5" xr3:uid="{00000000-0010-0000-1800-000005000000}" name="Column5" headerRowDxfId="186" dataDxfId="185" headerRowCellStyle="Comma" dataCellStyle="Comma">
      <calculatedColumnFormula>(D4/$D$11)*100</calculatedColumnFormula>
    </tableColumn>
    <tableColumn id="6" xr3:uid="{00000000-0010-0000-1800-000006000000}" name="Column6" headerRowDxfId="184" dataDxfId="183" headerRowCellStyle="Comma" dataCellStyle="Comma 72 2"/>
    <tableColumn id="7" xr3:uid="{00000000-0010-0000-1800-000007000000}" name="Column7" headerRowDxfId="182" dataDxfId="181" headerRowCellStyle="Comma" dataCellStyle="Comma">
      <calculatedColumnFormula>(F4/$F$11)*100</calculatedColumnFormula>
    </tableColumn>
    <tableColumn id="8" xr3:uid="{00000000-0010-0000-1800-000008000000}" name="Column8" headerRowDxfId="180" dataDxfId="179" headerRowCellStyle="Comma" dataCellStyle="Comma"/>
    <tableColumn id="9" xr3:uid="{00000000-0010-0000-1800-000009000000}" name="Column9" headerRowDxfId="178" dataDxfId="177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58" headerRowCount="0" totalsRowShown="0" headerRowDxfId="176" dataDxfId="175" tableBorderDxfId="174" headerRowCellStyle="Comma 23" dataCellStyle="Comma 80">
  <tableColumns count="4">
    <tableColumn id="1" xr3:uid="{00000000-0010-0000-1900-000001000000}" name="Column1" headerRowDxfId="173" dataDxfId="172"/>
    <tableColumn id="2" xr3:uid="{00000000-0010-0000-1900-000002000000}" name="Column2" headerRowDxfId="171" dataDxfId="170" headerRowCellStyle="Comma 23" dataCellStyle="Comma 80"/>
    <tableColumn id="3" xr3:uid="{00000000-0010-0000-1900-000003000000}" name="Column3" headerRowDxfId="169" dataDxfId="168" headerRowCellStyle="Comma 23" dataCellStyle="Comma 80"/>
    <tableColumn id="4" xr3:uid="{00000000-0010-0000-1900-000004000000}" name="Column4" headerRowDxfId="167" dataDxfId="166" headerRowCellStyle="Comma 23" dataCellStyle="Comma 8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1A000000}" name="Table40" displayName="Table40" ref="F5:I233" headerRowCount="0" totalsRowShown="0" headerRowDxfId="165" dataDxfId="164" tableBorderDxfId="163" headerRowCellStyle="Comma 23">
  <tableColumns count="4">
    <tableColumn id="1" xr3:uid="{00000000-0010-0000-1A00-000001000000}" name="Column1" headerRowDxfId="162" dataDxfId="161"/>
    <tableColumn id="2" xr3:uid="{00000000-0010-0000-1A00-000002000000}" name="Column2" headerRowDxfId="160" dataDxfId="159" headerRowCellStyle="Comma 23" dataCellStyle="Comma 80"/>
    <tableColumn id="3" xr3:uid="{00000000-0010-0000-1A00-000003000000}" name="Column3" headerRowDxfId="158" dataDxfId="157" headerRowCellStyle="Comma 23" dataCellStyle="Comma 80"/>
    <tableColumn id="4" xr3:uid="{00000000-0010-0000-1A00-000004000000}" name="Column4" headerRowDxfId="156" dataDxfId="155" headerRowCellStyle="Comma 23" dataCellStyle="Comma 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66" dataDxfId="564" headerRowBorderDxfId="565" tableBorderDxfId="563">
  <tableColumns count="5">
    <tableColumn id="1" xr3:uid="{00000000-0010-0000-0000-000001000000}" name="Period" dataDxfId="562"/>
    <tableColumn id="2" xr3:uid="{00000000-0010-0000-0000-000002000000}" name="Total Exports" dataDxfId="561" dataCellStyle="Comma 10 10 2 2 2 2 2 2 2"/>
    <tableColumn id="3" xr3:uid="{00000000-0010-0000-0000-000003000000}" name="Total Imports" dataDxfId="560" dataCellStyle="Comma 10 10 2 2 2 2 2 2 2"/>
    <tableColumn id="4" xr3:uid="{00000000-0010-0000-0000-000004000000}" name="Cumulative exports 2022" dataDxfId="559"/>
    <tableColumn id="5" xr3:uid="{00000000-0010-0000-0000-000005000000}" name="Cumulative imports 2022" dataDxfId="558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B000000}" name="Table41" displayName="Table41" ref="K5:N226" headerRowCount="0" totalsRowShown="0" headerRowDxfId="154" dataDxfId="153" tableBorderDxfId="152" headerRowCellStyle="Comma 23">
  <tableColumns count="4">
    <tableColumn id="1" xr3:uid="{00000000-0010-0000-1B00-000001000000}" name="Column1" headerRowDxfId="151" dataDxfId="150"/>
    <tableColumn id="2" xr3:uid="{00000000-0010-0000-1B00-000002000000}" name="Column2" headerRowDxfId="149" dataDxfId="148" headerRowCellStyle="Comma 23" dataCellStyle="Comma 75"/>
    <tableColumn id="3" xr3:uid="{00000000-0010-0000-1B00-000003000000}" name="Column3" headerRowDxfId="147" dataDxfId="146" headerRowCellStyle="Comma 23" dataCellStyle="Comma 75"/>
    <tableColumn id="4" xr3:uid="{00000000-0010-0000-1B00-000004000000}" name="Column4" headerRowDxfId="145" dataDxfId="144" headerRowCellStyle="Comma 23" dataCellStyle="Comma 75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8" headerRowCount="0" totalsRowShown="0" headerRowDxfId="143" dataDxfId="142" tableBorderDxfId="141" headerRowCellStyle="Comma 23">
  <tableColumns count="4">
    <tableColumn id="1" xr3:uid="{00000000-0010-0000-1C00-000001000000}" name="Column1" headerRowDxfId="140" dataDxfId="139"/>
    <tableColumn id="2" xr3:uid="{00000000-0010-0000-1C00-000002000000}" name="Column2" headerRowDxfId="138" dataDxfId="137" headerRowCellStyle="Comma 23" dataCellStyle="Comma 80"/>
    <tableColumn id="3" xr3:uid="{00000000-0010-0000-1C00-000003000000}" name="Column3" headerRowDxfId="136" dataDxfId="135" headerRowCellStyle="Comma 23" dataCellStyle="Comma 80"/>
    <tableColumn id="4" xr3:uid="{00000000-0010-0000-1C00-000004000000}" name="Column4" headerRowDxfId="134" dataDxfId="133" headerRowCellStyle="Comma 23" dataCellStyle="Comma 80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9" headerRowCount="0" totalsRowShown="0" headerRowDxfId="132" dataDxfId="131" tableBorderDxfId="130" headerRowCellStyle="Comma 23">
  <tableColumns count="4">
    <tableColumn id="1" xr3:uid="{00000000-0010-0000-1D00-000001000000}" name="Column1" headerRowDxfId="129" dataDxfId="128"/>
    <tableColumn id="2" xr3:uid="{00000000-0010-0000-1D00-000002000000}" name="Column2" headerRowDxfId="127" dataDxfId="126" headerRowCellStyle="Comma 23" dataCellStyle="Comma 72 2"/>
    <tableColumn id="3" xr3:uid="{00000000-0010-0000-1D00-000003000000}" name="Column3" headerRowDxfId="125" dataDxfId="124" headerRowCellStyle="Comma 23" dataCellStyle="Comma 72 2"/>
    <tableColumn id="4" xr3:uid="{00000000-0010-0000-1D00-000004000000}" name="Column4" headerRowDxfId="123" dataDxfId="122" headerRowCellStyle="Comma 23" dataCellStyle="Comma 72 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1E000000}" name="Table44" displayName="Table44" ref="A3:B21" headerRowCount="0" totalsRowShown="0" headerRowDxfId="121" dataDxfId="120" tableBorderDxfId="119">
  <tableColumns count="2">
    <tableColumn id="1" xr3:uid="{00000000-0010-0000-1E00-000001000000}" name="Column1" headerRowDxfId="118" dataDxfId="117"/>
    <tableColumn id="2" xr3:uid="{00000000-0010-0000-1E00-000002000000}" name="Column2" headerRowDxfId="116" dataDxfId="115" headerRowCellStyle="Comma 23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1F000000}" name="Table45" displayName="Table45" ref="D3:E26" headerRowCount="0" totalsRowCount="1" headerRowDxfId="114" dataDxfId="113" totalsRowDxfId="111" tableBorderDxfId="112">
  <tableColumns count="2">
    <tableColumn id="1" xr3:uid="{00000000-0010-0000-1F00-000001000000}" name="Column1" totalsRowLabel="Total" headerRowDxfId="110" dataDxfId="109" totalsRowDxfId="108"/>
    <tableColumn id="2" xr3:uid="{00000000-0010-0000-1F00-000002000000}" name="Column2" totalsRowFunction="custom" headerRowDxfId="107" dataDxfId="106" totalsRowDxfId="105" headerRowCellStyle="Comma" dataCellStyle="Comma">
      <totalsRowFormula>SUM(E3:E25)</totalsRow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0000000}" name="Table46" displayName="Table46" ref="H3:J15" headerRowCount="0" headerRowDxfId="104" dataDxfId="103" totalsRowDxfId="101" tableBorderDxfId="102">
  <tableColumns count="3">
    <tableColumn id="1" xr3:uid="{00000000-0010-0000-2000-000001000000}" name="Column1" totalsRowLabel="Total" headerRowDxfId="100" dataDxfId="99" totalsRowDxfId="98"/>
    <tableColumn id="2" xr3:uid="{00000000-0010-0000-2000-000002000000}" name="Column2" headerRowDxfId="97" dataDxfId="96" totalsRowDxfId="95" headerRowCellStyle="Comma 69" dataCellStyle="Comma"/>
    <tableColumn id="3" xr3:uid="{00000000-0010-0000-2000-000003000000}" name="Column3" totalsRowFunction="sum" headerRowDxfId="94" dataDxfId="93" totalsRowDxfId="92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1000000}" name="Table49" displayName="Table49" ref="A2:K4" headerRowCount="0" totalsRowShown="0" headerRowDxfId="91" dataDxfId="90" tableBorderDxfId="89">
  <tableColumns count="11">
    <tableColumn id="1" xr3:uid="{00000000-0010-0000-2100-000001000000}" name="Column1" headerRowDxfId="88" dataDxfId="87"/>
    <tableColumn id="2" xr3:uid="{00000000-0010-0000-2100-000002000000}" name="Column2" headerRowDxfId="86" dataDxfId="85"/>
    <tableColumn id="3" xr3:uid="{00000000-0010-0000-2100-000003000000}" name="Column3" headerRowDxfId="84" dataDxfId="83"/>
    <tableColumn id="4" xr3:uid="{00000000-0010-0000-2100-000004000000}" name="Column4" headerRowDxfId="82" dataDxfId="81"/>
    <tableColumn id="5" xr3:uid="{00000000-0010-0000-2100-000005000000}" name="Column5" headerRowDxfId="80" dataDxfId="79"/>
    <tableColumn id="6" xr3:uid="{00000000-0010-0000-2100-000006000000}" name="Column6" headerRowDxfId="78" dataDxfId="77"/>
    <tableColumn id="7" xr3:uid="{00000000-0010-0000-2100-000007000000}" name="Column7" headerRowDxfId="76" dataDxfId="75"/>
    <tableColumn id="8" xr3:uid="{00000000-0010-0000-2100-000008000000}" name="Column8" headerRowDxfId="74" dataDxfId="73"/>
    <tableColumn id="9" xr3:uid="{00000000-0010-0000-2100-000009000000}" name="Column9" headerRowDxfId="72" dataDxfId="71"/>
    <tableColumn id="10" xr3:uid="{00000000-0010-0000-2100-00000A000000}" name="Column10" headerRowDxfId="70" dataDxfId="69"/>
    <tableColumn id="11" xr3:uid="{00000000-0010-0000-2100-00000B000000}" name="Column11" headerRowDxfId="68" dataDxfId="67">
      <calculatedColumnFormula>SUM(B3:I3)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38DD6D-F718-4FF4-A15C-EA7E7BB960BE}" name="Table2" displayName="Table2" ref="G7:I9" totalsRowShown="0" headerRowDxfId="66" dataDxfId="64" headerRowBorderDxfId="65" tableBorderDxfId="63">
  <autoFilter ref="G7:I9" xr:uid="{8638DD6D-F718-4FF4-A15C-EA7E7BB960BE}">
    <filterColumn colId="0" hiddenButton="1"/>
    <filterColumn colId="1" hiddenButton="1"/>
    <filterColumn colId="2" hiddenButton="1"/>
  </autoFilter>
  <tableColumns count="3">
    <tableColumn id="1" xr3:uid="{6B8BBC4B-C12B-4DEE-A4AA-9F72CFD36105}" name="Partner " dataDxfId="62"/>
    <tableColumn id="2" xr3:uid="{B9F3260D-F3FC-4D23-882A-800353835719}" name="Exports(N$ m)" dataDxfId="61" dataCellStyle="Comma 81"/>
    <tableColumn id="3" xr3:uid="{E8879920-6FDD-43D6-A13E-64772CE40DC8}" name="Imports(N$ m)" dataDxfId="60" dataCellStyle="Comma 81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DFB9CE-DE59-4D49-91A0-09FD8FC3C1B4}" name="Table4" displayName="Table4" ref="A7:E19" totalsRowShown="0" headerRowDxfId="59" dataDxfId="57" headerRowBorderDxfId="58" tableBorderDxfId="56">
  <autoFilter ref="A7:E19" xr:uid="{4EDFB9CE-DE59-4D49-91A0-09FD8FC3C1B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C380E60-67C1-47F5-AB14-510B6BA0B618}" name="Commodity" dataDxfId="55"/>
    <tableColumn id="2" xr3:uid="{A8AC79AD-F014-491E-9DBD-0308004DC08B}" name="Exports(N$)" dataDxfId="54" dataCellStyle="Comma"/>
    <tableColumn id="3" xr3:uid="{37F04ADE-C04D-469C-9F11-CBE1E737094B}" name="% Share" dataDxfId="53" dataCellStyle="Comma"/>
    <tableColumn id="4" xr3:uid="{9D5B78AE-5C59-4C4D-A1E5-ACBE1E5DA530}" name="Imports(N$)" dataDxfId="52" dataCellStyle="Comma 81"/>
    <tableColumn id="5" xr3:uid="{F88B93B3-B1D1-446B-85CF-8839CC55D01E}" name="% Share2" dataDxfId="51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8" headerRowCount="0" totalsRowShown="0" headerRowDxfId="50" dataDxfId="49" tableBorderDxfId="48">
  <tableColumns count="5">
    <tableColumn id="1" xr3:uid="{00000000-0010-0000-2200-000001000000}" name="Column1" headerRowDxfId="47" dataDxfId="46"/>
    <tableColumn id="2" xr3:uid="{00000000-0010-0000-2200-000002000000}" name="Column2" headerRowDxfId="45" dataDxfId="44" dataCellStyle="Comma"/>
    <tableColumn id="3" xr3:uid="{00000000-0010-0000-2200-000003000000}" name="Column3" headerRowDxfId="43" dataDxfId="42" dataCellStyle="Comma"/>
    <tableColumn id="4" xr3:uid="{00000000-0010-0000-2200-000004000000}" name="Column4" headerRowDxfId="41" dataDxfId="40" dataCellStyle="Comma 23">
      <calculatedColumnFormula>SUM(B4:C4)</calculatedColumnFormula>
    </tableColumn>
    <tableColumn id="5" xr3:uid="{00000000-0010-0000-2200-000005000000}" name="Column5" headerRowDxfId="39" dataDxfId="38" dataCellStyle="Comma 2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10" totalsRowShown="0" headerRowDxfId="557" dataDxfId="555" headerRowBorderDxfId="556" tableBorderDxfId="554">
  <tableColumns count="5">
    <tableColumn id="1" xr3:uid="{00000000-0010-0000-0100-000001000000}" name="Period" dataDxfId="553"/>
    <tableColumn id="2" xr3:uid="{00000000-0010-0000-0100-000002000000}" name="Total Exports" dataDxfId="552" dataCellStyle="Comma 81"/>
    <tableColumn id="3" xr3:uid="{00000000-0010-0000-0100-000003000000}" name="Total Imports" dataDxfId="551" dataCellStyle="Comma 81"/>
    <tableColumn id="4" xr3:uid="{00000000-0010-0000-0100-000004000000}" name="Cumulative exports 2023" dataDxfId="550"/>
    <tableColumn id="5" xr3:uid="{00000000-0010-0000-0100-000005000000}" name="Cumulative imports 2023" dataDxfId="549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5FCC3A3-2DD0-4E06-A1BF-165BA2D68F57}" name="Table5112" displayName="Table5112" ref="A21:I54" headerRowCount="0" totalsRowShown="0" headerRowDxfId="37" dataDxfId="36" tableBorderDxfId="35">
  <tableColumns count="9">
    <tableColumn id="1" xr3:uid="{DCF72ED1-6736-412F-998B-91B6024EAF58}" name="Column1" headerRowDxfId="34" dataDxfId="33"/>
    <tableColumn id="6" xr3:uid="{FF34B1C0-9721-4BB7-A2BB-8D24B3F3ED3F}" name="Column6" headerRowDxfId="32" dataDxfId="31"/>
    <tableColumn id="7" xr3:uid="{F82F0C32-639C-4627-9D56-E529E3DFAEDE}" name="Column7" headerRowDxfId="30" dataDxfId="29"/>
    <tableColumn id="2" xr3:uid="{F3F05DD0-850B-4D33-9858-51711BB6A91E}" name="Column2" headerRowDxfId="28" dataDxfId="27" dataCellStyle="Comma 75"/>
    <tableColumn id="3" xr3:uid="{818D1A34-9AC5-4429-859A-63A38CC5CF99}" name="Column3" headerRowDxfId="26" dataDxfId="25"/>
    <tableColumn id="8" xr3:uid="{237A932F-BC99-461D-AB94-CFCEA1B5868E}" name="Column8" headerRowDxfId="24" dataDxfId="23" dataCellStyle="Comma 75"/>
    <tableColumn id="9" xr3:uid="{A82726C8-B6E6-46C2-98B1-29D45CDD267E}" name="Column9" headerRowDxfId="22" dataDxfId="21"/>
    <tableColumn id="4" xr3:uid="{1DE086FC-55E2-4A76-9AE6-7F9A07AA2311}" name="Column4" headerRowDxfId="20" dataDxfId="19" dataCellStyle="Comma 75"/>
    <tableColumn id="5" xr3:uid="{A3F84CEC-8F59-446D-929B-95D14EA9D458}" name="Column5" headerRowDxfId="18" dataDxfId="1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G13" headerRowCount="0" totalsRowShown="0" headerRowDxfId="16" dataDxfId="15" tableBorderDxfId="14" headerRowCellStyle="Comma">
  <tableColumns count="7">
    <tableColumn id="1" xr3:uid="{00000000-0010-0000-0200-000001000000}" name="Column1" headerRowDxfId="13" dataDxfId="12" headerRowCellStyle="Comma" dataCellStyle="Comma"/>
    <tableColumn id="2" xr3:uid="{00000000-0010-0000-0200-000002000000}" name="Column2" headerRowDxfId="11" dataDxfId="10" headerRowCellStyle="Comma" dataCellStyle="Comma 78"/>
    <tableColumn id="3" xr3:uid="{00000000-0010-0000-0200-000003000000}" name="Column3" headerRowDxfId="9" dataDxfId="8" headerRowCellStyle="Comma" dataCellStyle="Comma"/>
    <tableColumn id="4" xr3:uid="{00000000-0010-0000-0200-000004000000}" name="Column4" headerRowDxfId="7" dataDxfId="6" headerRowCellStyle="Comma" dataCellStyle="Comma 78"/>
    <tableColumn id="5" xr3:uid="{00000000-0010-0000-0200-000005000000}" name="Column5" headerRowDxfId="5" dataDxfId="4" headerRowCellStyle="Comma" dataCellStyle="Comma"/>
    <tableColumn id="6" xr3:uid="{00000000-0010-0000-0200-000006000000}" name="Column6" headerRowDxfId="3" dataDxfId="2" headerRowCellStyle="Comma" dataCellStyle="Comma 78"/>
    <tableColumn id="7" xr3:uid="{00000000-0010-0000-0200-000007000000}" name="Column7" headerRowDxfId="1" dataDxfId="0" headerRowCellStyle="Comma" dataCellStyle="Comm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G12" headerRowCount="0" totalsRowShown="0" headerRowDxfId="548" dataDxfId="547" tableBorderDxfId="546" headerRowCellStyle="Comma">
  <tableColumns count="7">
    <tableColumn id="1" xr3:uid="{00000000-0010-0000-0300-000001000000}" name="Column1" headerRowDxfId="545" dataDxfId="544" headerRowCellStyle="Comma" dataCellStyle="Comma 23"/>
    <tableColumn id="2" xr3:uid="{00000000-0010-0000-0300-000002000000}" name="Column2" headerRowDxfId="543" dataDxfId="542" headerRowCellStyle="Comma" dataCellStyle="Comma 72 2"/>
    <tableColumn id="3" xr3:uid="{00000000-0010-0000-0300-000003000000}" name="Column3" headerRowDxfId="541" dataDxfId="540" headerRowCellStyle="Comma" dataCellStyle="Comma">
      <calculatedColumnFormula>(B4/#REF!)*100</calculatedColumnFormula>
    </tableColumn>
    <tableColumn id="4" xr3:uid="{00000000-0010-0000-0300-000004000000}" name="Column4" headerRowDxfId="539" dataDxfId="538" headerRowCellStyle="Comma" dataCellStyle="Comma 72 2"/>
    <tableColumn id="5" xr3:uid="{00000000-0010-0000-0300-000005000000}" name="Column5" headerRowDxfId="537" dataDxfId="536" headerRowCellStyle="Comma" dataCellStyle="Comma">
      <calculatedColumnFormula>(D4/#REF!)*100</calculatedColumnFormula>
    </tableColumn>
    <tableColumn id="6" xr3:uid="{00000000-0010-0000-0300-000006000000}" name="Column6" headerRowDxfId="535" dataDxfId="534" headerRowCellStyle="Comma" dataCellStyle="Comma 72 2"/>
    <tableColumn id="7" xr3:uid="{00000000-0010-0000-0300-000007000000}" name="Column7" headerRowDxfId="533" dataDxfId="532" headerRowCellStyle="Comma" dataCellStyle="Comma">
      <calculatedColumnFormula>(F4/#REF!)*100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G14" headerRowCount="0" totalsRowShown="0" headerRowDxfId="531" dataDxfId="530" tableBorderDxfId="529">
  <tableColumns count="7">
    <tableColumn id="1" xr3:uid="{00000000-0010-0000-0400-000001000000}" name="Column1" headerRowDxfId="528" dataDxfId="527"/>
    <tableColumn id="2" xr3:uid="{00000000-0010-0000-0400-000002000000}" name="Column2" headerRowDxfId="526" dataDxfId="525" headerRowCellStyle="Comma 67" dataCellStyle="Comma 72 2"/>
    <tableColumn id="3" xr3:uid="{00000000-0010-0000-0400-000003000000}" name="Column3" headerRowDxfId="524" dataDxfId="523" headerRowCellStyle="Comma" dataCellStyle="Comma">
      <calculatedColumnFormula>(B4/$B$14)*100</calculatedColumnFormula>
    </tableColumn>
    <tableColumn id="4" xr3:uid="{00000000-0010-0000-0400-000004000000}" name="Column4" headerRowDxfId="522" dataDxfId="521" headerRowCellStyle="Comma 67" dataCellStyle="Comma 72 2"/>
    <tableColumn id="5" xr3:uid="{00000000-0010-0000-0400-000005000000}" name="Column5" headerRowDxfId="520" dataDxfId="519" headerRowCellStyle="Comma" dataCellStyle="Comma">
      <calculatedColumnFormula>(D4/$D$14)*100</calculatedColumnFormula>
    </tableColumn>
    <tableColumn id="6" xr3:uid="{00000000-0010-0000-0400-000006000000}" name="Column6" headerRowDxfId="518" dataDxfId="517" headerRowCellStyle="Comma 67" dataCellStyle="Comma 72 2"/>
    <tableColumn id="7" xr3:uid="{00000000-0010-0000-0400-000007000000}" name="Column7" headerRowDxfId="516" dataDxfId="515" headerRowCellStyle="Comma" dataCellStyle="Comma">
      <calculatedColumnFormula>(F4/$F$14)*100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514" dataDxfId="512" totalsRowDxfId="510" headerRowBorderDxfId="513" tableBorderDxfId="511">
  <tableColumns count="5">
    <tableColumn id="1" xr3:uid="{00000000-0010-0000-0500-000001000000}" name="Period" dataDxfId="509" totalsRowDxfId="508"/>
    <tableColumn id="2" xr3:uid="{00000000-0010-0000-0500-000002000000}" name="Exports" dataDxfId="507" totalsRowDxfId="506" dataCellStyle="Comma 81"/>
    <tableColumn id="3" xr3:uid="{00000000-0010-0000-0500-000003000000}" name="Imports" dataDxfId="505" totalsRowDxfId="504" dataCellStyle="Comma 81"/>
    <tableColumn id="4" xr3:uid="{00000000-0010-0000-0500-000004000000}" name="Imports (-)" dataDxfId="503" totalsRowDxfId="502" dataCellStyle="Comma">
      <calculatedColumnFormula>-Table232[[#This Row],[Imports]]</calculatedColumnFormula>
    </tableColumn>
    <tableColumn id="5" xr3:uid="{00000000-0010-0000-0500-000005000000}" name="Trade bal" dataDxfId="501" totalsRowDxfId="500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58" headerRowCount="0" totalsRowShown="0" headerRowDxfId="499" dataDxfId="498" tableBorderDxfId="497" dataCellStyle="Comma">
  <sortState xmlns:xlrd2="http://schemas.microsoft.com/office/spreadsheetml/2017/richdata2" ref="A3:D157">
    <sortCondition ref="D3:D157"/>
  </sortState>
  <tableColumns count="4">
    <tableColumn id="1" xr3:uid="{00000000-0010-0000-0600-000001000000}" name="Column1" headerRowDxfId="496" dataDxfId="495" totalsRowDxfId="494"/>
    <tableColumn id="2" xr3:uid="{00000000-0010-0000-0600-000002000000}" name="Column2" headerRowDxfId="493" dataDxfId="492" totalsRowDxfId="491" headerRowCellStyle="Comma 23" dataCellStyle="Comma"/>
    <tableColumn id="3" xr3:uid="{00000000-0010-0000-0600-000003000000}" name="Column3" headerRowDxfId="490" dataDxfId="489" totalsRowDxfId="488" headerRowCellStyle="Comma 23" dataCellStyle="Comma"/>
    <tableColumn id="4" xr3:uid="{00000000-0010-0000-0600-000004000000}" name="Column4" headerRowDxfId="487" dataDxfId="486" totalsRowDxfId="485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zoomScale="70" zoomScaleNormal="70" workbookViewId="0"/>
  </sheetViews>
  <sheetFormatPr defaultColWidth="8.81640625" defaultRowHeight="15.5" x14ac:dyDescent="0.35"/>
  <cols>
    <col min="1" max="1" width="25.81640625" style="3" customWidth="1"/>
    <col min="2" max="2" width="12.1796875" style="3" customWidth="1"/>
    <col min="3" max="7" width="8.81640625" style="3"/>
    <col min="8" max="8" width="20.1796875" style="3" customWidth="1"/>
    <col min="9" max="16384" width="8.81640625" style="3"/>
  </cols>
  <sheetData>
    <row r="1" spans="1:8" ht="22.5" customHeight="1" x14ac:dyDescent="0.35">
      <c r="A1" s="1" t="s">
        <v>327</v>
      </c>
      <c r="B1" s="1"/>
      <c r="C1" s="2"/>
      <c r="D1" s="2"/>
      <c r="E1" s="2"/>
      <c r="F1" s="2"/>
      <c r="G1" s="344"/>
      <c r="H1" s="344"/>
    </row>
    <row r="2" spans="1:8" x14ac:dyDescent="0.35">
      <c r="A2" s="4"/>
    </row>
    <row r="3" spans="1:8" x14ac:dyDescent="0.35">
      <c r="A3" s="4" t="s">
        <v>668</v>
      </c>
      <c r="G3" s="4"/>
    </row>
    <row r="4" spans="1:8" x14ac:dyDescent="0.35">
      <c r="A4" s="5" t="s">
        <v>557</v>
      </c>
      <c r="G4" s="4"/>
    </row>
    <row r="5" spans="1:8" x14ac:dyDescent="0.35">
      <c r="A5" s="5" t="s">
        <v>558</v>
      </c>
      <c r="G5" s="4"/>
    </row>
    <row r="6" spans="1:8" x14ac:dyDescent="0.35">
      <c r="A6" s="4" t="s">
        <v>479</v>
      </c>
      <c r="G6" s="4"/>
    </row>
    <row r="7" spans="1:8" x14ac:dyDescent="0.35">
      <c r="A7" s="4" t="s">
        <v>480</v>
      </c>
      <c r="G7" s="4"/>
    </row>
    <row r="8" spans="1:8" x14ac:dyDescent="0.35">
      <c r="A8" s="4" t="s">
        <v>481</v>
      </c>
      <c r="G8" s="4"/>
    </row>
    <row r="9" spans="1:8" x14ac:dyDescent="0.35">
      <c r="A9" s="4" t="s">
        <v>482</v>
      </c>
      <c r="G9" s="4"/>
    </row>
    <row r="10" spans="1:8" x14ac:dyDescent="0.35">
      <c r="A10" s="4" t="s">
        <v>483</v>
      </c>
      <c r="G10" s="4"/>
    </row>
    <row r="11" spans="1:8" x14ac:dyDescent="0.35">
      <c r="A11" s="4" t="s">
        <v>496</v>
      </c>
      <c r="G11" s="4"/>
    </row>
    <row r="12" spans="1:8" x14ac:dyDescent="0.35">
      <c r="A12" s="4" t="s">
        <v>484</v>
      </c>
      <c r="G12" s="4"/>
    </row>
    <row r="13" spans="1:8" x14ac:dyDescent="0.35">
      <c r="A13" s="4" t="s">
        <v>497</v>
      </c>
      <c r="G13" s="4"/>
    </row>
    <row r="14" spans="1:8" x14ac:dyDescent="0.35">
      <c r="A14" s="4" t="s">
        <v>485</v>
      </c>
      <c r="G14" s="4"/>
    </row>
    <row r="15" spans="1:8" x14ac:dyDescent="0.35">
      <c r="A15" s="4" t="s">
        <v>486</v>
      </c>
    </row>
    <row r="16" spans="1:8" x14ac:dyDescent="0.35">
      <c r="A16" s="4" t="s">
        <v>487</v>
      </c>
    </row>
    <row r="17" spans="1:1" x14ac:dyDescent="0.35">
      <c r="A17" s="4" t="s">
        <v>498</v>
      </c>
    </row>
    <row r="18" spans="1:1" x14ac:dyDescent="0.35">
      <c r="A18" s="4" t="s">
        <v>500</v>
      </c>
    </row>
    <row r="19" spans="1:1" x14ac:dyDescent="0.35">
      <c r="A19" s="4" t="s">
        <v>499</v>
      </c>
    </row>
    <row r="20" spans="1:1" x14ac:dyDescent="0.35">
      <c r="A20" s="4" t="s">
        <v>488</v>
      </c>
    </row>
    <row r="21" spans="1:1" x14ac:dyDescent="0.35">
      <c r="A21" s="4" t="s">
        <v>489</v>
      </c>
    </row>
    <row r="22" spans="1:1" x14ac:dyDescent="0.35">
      <c r="A22" s="4" t="s">
        <v>490</v>
      </c>
    </row>
    <row r="23" spans="1:1" x14ac:dyDescent="0.35">
      <c r="A23" s="4" t="s">
        <v>491</v>
      </c>
    </row>
    <row r="24" spans="1:1" x14ac:dyDescent="0.35">
      <c r="A24" s="4" t="s">
        <v>492</v>
      </c>
    </row>
    <row r="25" spans="1:1" x14ac:dyDescent="0.35">
      <c r="A25" s="4" t="s">
        <v>502</v>
      </c>
    </row>
    <row r="26" spans="1:1" x14ac:dyDescent="0.35">
      <c r="A26" s="6" t="s">
        <v>493</v>
      </c>
    </row>
    <row r="27" spans="1:1" x14ac:dyDescent="0.35">
      <c r="A27" s="4" t="s">
        <v>501</v>
      </c>
    </row>
    <row r="28" spans="1:1" x14ac:dyDescent="0.35">
      <c r="A28" s="4" t="s">
        <v>494</v>
      </c>
    </row>
    <row r="29" spans="1:1" x14ac:dyDescent="0.35">
      <c r="A29" s="4" t="s">
        <v>495</v>
      </c>
    </row>
    <row r="30" spans="1:1" x14ac:dyDescent="0.35">
      <c r="A30" s="6" t="s">
        <v>519</v>
      </c>
    </row>
    <row r="31" spans="1:1" x14ac:dyDescent="0.35">
      <c r="A31" s="6" t="s">
        <v>674</v>
      </c>
    </row>
    <row r="32" spans="1:1" x14ac:dyDescent="0.35">
      <c r="A32" s="4" t="s">
        <v>673</v>
      </c>
    </row>
    <row r="33" spans="1:4" x14ac:dyDescent="0.35">
      <c r="A33" s="4"/>
    </row>
    <row r="34" spans="1:4" x14ac:dyDescent="0.35">
      <c r="A34" s="4"/>
    </row>
    <row r="35" spans="1:4" x14ac:dyDescent="0.35">
      <c r="A35" s="4"/>
    </row>
    <row r="36" spans="1:4" ht="14.5" customHeight="1" x14ac:dyDescent="0.35">
      <c r="A36" s="4"/>
      <c r="B36" s="2"/>
      <c r="D36" s="2"/>
    </row>
    <row r="37" spans="1:4" ht="14.5" customHeight="1" x14ac:dyDescent="0.35">
      <c r="A37" s="4"/>
      <c r="D37" s="2"/>
    </row>
    <row r="38" spans="1:4" x14ac:dyDescent="0.35">
      <c r="A38" s="4"/>
    </row>
    <row r="39" spans="1:4" x14ac:dyDescent="0.35">
      <c r="A39" s="4"/>
    </row>
  </sheetData>
  <mergeCells count="1">
    <mergeCell ref="G1:H1"/>
  </mergeCells>
  <hyperlinks>
    <hyperlink ref="A3" location="'Tab 1 June 2023 revisions'!A1" display="June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8"/>
  <sheetViews>
    <sheetView zoomScale="70" zoomScaleNormal="70" workbookViewId="0">
      <selection activeCell="F1" sqref="F1"/>
    </sheetView>
  </sheetViews>
  <sheetFormatPr defaultColWidth="8.81640625" defaultRowHeight="11.5" x14ac:dyDescent="0.25"/>
  <cols>
    <col min="1" max="1" width="28.36328125" style="7" customWidth="1"/>
    <col min="2" max="2" width="15.1796875" style="7" customWidth="1"/>
    <col min="3" max="3" width="15.453125" style="7" customWidth="1"/>
    <col min="4" max="4" width="15.1796875" style="7" bestFit="1" customWidth="1"/>
    <col min="5" max="16384" width="8.81640625" style="7"/>
  </cols>
  <sheetData>
    <row r="1" spans="1:6" x14ac:dyDescent="0.25">
      <c r="A1" s="63" t="s">
        <v>632</v>
      </c>
      <c r="F1" s="26" t="s">
        <v>313</v>
      </c>
    </row>
    <row r="2" spans="1:6" x14ac:dyDescent="0.25">
      <c r="A2" s="51" t="s">
        <v>343</v>
      </c>
      <c r="B2" s="51" t="s">
        <v>336</v>
      </c>
      <c r="C2" s="51" t="s">
        <v>266</v>
      </c>
      <c r="D2" s="51" t="s">
        <v>267</v>
      </c>
    </row>
    <row r="3" spans="1:6" x14ac:dyDescent="0.25">
      <c r="A3" s="34" t="s">
        <v>151</v>
      </c>
      <c r="B3" s="222">
        <v>2301.78721606</v>
      </c>
      <c r="C3" s="222">
        <v>284.24179117</v>
      </c>
      <c r="D3" s="72">
        <v>2017.54542489</v>
      </c>
    </row>
    <row r="4" spans="1:6" x14ac:dyDescent="0.25">
      <c r="A4" s="36" t="s">
        <v>9</v>
      </c>
      <c r="B4" s="223">
        <v>1151.2889000799998</v>
      </c>
      <c r="C4" s="223">
        <v>29.329322829999999</v>
      </c>
      <c r="D4" s="73">
        <v>1121.9595772499999</v>
      </c>
    </row>
    <row r="5" spans="1:6" x14ac:dyDescent="0.25">
      <c r="A5" s="36" t="s">
        <v>260</v>
      </c>
      <c r="B5" s="223">
        <v>936.97635584</v>
      </c>
      <c r="C5" s="223">
        <v>0</v>
      </c>
      <c r="D5" s="73">
        <v>936.97635584</v>
      </c>
    </row>
    <row r="6" spans="1:6" x14ac:dyDescent="0.25">
      <c r="A6" s="36" t="s">
        <v>627</v>
      </c>
      <c r="B6" s="223">
        <v>399.00949052999999</v>
      </c>
      <c r="C6" s="223">
        <v>10.755576980000001</v>
      </c>
      <c r="D6" s="73">
        <v>388.25391354999999</v>
      </c>
    </row>
    <row r="7" spans="1:6" x14ac:dyDescent="0.25">
      <c r="A7" s="36" t="s">
        <v>0</v>
      </c>
      <c r="B7" s="223">
        <v>224.19632375999998</v>
      </c>
      <c r="C7" s="223">
        <v>4.38091513</v>
      </c>
      <c r="D7" s="73">
        <v>219.81540862999998</v>
      </c>
    </row>
    <row r="8" spans="1:6" x14ac:dyDescent="0.25">
      <c r="A8" s="36" t="s">
        <v>1</v>
      </c>
      <c r="B8" s="223">
        <v>131.46098101000001</v>
      </c>
      <c r="C8" s="223">
        <v>1.4216030000000001E-2</v>
      </c>
      <c r="D8" s="73">
        <v>131.44676498000001</v>
      </c>
    </row>
    <row r="9" spans="1:6" x14ac:dyDescent="0.25">
      <c r="A9" s="36" t="s">
        <v>47</v>
      </c>
      <c r="B9" s="223">
        <v>100.64872151</v>
      </c>
      <c r="C9" s="223">
        <v>0.34293429999999997</v>
      </c>
      <c r="D9" s="73">
        <v>100.30578721000001</v>
      </c>
    </row>
    <row r="10" spans="1:6" x14ac:dyDescent="0.25">
      <c r="A10" s="36" t="s">
        <v>71</v>
      </c>
      <c r="B10" s="223">
        <v>128.72583347</v>
      </c>
      <c r="C10" s="223">
        <v>41.992888289999996</v>
      </c>
      <c r="D10" s="73">
        <v>86.732945180000002</v>
      </c>
    </row>
    <row r="11" spans="1:6" x14ac:dyDescent="0.25">
      <c r="A11" s="36" t="s">
        <v>64</v>
      </c>
      <c r="B11" s="223">
        <v>86.466697139999994</v>
      </c>
      <c r="C11" s="223">
        <v>24.67870374</v>
      </c>
      <c r="D11" s="73">
        <v>61.787993399999991</v>
      </c>
    </row>
    <row r="12" spans="1:6" x14ac:dyDescent="0.25">
      <c r="A12" s="36" t="s">
        <v>11</v>
      </c>
      <c r="B12" s="223">
        <v>62.423898560000005</v>
      </c>
      <c r="C12" s="223">
        <v>3.6035987599999997</v>
      </c>
      <c r="D12" s="73">
        <v>58.820299800000008</v>
      </c>
    </row>
    <row r="13" spans="1:6" x14ac:dyDescent="0.25">
      <c r="A13" s="36" t="s">
        <v>61</v>
      </c>
      <c r="B13" s="223">
        <v>64.61410918</v>
      </c>
      <c r="C13" s="223">
        <v>6.8770342199999996</v>
      </c>
      <c r="D13" s="73">
        <v>57.737074960000001</v>
      </c>
    </row>
    <row r="14" spans="1:6" x14ac:dyDescent="0.25">
      <c r="A14" s="36" t="s">
        <v>145</v>
      </c>
      <c r="B14" s="223">
        <v>71.790787690000002</v>
      </c>
      <c r="C14" s="223">
        <v>15.488076130000001</v>
      </c>
      <c r="D14" s="73">
        <v>56.302711559999999</v>
      </c>
    </row>
    <row r="15" spans="1:6" x14ac:dyDescent="0.25">
      <c r="A15" s="36" t="s">
        <v>157</v>
      </c>
      <c r="B15" s="223">
        <v>107.76524648</v>
      </c>
      <c r="C15" s="223">
        <v>56.766501409999996</v>
      </c>
      <c r="D15" s="73">
        <v>50.998745070000005</v>
      </c>
    </row>
    <row r="16" spans="1:6" x14ac:dyDescent="0.25">
      <c r="A16" s="36" t="s">
        <v>21</v>
      </c>
      <c r="B16" s="223">
        <v>77.19703598000001</v>
      </c>
      <c r="C16" s="223">
        <v>26.87308865</v>
      </c>
      <c r="D16" s="73">
        <v>50.32394733000001</v>
      </c>
    </row>
    <row r="17" spans="1:4" x14ac:dyDescent="0.25">
      <c r="A17" s="36" t="s">
        <v>66</v>
      </c>
      <c r="B17" s="223">
        <v>48.150403170000004</v>
      </c>
      <c r="C17" s="223">
        <v>5.8810010000000003E-2</v>
      </c>
      <c r="D17" s="73">
        <v>48.091593160000002</v>
      </c>
    </row>
    <row r="18" spans="1:4" x14ac:dyDescent="0.25">
      <c r="A18" s="36" t="s">
        <v>249</v>
      </c>
      <c r="B18" s="223">
        <v>74.086167779999997</v>
      </c>
      <c r="C18" s="223">
        <v>41.312948640000002</v>
      </c>
      <c r="D18" s="73">
        <v>32.773219139999995</v>
      </c>
    </row>
    <row r="19" spans="1:4" x14ac:dyDescent="0.25">
      <c r="A19" s="36" t="s">
        <v>72</v>
      </c>
      <c r="B19" s="223">
        <v>25.866524010000003</v>
      </c>
      <c r="C19" s="223">
        <v>5.9475769999999997E-2</v>
      </c>
      <c r="D19" s="73">
        <v>25.807048240000004</v>
      </c>
    </row>
    <row r="20" spans="1:4" x14ac:dyDescent="0.25">
      <c r="A20" s="36" t="s">
        <v>62</v>
      </c>
      <c r="B20" s="223">
        <v>19.05778647</v>
      </c>
      <c r="C20" s="223">
        <v>1.284443E-2</v>
      </c>
      <c r="D20" s="73">
        <v>19.044942039999999</v>
      </c>
    </row>
    <row r="21" spans="1:4" x14ac:dyDescent="0.25">
      <c r="A21" s="36" t="s">
        <v>125</v>
      </c>
      <c r="B21" s="223">
        <v>14.279904199999999</v>
      </c>
      <c r="C21" s="223">
        <v>0.34252959000000005</v>
      </c>
      <c r="D21" s="73">
        <v>13.937374609999999</v>
      </c>
    </row>
    <row r="22" spans="1:4" x14ac:dyDescent="0.25">
      <c r="A22" s="36" t="s">
        <v>81</v>
      </c>
      <c r="B22" s="223">
        <v>14.213304369999999</v>
      </c>
      <c r="C22" s="223">
        <v>8.6679966300000011</v>
      </c>
      <c r="D22" s="73">
        <v>5.5453077399999984</v>
      </c>
    </row>
    <row r="23" spans="1:4" x14ac:dyDescent="0.25">
      <c r="A23" s="36" t="s">
        <v>10</v>
      </c>
      <c r="B23" s="223">
        <v>4.0787555299999996</v>
      </c>
      <c r="C23" s="223">
        <v>0.26346093999999998</v>
      </c>
      <c r="D23" s="73">
        <v>3.8152945899999997</v>
      </c>
    </row>
    <row r="24" spans="1:4" x14ac:dyDescent="0.25">
      <c r="A24" s="36" t="s">
        <v>253</v>
      </c>
      <c r="B24" s="223">
        <v>3.9706816099999998</v>
      </c>
      <c r="C24" s="223">
        <v>0.19695810999999999</v>
      </c>
      <c r="D24" s="73">
        <v>3.7737234999999996</v>
      </c>
    </row>
    <row r="25" spans="1:4" x14ac:dyDescent="0.25">
      <c r="A25" s="36" t="s">
        <v>51</v>
      </c>
      <c r="B25" s="223">
        <v>2.2599399999999998</v>
      </c>
      <c r="C25" s="223">
        <v>8.8620000000000001E-3</v>
      </c>
      <c r="D25" s="73">
        <v>2.2510779999999997</v>
      </c>
    </row>
    <row r="26" spans="1:4" x14ac:dyDescent="0.25">
      <c r="A26" s="36" t="s">
        <v>8</v>
      </c>
      <c r="B26" s="223">
        <v>1.4770799999999999</v>
      </c>
      <c r="C26" s="223">
        <v>0.10489707000000001</v>
      </c>
      <c r="D26" s="73">
        <v>1.3721829299999999</v>
      </c>
    </row>
    <row r="27" spans="1:4" x14ac:dyDescent="0.25">
      <c r="A27" s="36" t="s">
        <v>127</v>
      </c>
      <c r="B27" s="223">
        <v>1.1541560200000001</v>
      </c>
      <c r="C27" s="223">
        <v>8.89005E-3</v>
      </c>
      <c r="D27" s="73">
        <v>1.1452659700000001</v>
      </c>
    </row>
    <row r="28" spans="1:4" x14ac:dyDescent="0.25">
      <c r="A28" s="36" t="s">
        <v>40</v>
      </c>
      <c r="B28" s="223">
        <v>2.17654412</v>
      </c>
      <c r="C28" s="223">
        <v>1.1651184999999999</v>
      </c>
      <c r="D28" s="73">
        <v>1.01142562</v>
      </c>
    </row>
    <row r="29" spans="1:4" x14ac:dyDescent="0.25">
      <c r="A29" s="36" t="s">
        <v>67</v>
      </c>
      <c r="B29" s="223">
        <v>1.0259872400000001</v>
      </c>
      <c r="C29" s="223">
        <v>2.16435E-2</v>
      </c>
      <c r="D29" s="73">
        <v>1.0043437400000002</v>
      </c>
    </row>
    <row r="30" spans="1:4" x14ac:dyDescent="0.25">
      <c r="A30" s="36" t="s">
        <v>258</v>
      </c>
      <c r="B30" s="223">
        <v>8.8969299600000014</v>
      </c>
      <c r="C30" s="223">
        <v>8.202590690000001</v>
      </c>
      <c r="D30" s="73">
        <v>0.6943392700000004</v>
      </c>
    </row>
    <row r="31" spans="1:4" x14ac:dyDescent="0.25">
      <c r="A31" s="36" t="s">
        <v>3</v>
      </c>
      <c r="B31" s="223">
        <v>1.0382800000000001</v>
      </c>
      <c r="C31" s="223">
        <v>0.45945302000000005</v>
      </c>
      <c r="D31" s="73">
        <v>0.5788269800000001</v>
      </c>
    </row>
    <row r="32" spans="1:4" x14ac:dyDescent="0.25">
      <c r="A32" s="36" t="s">
        <v>77</v>
      </c>
      <c r="B32" s="223">
        <v>0.66313014000000003</v>
      </c>
      <c r="C32" s="223">
        <v>0.40037056999999998</v>
      </c>
      <c r="D32" s="73">
        <v>0.26275957000000005</v>
      </c>
    </row>
    <row r="33" spans="1:4" x14ac:dyDescent="0.25">
      <c r="A33" s="36" t="s">
        <v>65</v>
      </c>
      <c r="B33" s="223">
        <v>0.223496</v>
      </c>
      <c r="C33" s="223">
        <v>0</v>
      </c>
      <c r="D33" s="73">
        <v>0.223496</v>
      </c>
    </row>
    <row r="34" spans="1:4" x14ac:dyDescent="0.25">
      <c r="A34" s="36" t="s">
        <v>60</v>
      </c>
      <c r="B34" s="223">
        <v>0.49346200000000001</v>
      </c>
      <c r="C34" s="223">
        <v>0.29907035999999998</v>
      </c>
      <c r="D34" s="73">
        <v>0.19439164000000003</v>
      </c>
    </row>
    <row r="35" spans="1:4" x14ac:dyDescent="0.25">
      <c r="A35" s="36" t="s">
        <v>42</v>
      </c>
      <c r="B35" s="223">
        <v>0.90359999999999996</v>
      </c>
      <c r="C35" s="223">
        <v>0.76552085000000003</v>
      </c>
      <c r="D35" s="73">
        <v>0.13807914999999993</v>
      </c>
    </row>
    <row r="36" spans="1:4" x14ac:dyDescent="0.25">
      <c r="A36" s="36" t="s">
        <v>48</v>
      </c>
      <c r="B36" s="223">
        <v>0.36559000000000003</v>
      </c>
      <c r="C36" s="223">
        <v>0.27607901000000001</v>
      </c>
      <c r="D36" s="73">
        <v>8.9510990000000012E-2</v>
      </c>
    </row>
    <row r="37" spans="1:4" x14ac:dyDescent="0.25">
      <c r="A37" s="36" t="s">
        <v>53</v>
      </c>
      <c r="B37" s="223">
        <v>0.17680000000000001</v>
      </c>
      <c r="C37" s="223">
        <v>0.13620293</v>
      </c>
      <c r="D37" s="73">
        <v>4.0597070000000013E-2</v>
      </c>
    </row>
    <row r="38" spans="1:4" x14ac:dyDescent="0.25">
      <c r="A38" s="36" t="s">
        <v>58</v>
      </c>
      <c r="B38" s="223">
        <v>0.102314</v>
      </c>
      <c r="C38" s="223">
        <v>6.7654300000000001E-2</v>
      </c>
      <c r="D38" s="73">
        <v>3.4659700000000002E-2</v>
      </c>
    </row>
    <row r="39" spans="1:4" x14ac:dyDescent="0.25">
      <c r="A39" s="36" t="s">
        <v>73</v>
      </c>
      <c r="B39" s="223">
        <v>7.0000000000000001E-3</v>
      </c>
      <c r="C39" s="223">
        <v>3.9877999999999995E-4</v>
      </c>
      <c r="D39" s="73">
        <v>6.6012200000000005E-3</v>
      </c>
    </row>
    <row r="40" spans="1:4" x14ac:dyDescent="0.25">
      <c r="A40" s="36" t="s">
        <v>70</v>
      </c>
      <c r="B40" s="223">
        <v>1E-4</v>
      </c>
      <c r="C40" s="223">
        <v>0</v>
      </c>
      <c r="D40" s="73">
        <v>1E-4</v>
      </c>
    </row>
    <row r="41" spans="1:4" x14ac:dyDescent="0.25">
      <c r="A41" s="36" t="s">
        <v>115</v>
      </c>
      <c r="B41" s="223">
        <v>0</v>
      </c>
      <c r="C41" s="223">
        <v>1.6120000000000002E-5</v>
      </c>
      <c r="D41" s="73">
        <v>-1.6120000000000002E-5</v>
      </c>
    </row>
    <row r="42" spans="1:4" x14ac:dyDescent="0.25">
      <c r="A42" s="36" t="s">
        <v>79</v>
      </c>
      <c r="B42" s="223">
        <v>0</v>
      </c>
      <c r="C42" s="223">
        <v>4.4495E-4</v>
      </c>
      <c r="D42" s="73">
        <v>-4.4495E-4</v>
      </c>
    </row>
    <row r="43" spans="1:4" x14ac:dyDescent="0.25">
      <c r="A43" s="36" t="s">
        <v>78</v>
      </c>
      <c r="B43" s="223">
        <v>0</v>
      </c>
      <c r="C43" s="223">
        <v>5.8675000000000003E-4</v>
      </c>
      <c r="D43" s="73">
        <v>-5.8675000000000003E-4</v>
      </c>
    </row>
    <row r="44" spans="1:4" x14ac:dyDescent="0.25">
      <c r="A44" s="36" t="s">
        <v>57</v>
      </c>
      <c r="B44" s="223">
        <v>0</v>
      </c>
      <c r="C44" s="223">
        <v>2.1504000000000002E-3</v>
      </c>
      <c r="D44" s="73">
        <v>-2.1504000000000002E-3</v>
      </c>
    </row>
    <row r="45" spans="1:4" x14ac:dyDescent="0.25">
      <c r="A45" s="36" t="s">
        <v>259</v>
      </c>
      <c r="B45" s="223">
        <v>0</v>
      </c>
      <c r="C45" s="223">
        <v>2.3663200000000003E-3</v>
      </c>
      <c r="D45" s="73">
        <v>-2.3663200000000003E-3</v>
      </c>
    </row>
    <row r="46" spans="1:4" x14ac:dyDescent="0.25">
      <c r="A46" s="36" t="s">
        <v>54</v>
      </c>
      <c r="B46" s="223">
        <v>0</v>
      </c>
      <c r="C46" s="223">
        <v>2.97087E-3</v>
      </c>
      <c r="D46" s="73">
        <v>-2.97087E-3</v>
      </c>
    </row>
    <row r="47" spans="1:4" x14ac:dyDescent="0.25">
      <c r="A47" s="36" t="s">
        <v>87</v>
      </c>
      <c r="B47" s="223">
        <v>0.37576556999999999</v>
      </c>
      <c r="C47" s="223">
        <v>0.38072871000000003</v>
      </c>
      <c r="D47" s="73">
        <v>-4.9631400000000325E-3</v>
      </c>
    </row>
    <row r="48" spans="1:4" x14ac:dyDescent="0.25">
      <c r="A48" s="36" t="s">
        <v>41</v>
      </c>
      <c r="B48" s="223">
        <v>0</v>
      </c>
      <c r="C48" s="223">
        <v>9.2974500000000005E-3</v>
      </c>
      <c r="D48" s="73">
        <v>-9.2974500000000005E-3</v>
      </c>
    </row>
    <row r="49" spans="1:4" x14ac:dyDescent="0.25">
      <c r="A49" s="36" t="s">
        <v>124</v>
      </c>
      <c r="B49" s="223">
        <v>4.0800000000000003E-3</v>
      </c>
      <c r="C49" s="223">
        <v>2.105694E-2</v>
      </c>
      <c r="D49" s="73">
        <v>-1.6976939999999999E-2</v>
      </c>
    </row>
    <row r="50" spans="1:4" x14ac:dyDescent="0.25">
      <c r="A50" s="36" t="s">
        <v>69</v>
      </c>
      <c r="B50" s="223">
        <v>0</v>
      </c>
      <c r="C50" s="223">
        <v>1.7520020000000001E-2</v>
      </c>
      <c r="D50" s="73">
        <v>-1.7520020000000001E-2</v>
      </c>
    </row>
    <row r="51" spans="1:4" x14ac:dyDescent="0.25">
      <c r="A51" s="36" t="s">
        <v>131</v>
      </c>
      <c r="B51" s="223">
        <v>0</v>
      </c>
      <c r="C51" s="223">
        <v>2.24935E-2</v>
      </c>
      <c r="D51" s="73">
        <v>-2.24935E-2</v>
      </c>
    </row>
    <row r="52" spans="1:4" x14ac:dyDescent="0.25">
      <c r="A52" s="36" t="s">
        <v>84</v>
      </c>
      <c r="B52" s="223">
        <v>0</v>
      </c>
      <c r="C52" s="223">
        <v>2.4711210000000001E-2</v>
      </c>
      <c r="D52" s="73">
        <v>-2.4711210000000001E-2</v>
      </c>
    </row>
    <row r="53" spans="1:4" x14ac:dyDescent="0.25">
      <c r="A53" s="36" t="s">
        <v>46</v>
      </c>
      <c r="B53" s="223">
        <v>0</v>
      </c>
      <c r="C53" s="223">
        <v>2.8814259999999998E-2</v>
      </c>
      <c r="D53" s="73">
        <v>-2.8814259999999998E-2</v>
      </c>
    </row>
    <row r="54" spans="1:4" x14ac:dyDescent="0.25">
      <c r="A54" s="36" t="s">
        <v>161</v>
      </c>
      <c r="B54" s="223">
        <v>1.2E-4</v>
      </c>
      <c r="C54" s="223">
        <v>4.2211080000000005E-2</v>
      </c>
      <c r="D54" s="73">
        <v>-4.2091080000000003E-2</v>
      </c>
    </row>
    <row r="55" spans="1:4" x14ac:dyDescent="0.25">
      <c r="A55" s="36" t="s">
        <v>167</v>
      </c>
      <c r="B55" s="223">
        <v>6.1500000000000001E-3</v>
      </c>
      <c r="C55" s="223">
        <v>5.8190569999999997E-2</v>
      </c>
      <c r="D55" s="73">
        <v>-5.2040569999999994E-2</v>
      </c>
    </row>
    <row r="56" spans="1:4" x14ac:dyDescent="0.25">
      <c r="A56" s="36" t="s">
        <v>165</v>
      </c>
      <c r="B56" s="223">
        <v>0.17269945</v>
      </c>
      <c r="C56" s="223">
        <v>0.23731986999999999</v>
      </c>
      <c r="D56" s="73">
        <v>-6.4620419999999984E-2</v>
      </c>
    </row>
    <row r="57" spans="1:4" x14ac:dyDescent="0.25">
      <c r="A57" s="36" t="s">
        <v>177</v>
      </c>
      <c r="B57" s="223">
        <v>0</v>
      </c>
      <c r="C57" s="223">
        <v>7.2190550000000006E-2</v>
      </c>
      <c r="D57" s="73">
        <v>-7.2190550000000006E-2</v>
      </c>
    </row>
    <row r="58" spans="1:4" x14ac:dyDescent="0.25">
      <c r="A58" s="36" t="s">
        <v>162</v>
      </c>
      <c r="B58" s="223">
        <v>0</v>
      </c>
      <c r="C58" s="223">
        <v>9.6476350000000002E-2</v>
      </c>
      <c r="D58" s="73">
        <v>-9.6476350000000002E-2</v>
      </c>
    </row>
    <row r="59" spans="1:4" x14ac:dyDescent="0.25">
      <c r="A59" s="36" t="s">
        <v>164</v>
      </c>
      <c r="B59" s="223">
        <v>0</v>
      </c>
      <c r="C59" s="223">
        <v>0.13753736</v>
      </c>
      <c r="D59" s="73">
        <v>-0.13753736</v>
      </c>
    </row>
    <row r="60" spans="1:4" x14ac:dyDescent="0.25">
      <c r="A60" s="36" t="s">
        <v>38</v>
      </c>
      <c r="B60" s="223">
        <v>7.0799999999999997E-4</v>
      </c>
      <c r="C60" s="223">
        <v>0.19557825000000001</v>
      </c>
      <c r="D60" s="73">
        <v>-0.19487025000000002</v>
      </c>
    </row>
    <row r="61" spans="1:4" x14ac:dyDescent="0.25">
      <c r="A61" s="36" t="s">
        <v>102</v>
      </c>
      <c r="B61" s="223">
        <v>6.4274799999999993E-3</v>
      </c>
      <c r="C61" s="223">
        <v>0.21872114000000001</v>
      </c>
      <c r="D61" s="73">
        <v>-0.21229366</v>
      </c>
    </row>
    <row r="62" spans="1:4" x14ac:dyDescent="0.25">
      <c r="A62" s="36" t="s">
        <v>100</v>
      </c>
      <c r="B62" s="223">
        <v>0</v>
      </c>
      <c r="C62" s="223">
        <v>0.23216170999999999</v>
      </c>
      <c r="D62" s="73">
        <v>-0.23216170999999999</v>
      </c>
    </row>
    <row r="63" spans="1:4" x14ac:dyDescent="0.25">
      <c r="A63" s="36" t="s">
        <v>63</v>
      </c>
      <c r="B63" s="223">
        <v>2.60005E-3</v>
      </c>
      <c r="C63" s="223">
        <v>0.30278591999999999</v>
      </c>
      <c r="D63" s="73">
        <v>-0.30018586999999997</v>
      </c>
    </row>
    <row r="64" spans="1:4" x14ac:dyDescent="0.25">
      <c r="A64" s="36" t="s">
        <v>44</v>
      </c>
      <c r="B64" s="223">
        <v>8.9993199999999999E-3</v>
      </c>
      <c r="C64" s="223">
        <v>0.31283989000000001</v>
      </c>
      <c r="D64" s="73">
        <v>-0.30384057000000003</v>
      </c>
    </row>
    <row r="65" spans="1:4" x14ac:dyDescent="0.25">
      <c r="A65" s="36" t="s">
        <v>29</v>
      </c>
      <c r="B65" s="223">
        <v>1.0722000000000001E-3</v>
      </c>
      <c r="C65" s="223">
        <v>0.35352348</v>
      </c>
      <c r="D65" s="73">
        <v>-0.35245127999999998</v>
      </c>
    </row>
    <row r="66" spans="1:4" x14ac:dyDescent="0.25">
      <c r="A66" s="36" t="s">
        <v>18</v>
      </c>
      <c r="B66" s="223">
        <v>2.1532310000000002E-2</v>
      </c>
      <c r="C66" s="223">
        <v>0.41956870000000002</v>
      </c>
      <c r="D66" s="73">
        <v>-0.39803639000000002</v>
      </c>
    </row>
    <row r="67" spans="1:4" x14ac:dyDescent="0.25">
      <c r="A67" s="36" t="s">
        <v>56</v>
      </c>
      <c r="B67" s="223">
        <v>0</v>
      </c>
      <c r="C67" s="223">
        <v>0.43488336</v>
      </c>
      <c r="D67" s="73">
        <v>-0.43488336</v>
      </c>
    </row>
    <row r="68" spans="1:4" x14ac:dyDescent="0.25">
      <c r="A68" s="36" t="s">
        <v>45</v>
      </c>
      <c r="B68" s="223">
        <v>2.3355999999999997E-3</v>
      </c>
      <c r="C68" s="223">
        <v>0.45691031999999998</v>
      </c>
      <c r="D68" s="73">
        <v>-0.45457471999999999</v>
      </c>
    </row>
    <row r="69" spans="1:4" x14ac:dyDescent="0.25">
      <c r="A69" s="36" t="s">
        <v>90</v>
      </c>
      <c r="B69" s="223">
        <v>0</v>
      </c>
      <c r="C69" s="223">
        <v>0.46017609000000004</v>
      </c>
      <c r="D69" s="73">
        <v>-0.46017609000000004</v>
      </c>
    </row>
    <row r="70" spans="1:4" x14ac:dyDescent="0.25">
      <c r="A70" s="36" t="s">
        <v>244</v>
      </c>
      <c r="B70" s="223">
        <v>8.7104999999999995E-3</v>
      </c>
      <c r="C70" s="223">
        <v>0.56800155000000008</v>
      </c>
      <c r="D70" s="73">
        <v>-0.55929105000000012</v>
      </c>
    </row>
    <row r="71" spans="1:4" x14ac:dyDescent="0.25">
      <c r="A71" s="36" t="s">
        <v>192</v>
      </c>
      <c r="B71" s="223">
        <v>0.32729590000000003</v>
      </c>
      <c r="C71" s="223">
        <v>0.96513440000000006</v>
      </c>
      <c r="D71" s="73">
        <v>-0.63783849999999997</v>
      </c>
    </row>
    <row r="72" spans="1:4" x14ac:dyDescent="0.25">
      <c r="A72" s="36" t="s">
        <v>179</v>
      </c>
      <c r="B72" s="223">
        <v>2.0799999999999999E-2</v>
      </c>
      <c r="C72" s="223">
        <v>0.68299993000000003</v>
      </c>
      <c r="D72" s="73">
        <v>-0.66219992999999999</v>
      </c>
    </row>
    <row r="73" spans="1:4" x14ac:dyDescent="0.25">
      <c r="A73" s="36" t="s">
        <v>126</v>
      </c>
      <c r="B73" s="223">
        <v>8.5596299999999986E-3</v>
      </c>
      <c r="C73" s="223">
        <v>0.79350176000000006</v>
      </c>
      <c r="D73" s="73">
        <v>-0.78494213000000002</v>
      </c>
    </row>
    <row r="74" spans="1:4" x14ac:dyDescent="0.25">
      <c r="A74" s="36" t="s">
        <v>118</v>
      </c>
      <c r="B74" s="223">
        <v>4.0760100000000006E-3</v>
      </c>
      <c r="C74" s="223">
        <v>0.91797858999999993</v>
      </c>
      <c r="D74" s="73">
        <v>-0.91390257999999991</v>
      </c>
    </row>
    <row r="75" spans="1:4" x14ac:dyDescent="0.25">
      <c r="A75" s="36" t="s">
        <v>136</v>
      </c>
      <c r="B75" s="223">
        <v>0.17306858999999999</v>
      </c>
      <c r="C75" s="223">
        <v>1.1177223200000002</v>
      </c>
      <c r="D75" s="73">
        <v>-0.94465373000000019</v>
      </c>
    </row>
    <row r="76" spans="1:4" x14ac:dyDescent="0.25">
      <c r="A76" s="36" t="s">
        <v>223</v>
      </c>
      <c r="B76" s="223">
        <v>0.82708572000000002</v>
      </c>
      <c r="C76" s="223">
        <v>1.7999174899999999</v>
      </c>
      <c r="D76" s="73">
        <v>-0.97283176999999987</v>
      </c>
    </row>
    <row r="77" spans="1:4" x14ac:dyDescent="0.25">
      <c r="A77" s="36" t="s">
        <v>59</v>
      </c>
      <c r="B77" s="223">
        <v>4.6096910000000005E-2</v>
      </c>
      <c r="C77" s="223">
        <v>1.1515047300000001</v>
      </c>
      <c r="D77" s="73">
        <v>-1.1054078200000002</v>
      </c>
    </row>
    <row r="78" spans="1:4" x14ac:dyDescent="0.25">
      <c r="A78" s="36" t="s">
        <v>137</v>
      </c>
      <c r="B78" s="223">
        <v>1.64E-3</v>
      </c>
      <c r="C78" s="223">
        <v>1.30592325</v>
      </c>
      <c r="D78" s="73">
        <v>-1.3042832499999999</v>
      </c>
    </row>
    <row r="79" spans="1:4" x14ac:dyDescent="0.25">
      <c r="A79" s="36" t="s">
        <v>89</v>
      </c>
      <c r="B79" s="223">
        <v>2.2771632799999999</v>
      </c>
      <c r="C79" s="223">
        <v>3.5980228300000001</v>
      </c>
      <c r="D79" s="73">
        <v>-1.3208595500000002</v>
      </c>
    </row>
    <row r="80" spans="1:4" x14ac:dyDescent="0.25">
      <c r="A80" s="36" t="s">
        <v>140</v>
      </c>
      <c r="B80" s="223">
        <v>6.6179999999999998E-3</v>
      </c>
      <c r="C80" s="223">
        <v>1.4106417900000001</v>
      </c>
      <c r="D80" s="73">
        <v>-1.4040237900000001</v>
      </c>
    </row>
    <row r="81" spans="1:4" x14ac:dyDescent="0.25">
      <c r="A81" s="36" t="s">
        <v>248</v>
      </c>
      <c r="B81" s="223">
        <v>0.35998200000000002</v>
      </c>
      <c r="C81" s="223">
        <v>1.78894051</v>
      </c>
      <c r="D81" s="73">
        <v>-1.42895851</v>
      </c>
    </row>
    <row r="82" spans="1:4" x14ac:dyDescent="0.25">
      <c r="A82" s="36" t="s">
        <v>43</v>
      </c>
      <c r="B82" s="223">
        <v>3.2743099999999999E-3</v>
      </c>
      <c r="C82" s="223">
        <v>1.4419688100000001</v>
      </c>
      <c r="D82" s="73">
        <v>-1.4386945000000002</v>
      </c>
    </row>
    <row r="83" spans="1:4" x14ac:dyDescent="0.25">
      <c r="A83" s="36" t="s">
        <v>208</v>
      </c>
      <c r="B83" s="223">
        <v>8.6963600000000002E-3</v>
      </c>
      <c r="C83" s="223">
        <v>1.46884218</v>
      </c>
      <c r="D83" s="73">
        <v>-1.4601458199999999</v>
      </c>
    </row>
    <row r="84" spans="1:4" x14ac:dyDescent="0.25">
      <c r="A84" s="36" t="s">
        <v>91</v>
      </c>
      <c r="B84" s="223">
        <v>2.7822000000000003E-4</v>
      </c>
      <c r="C84" s="223">
        <v>1.49886743</v>
      </c>
      <c r="D84" s="73">
        <v>-1.49858921</v>
      </c>
    </row>
    <row r="85" spans="1:4" x14ac:dyDescent="0.25">
      <c r="A85" s="36" t="s">
        <v>176</v>
      </c>
      <c r="B85" s="223">
        <v>6.4270000000000004E-3</v>
      </c>
      <c r="C85" s="223">
        <v>1.5083176999999999</v>
      </c>
      <c r="D85" s="73">
        <v>-1.5018906999999999</v>
      </c>
    </row>
    <row r="86" spans="1:4" x14ac:dyDescent="0.25">
      <c r="A86" s="36" t="s">
        <v>101</v>
      </c>
      <c r="B86" s="223">
        <v>0</v>
      </c>
      <c r="C86" s="223">
        <v>1.5764964399999999</v>
      </c>
      <c r="D86" s="73">
        <v>-1.5764964399999999</v>
      </c>
    </row>
    <row r="87" spans="1:4" x14ac:dyDescent="0.25">
      <c r="A87" s="36" t="s">
        <v>207</v>
      </c>
      <c r="B87" s="223">
        <v>1.8966900000000001E-3</v>
      </c>
      <c r="C87" s="223">
        <v>1.6372488200000002</v>
      </c>
      <c r="D87" s="73">
        <v>-1.6353521300000002</v>
      </c>
    </row>
    <row r="88" spans="1:4" x14ac:dyDescent="0.25">
      <c r="A88" s="36" t="s">
        <v>96</v>
      </c>
      <c r="B88" s="223">
        <v>2.5281689999999999E-2</v>
      </c>
      <c r="C88" s="223">
        <v>2.01831264</v>
      </c>
      <c r="D88" s="73">
        <v>-1.9930309500000001</v>
      </c>
    </row>
    <row r="89" spans="1:4" x14ac:dyDescent="0.25">
      <c r="A89" s="36" t="s">
        <v>153</v>
      </c>
      <c r="B89" s="223">
        <v>0</v>
      </c>
      <c r="C89" s="223">
        <v>2.1190892799999999</v>
      </c>
      <c r="D89" s="73">
        <v>-2.1190892799999999</v>
      </c>
    </row>
    <row r="90" spans="1:4" x14ac:dyDescent="0.25">
      <c r="A90" s="36" t="s">
        <v>19</v>
      </c>
      <c r="B90" s="223">
        <v>0.61006353000000002</v>
      </c>
      <c r="C90" s="223">
        <v>2.7769715099999996</v>
      </c>
      <c r="D90" s="73">
        <v>-2.1669079799999995</v>
      </c>
    </row>
    <row r="91" spans="1:4" x14ac:dyDescent="0.25">
      <c r="A91" s="36" t="s">
        <v>93</v>
      </c>
      <c r="B91" s="223">
        <v>0.20160481</v>
      </c>
      <c r="C91" s="223">
        <v>2.3962332599999998</v>
      </c>
      <c r="D91" s="73">
        <v>-2.1946284499999997</v>
      </c>
    </row>
    <row r="92" spans="1:4" x14ac:dyDescent="0.25">
      <c r="A92" s="36" t="s">
        <v>111</v>
      </c>
      <c r="B92" s="223">
        <v>0</v>
      </c>
      <c r="C92" s="223">
        <v>2.3530362</v>
      </c>
      <c r="D92" s="73">
        <v>-2.3530362</v>
      </c>
    </row>
    <row r="93" spans="1:4" x14ac:dyDescent="0.25">
      <c r="A93" s="36" t="s">
        <v>247</v>
      </c>
      <c r="B93" s="223">
        <v>4.2110899999999998E-3</v>
      </c>
      <c r="C93" s="223">
        <v>2.7594920200000002</v>
      </c>
      <c r="D93" s="73">
        <v>-2.7552809300000001</v>
      </c>
    </row>
    <row r="94" spans="1:4" x14ac:dyDescent="0.25">
      <c r="A94" s="36" t="s">
        <v>112</v>
      </c>
      <c r="B94" s="223">
        <v>0.24071357000000002</v>
      </c>
      <c r="C94" s="223">
        <v>3.0792697499999999</v>
      </c>
      <c r="D94" s="73">
        <v>-2.8385561799999999</v>
      </c>
    </row>
    <row r="95" spans="1:4" x14ac:dyDescent="0.25">
      <c r="A95" s="36" t="s">
        <v>150</v>
      </c>
      <c r="B95" s="223">
        <v>1.53541335</v>
      </c>
      <c r="C95" s="223">
        <v>4.4734939999999996</v>
      </c>
      <c r="D95" s="73">
        <v>-2.9380806499999998</v>
      </c>
    </row>
    <row r="96" spans="1:4" x14ac:dyDescent="0.25">
      <c r="A96" s="36" t="s">
        <v>95</v>
      </c>
      <c r="B96" s="223">
        <v>0</v>
      </c>
      <c r="C96" s="223">
        <v>3.34082064</v>
      </c>
      <c r="D96" s="73">
        <v>-3.34082064</v>
      </c>
    </row>
    <row r="97" spans="1:5" x14ac:dyDescent="0.25">
      <c r="A97" s="36" t="s">
        <v>138</v>
      </c>
      <c r="B97" s="223">
        <v>1.0359000000000002E-3</v>
      </c>
      <c r="C97" s="223">
        <v>3.6393873800000001</v>
      </c>
      <c r="D97" s="73">
        <v>-3.6383514799999999</v>
      </c>
    </row>
    <row r="98" spans="1:5" x14ac:dyDescent="0.25">
      <c r="A98" s="36" t="s">
        <v>243</v>
      </c>
      <c r="B98" s="223">
        <v>0.13886377</v>
      </c>
      <c r="C98" s="223">
        <v>3.7772886099999998</v>
      </c>
      <c r="D98" s="73">
        <v>-3.6384248399999999</v>
      </c>
    </row>
    <row r="99" spans="1:5" x14ac:dyDescent="0.25">
      <c r="A99" s="36" t="s">
        <v>17</v>
      </c>
      <c r="B99" s="223">
        <v>0</v>
      </c>
      <c r="C99" s="223">
        <v>3.7362556200000001</v>
      </c>
      <c r="D99" s="73">
        <v>-3.7362556200000001</v>
      </c>
    </row>
    <row r="100" spans="1:5" x14ac:dyDescent="0.25">
      <c r="A100" s="36" t="s">
        <v>76</v>
      </c>
      <c r="B100" s="223">
        <v>0.10545300000000001</v>
      </c>
      <c r="C100" s="223">
        <v>3.8689424799999999</v>
      </c>
      <c r="D100" s="73">
        <v>-3.7634894800000001</v>
      </c>
    </row>
    <row r="101" spans="1:5" x14ac:dyDescent="0.25">
      <c r="A101" s="36" t="s">
        <v>139</v>
      </c>
      <c r="B101" s="223">
        <v>1.0263469999999998E-2</v>
      </c>
      <c r="C101" s="223">
        <v>3.88053421</v>
      </c>
      <c r="D101" s="73">
        <v>-3.87027074</v>
      </c>
      <c r="E101" s="25"/>
    </row>
    <row r="102" spans="1:5" x14ac:dyDescent="0.25">
      <c r="A102" s="36" t="s">
        <v>158</v>
      </c>
      <c r="B102" s="223">
        <v>0</v>
      </c>
      <c r="C102" s="223">
        <v>4.0910178100000003</v>
      </c>
      <c r="D102" s="73">
        <v>-4.0910178100000003</v>
      </c>
    </row>
    <row r="103" spans="1:5" x14ac:dyDescent="0.25">
      <c r="A103" s="36" t="s">
        <v>190</v>
      </c>
      <c r="B103" s="223">
        <v>0.3110328</v>
      </c>
      <c r="C103" s="223">
        <v>4.72457934</v>
      </c>
      <c r="D103" s="73">
        <v>-4.4135465400000005</v>
      </c>
    </row>
    <row r="104" spans="1:5" x14ac:dyDescent="0.25">
      <c r="A104" s="36" t="s">
        <v>92</v>
      </c>
      <c r="B104" s="223">
        <v>0.11472647999999999</v>
      </c>
      <c r="C104" s="223">
        <v>4.5681414500000006</v>
      </c>
      <c r="D104" s="73">
        <v>-4.4534149700000007</v>
      </c>
    </row>
    <row r="105" spans="1:5" x14ac:dyDescent="0.25">
      <c r="A105" s="36" t="s">
        <v>83</v>
      </c>
      <c r="B105" s="223">
        <v>0</v>
      </c>
      <c r="C105" s="223">
        <v>4.5453971100000006</v>
      </c>
      <c r="D105" s="73">
        <v>-4.5453971100000006</v>
      </c>
    </row>
    <row r="106" spans="1:5" x14ac:dyDescent="0.25">
      <c r="A106" s="36" t="s">
        <v>74</v>
      </c>
      <c r="B106" s="223">
        <v>1.5706421399999999</v>
      </c>
      <c r="C106" s="223">
        <v>6.1523416200000005</v>
      </c>
      <c r="D106" s="73">
        <v>-4.581699480000001</v>
      </c>
    </row>
    <row r="107" spans="1:5" x14ac:dyDescent="0.25">
      <c r="A107" s="36" t="s">
        <v>144</v>
      </c>
      <c r="B107" s="223">
        <v>0.26406779999999996</v>
      </c>
      <c r="C107" s="223">
        <v>4.8690156299999998</v>
      </c>
      <c r="D107" s="73">
        <v>-4.6049478299999995</v>
      </c>
    </row>
    <row r="108" spans="1:5" x14ac:dyDescent="0.25">
      <c r="A108" s="36" t="s">
        <v>241</v>
      </c>
      <c r="B108" s="223">
        <v>5.9039999999999997E-5</v>
      </c>
      <c r="C108" s="223">
        <v>4.6722852100000001</v>
      </c>
      <c r="D108" s="73">
        <v>-4.6722261700000001</v>
      </c>
    </row>
    <row r="109" spans="1:5" x14ac:dyDescent="0.25">
      <c r="A109" s="36" t="s">
        <v>141</v>
      </c>
      <c r="B109" s="223">
        <v>9.3000000000000005E-4</v>
      </c>
      <c r="C109" s="223">
        <v>4.8886588</v>
      </c>
      <c r="D109" s="73">
        <v>-4.8877287999999997</v>
      </c>
    </row>
    <row r="110" spans="1:5" x14ac:dyDescent="0.25">
      <c r="A110" s="36" t="s">
        <v>226</v>
      </c>
      <c r="B110" s="223">
        <v>0</v>
      </c>
      <c r="C110" s="223">
        <v>4.9142135599999994</v>
      </c>
      <c r="D110" s="73">
        <v>-4.9142135599999994</v>
      </c>
    </row>
    <row r="111" spans="1:5" x14ac:dyDescent="0.25">
      <c r="A111" s="36" t="s">
        <v>185</v>
      </c>
      <c r="B111" s="223">
        <v>0.12461264999999999</v>
      </c>
      <c r="C111" s="223">
        <v>5.4823192000000001</v>
      </c>
      <c r="D111" s="73">
        <v>-5.3577065499999996</v>
      </c>
    </row>
    <row r="112" spans="1:5" x14ac:dyDescent="0.25">
      <c r="A112" s="36" t="s">
        <v>193</v>
      </c>
      <c r="B112" s="223">
        <v>3.7393418199999999</v>
      </c>
      <c r="C112" s="223">
        <v>9.1902250199999997</v>
      </c>
      <c r="D112" s="73">
        <v>-5.4508831999999998</v>
      </c>
    </row>
    <row r="113" spans="1:4" x14ac:dyDescent="0.25">
      <c r="A113" s="36" t="s">
        <v>254</v>
      </c>
      <c r="B113" s="223">
        <v>8.5186029999999996E-2</v>
      </c>
      <c r="C113" s="223">
        <v>5.5949183300000005</v>
      </c>
      <c r="D113" s="73">
        <v>-5.5097323000000005</v>
      </c>
    </row>
    <row r="114" spans="1:4" x14ac:dyDescent="0.25">
      <c r="A114" s="36" t="s">
        <v>113</v>
      </c>
      <c r="B114" s="223">
        <v>0.13809760000000001</v>
      </c>
      <c r="C114" s="223">
        <v>5.7695389700000002</v>
      </c>
      <c r="D114" s="73">
        <v>-5.6314413700000001</v>
      </c>
    </row>
    <row r="115" spans="1:4" x14ac:dyDescent="0.25">
      <c r="A115" s="36" t="s">
        <v>75</v>
      </c>
      <c r="B115" s="223">
        <v>15.19603506</v>
      </c>
      <c r="C115" s="223">
        <v>20.885725069999999</v>
      </c>
      <c r="D115" s="73">
        <v>-5.6896900099999996</v>
      </c>
    </row>
    <row r="116" spans="1:4" x14ac:dyDescent="0.25">
      <c r="A116" s="36" t="s">
        <v>239</v>
      </c>
      <c r="B116" s="223">
        <v>1.416826E-2</v>
      </c>
      <c r="C116" s="223">
        <v>5.7042444699999999</v>
      </c>
      <c r="D116" s="73">
        <v>-5.69007621</v>
      </c>
    </row>
    <row r="117" spans="1:4" x14ac:dyDescent="0.25">
      <c r="A117" s="36" t="s">
        <v>55</v>
      </c>
      <c r="B117" s="223">
        <v>0</v>
      </c>
      <c r="C117" s="223">
        <v>6.1203918899999996</v>
      </c>
      <c r="D117" s="73">
        <v>-6.1203918899999996</v>
      </c>
    </row>
    <row r="118" spans="1:4" x14ac:dyDescent="0.25">
      <c r="A118" s="36" t="s">
        <v>6</v>
      </c>
      <c r="B118" s="223">
        <v>0.66154763999999999</v>
      </c>
      <c r="C118" s="223">
        <v>6.9172040499999996</v>
      </c>
      <c r="D118" s="73">
        <v>-6.2556564099999994</v>
      </c>
    </row>
    <row r="119" spans="1:4" x14ac:dyDescent="0.25">
      <c r="A119" s="36" t="s">
        <v>187</v>
      </c>
      <c r="B119" s="223">
        <v>6.5566289999999999E-2</v>
      </c>
      <c r="C119" s="223">
        <v>6.3863974400000005</v>
      </c>
      <c r="D119" s="73">
        <v>-6.320831150000001</v>
      </c>
    </row>
    <row r="120" spans="1:4" x14ac:dyDescent="0.25">
      <c r="A120" s="36" t="s">
        <v>163</v>
      </c>
      <c r="B120" s="223">
        <v>0.73851833999999994</v>
      </c>
      <c r="C120" s="223">
        <v>7.2517803199999999</v>
      </c>
      <c r="D120" s="73">
        <v>-6.5132619800000002</v>
      </c>
    </row>
    <row r="121" spans="1:4" x14ac:dyDescent="0.25">
      <c r="A121" s="36" t="s">
        <v>181</v>
      </c>
      <c r="B121" s="223">
        <v>0.12735579</v>
      </c>
      <c r="C121" s="223">
        <v>6.7549441400000001</v>
      </c>
      <c r="D121" s="73">
        <v>-6.6275883499999999</v>
      </c>
    </row>
    <row r="122" spans="1:4" x14ac:dyDescent="0.25">
      <c r="A122" s="36" t="s">
        <v>98</v>
      </c>
      <c r="B122" s="223">
        <v>12.56221978</v>
      </c>
      <c r="C122" s="223">
        <v>20.072238760000001</v>
      </c>
      <c r="D122" s="73">
        <v>-7.5100189800000017</v>
      </c>
    </row>
    <row r="123" spans="1:4" x14ac:dyDescent="0.25">
      <c r="A123" s="36" t="s">
        <v>186</v>
      </c>
      <c r="B123" s="223">
        <v>1.3838350000000001E-2</v>
      </c>
      <c r="C123" s="223">
        <v>7.8852359100000005</v>
      </c>
      <c r="D123" s="73">
        <v>-7.8713975600000001</v>
      </c>
    </row>
    <row r="124" spans="1:4" x14ac:dyDescent="0.25">
      <c r="A124" s="36" t="s">
        <v>4</v>
      </c>
      <c r="B124" s="223">
        <v>1.4329823000000002</v>
      </c>
      <c r="C124" s="223">
        <v>9.3749851399999997</v>
      </c>
      <c r="D124" s="73">
        <v>-7.9420028399999998</v>
      </c>
    </row>
    <row r="125" spans="1:4" x14ac:dyDescent="0.25">
      <c r="A125" s="36" t="s">
        <v>156</v>
      </c>
      <c r="B125" s="223">
        <v>3.4099999999999999E-4</v>
      </c>
      <c r="C125" s="223">
        <v>7.9859754900000004</v>
      </c>
      <c r="D125" s="73">
        <v>-7.9856344900000007</v>
      </c>
    </row>
    <row r="126" spans="1:4" x14ac:dyDescent="0.25">
      <c r="A126" s="36" t="s">
        <v>173</v>
      </c>
      <c r="B126" s="223">
        <v>5.1598910000000005E-2</v>
      </c>
      <c r="C126" s="223">
        <v>8.0920785500000001</v>
      </c>
      <c r="D126" s="73">
        <v>-8.0404796400000009</v>
      </c>
    </row>
    <row r="127" spans="1:4" x14ac:dyDescent="0.25">
      <c r="A127" s="36" t="s">
        <v>152</v>
      </c>
      <c r="B127" s="223">
        <v>3.7883010000000001</v>
      </c>
      <c r="C127" s="223">
        <v>11.920374970000001</v>
      </c>
      <c r="D127" s="73">
        <v>-8.1320739700000004</v>
      </c>
    </row>
    <row r="128" spans="1:4" x14ac:dyDescent="0.25">
      <c r="A128" s="36" t="s">
        <v>159</v>
      </c>
      <c r="B128" s="223">
        <v>0.97537815999999999</v>
      </c>
      <c r="C128" s="223">
        <v>9.6403827899999985</v>
      </c>
      <c r="D128" s="73">
        <v>-8.6650046299999985</v>
      </c>
    </row>
    <row r="129" spans="1:4" x14ac:dyDescent="0.25">
      <c r="A129" s="36" t="s">
        <v>31</v>
      </c>
      <c r="B129" s="223">
        <v>1.3075E-2</v>
      </c>
      <c r="C129" s="223">
        <v>8.9053031499999999</v>
      </c>
      <c r="D129" s="73">
        <v>-8.8922281499999993</v>
      </c>
    </row>
    <row r="130" spans="1:4" x14ac:dyDescent="0.25">
      <c r="A130" s="36" t="s">
        <v>191</v>
      </c>
      <c r="B130" s="223">
        <v>4.8124200000000004E-3</v>
      </c>
      <c r="C130" s="223">
        <v>8.9406729899999995</v>
      </c>
      <c r="D130" s="73">
        <v>-8.9358605699999991</v>
      </c>
    </row>
    <row r="131" spans="1:4" x14ac:dyDescent="0.25">
      <c r="A131" s="36" t="s">
        <v>94</v>
      </c>
      <c r="B131" s="223">
        <v>2.6785650200000002</v>
      </c>
      <c r="C131" s="223">
        <v>11.6170343</v>
      </c>
      <c r="D131" s="73">
        <v>-8.9384692799999996</v>
      </c>
    </row>
    <row r="132" spans="1:4" x14ac:dyDescent="0.25">
      <c r="A132" s="36" t="s">
        <v>227</v>
      </c>
      <c r="B132" s="223">
        <v>3.2518330000000005E-2</v>
      </c>
      <c r="C132" s="223">
        <v>9.0358449099999998</v>
      </c>
      <c r="D132" s="73">
        <v>-9.0033265799999995</v>
      </c>
    </row>
    <row r="133" spans="1:4" x14ac:dyDescent="0.25">
      <c r="A133" s="36" t="s">
        <v>13</v>
      </c>
      <c r="B133" s="223">
        <v>2.2000000000000001E-3</v>
      </c>
      <c r="C133" s="223">
        <v>9.0616409999999998</v>
      </c>
      <c r="D133" s="73">
        <v>-9.0594409999999996</v>
      </c>
    </row>
    <row r="134" spans="1:4" x14ac:dyDescent="0.25">
      <c r="A134" s="36" t="s">
        <v>205</v>
      </c>
      <c r="B134" s="223">
        <v>0.39606484999999997</v>
      </c>
      <c r="C134" s="223">
        <v>9.8573252599999996</v>
      </c>
      <c r="D134" s="73">
        <v>-9.4612604099999995</v>
      </c>
    </row>
    <row r="135" spans="1:4" x14ac:dyDescent="0.25">
      <c r="A135" s="36" t="s">
        <v>122</v>
      </c>
      <c r="B135" s="223">
        <v>0.12372753</v>
      </c>
      <c r="C135" s="223">
        <v>9.6629812499999996</v>
      </c>
      <c r="D135" s="73">
        <v>-9.5392537199999996</v>
      </c>
    </row>
    <row r="136" spans="1:4" x14ac:dyDescent="0.25">
      <c r="A136" s="36" t="s">
        <v>255</v>
      </c>
      <c r="B136" s="223">
        <v>5.498815E-2</v>
      </c>
      <c r="C136" s="223">
        <v>9.7070557200000014</v>
      </c>
      <c r="D136" s="73">
        <v>-9.6520675700000016</v>
      </c>
    </row>
    <row r="137" spans="1:4" x14ac:dyDescent="0.25">
      <c r="A137" s="36" t="s">
        <v>49</v>
      </c>
      <c r="B137" s="223">
        <v>4.2622198400000002</v>
      </c>
      <c r="C137" s="223">
        <v>14.087586699999999</v>
      </c>
      <c r="D137" s="73">
        <v>-9.825366859999999</v>
      </c>
    </row>
    <row r="138" spans="1:4" x14ac:dyDescent="0.25">
      <c r="A138" s="36" t="s">
        <v>133</v>
      </c>
      <c r="B138" s="223">
        <v>3.6728043399999999</v>
      </c>
      <c r="C138" s="223">
        <v>13.898565509999999</v>
      </c>
      <c r="D138" s="73">
        <v>-10.225761169999998</v>
      </c>
    </row>
    <row r="139" spans="1:4" x14ac:dyDescent="0.25">
      <c r="A139" s="36" t="s">
        <v>221</v>
      </c>
      <c r="B139" s="223">
        <v>0.23063786999999999</v>
      </c>
      <c r="C139" s="223">
        <v>10.49806982</v>
      </c>
      <c r="D139" s="73">
        <v>-10.267431949999999</v>
      </c>
    </row>
    <row r="140" spans="1:4" x14ac:dyDescent="0.25">
      <c r="A140" s="36" t="s">
        <v>224</v>
      </c>
      <c r="B140" s="223">
        <v>0.85296400000000006</v>
      </c>
      <c r="C140" s="223">
        <v>12.332920400000001</v>
      </c>
      <c r="D140" s="73">
        <v>-11.479956400000001</v>
      </c>
    </row>
    <row r="141" spans="1:4" x14ac:dyDescent="0.25">
      <c r="A141" s="36" t="s">
        <v>236</v>
      </c>
      <c r="B141" s="223">
        <v>0.22582242999999999</v>
      </c>
      <c r="C141" s="223">
        <v>12.387331400000001</v>
      </c>
      <c r="D141" s="73">
        <v>-12.161508970000002</v>
      </c>
    </row>
    <row r="142" spans="1:4" x14ac:dyDescent="0.25">
      <c r="A142" s="36" t="s">
        <v>12</v>
      </c>
      <c r="B142" s="223">
        <v>9.2271369999999991E-2</v>
      </c>
      <c r="C142" s="223">
        <v>12.329492380000001</v>
      </c>
      <c r="D142" s="73">
        <v>-12.237221010000001</v>
      </c>
    </row>
    <row r="143" spans="1:4" x14ac:dyDescent="0.25">
      <c r="A143" s="36" t="s">
        <v>120</v>
      </c>
      <c r="B143" s="223">
        <v>0.29063872999999996</v>
      </c>
      <c r="C143" s="223">
        <v>12.962345750000001</v>
      </c>
      <c r="D143" s="73">
        <v>-12.671707020000001</v>
      </c>
    </row>
    <row r="144" spans="1:4" x14ac:dyDescent="0.25">
      <c r="A144" s="36" t="s">
        <v>246</v>
      </c>
      <c r="B144" s="223">
        <v>0.23992768</v>
      </c>
      <c r="C144" s="223">
        <v>13.126384060000001</v>
      </c>
      <c r="D144" s="73">
        <v>-12.886456380000002</v>
      </c>
    </row>
    <row r="145" spans="1:4" x14ac:dyDescent="0.25">
      <c r="A145" s="36" t="s">
        <v>149</v>
      </c>
      <c r="B145" s="223">
        <v>4.8642631100000004</v>
      </c>
      <c r="C145" s="223">
        <v>18.302895890000002</v>
      </c>
      <c r="D145" s="73">
        <v>-13.438632780000002</v>
      </c>
    </row>
    <row r="146" spans="1:4" x14ac:dyDescent="0.25">
      <c r="A146" s="36" t="s">
        <v>154</v>
      </c>
      <c r="B146" s="223">
        <v>0.17031004999999999</v>
      </c>
      <c r="C146" s="223">
        <v>13.74884406</v>
      </c>
      <c r="D146" s="73">
        <v>-13.57853401</v>
      </c>
    </row>
    <row r="147" spans="1:4" x14ac:dyDescent="0.25">
      <c r="A147" s="36" t="s">
        <v>128</v>
      </c>
      <c r="B147" s="223">
        <v>0.40785125999999999</v>
      </c>
      <c r="C147" s="223">
        <v>14.144913789999999</v>
      </c>
      <c r="D147" s="73">
        <v>-13.737062529999999</v>
      </c>
    </row>
    <row r="148" spans="1:4" x14ac:dyDescent="0.25">
      <c r="A148" s="36" t="s">
        <v>237</v>
      </c>
      <c r="B148" s="223">
        <v>0.53056201000000003</v>
      </c>
      <c r="C148" s="223">
        <v>14.46202914</v>
      </c>
      <c r="D148" s="73">
        <v>-13.93146713</v>
      </c>
    </row>
    <row r="149" spans="1:4" x14ac:dyDescent="0.25">
      <c r="A149" s="36" t="s">
        <v>188</v>
      </c>
      <c r="B149" s="223">
        <v>6.9952E-2</v>
      </c>
      <c r="C149" s="223">
        <v>14.40399259</v>
      </c>
      <c r="D149" s="73">
        <v>-14.334040589999999</v>
      </c>
    </row>
    <row r="150" spans="1:4" x14ac:dyDescent="0.25">
      <c r="A150" s="36" t="s">
        <v>199</v>
      </c>
      <c r="B150" s="223">
        <v>1.0563076999999998</v>
      </c>
      <c r="C150" s="223">
        <v>15.413652089999999</v>
      </c>
      <c r="D150" s="73">
        <v>-14.35734439</v>
      </c>
    </row>
    <row r="151" spans="1:4" x14ac:dyDescent="0.25">
      <c r="A151" s="36" t="s">
        <v>213</v>
      </c>
      <c r="B151" s="223">
        <v>9.7925999999999999E-2</v>
      </c>
      <c r="C151" s="223">
        <v>14.51521234</v>
      </c>
      <c r="D151" s="73">
        <v>-14.41728634</v>
      </c>
    </row>
    <row r="152" spans="1:4" x14ac:dyDescent="0.25">
      <c r="A152" s="36" t="s">
        <v>148</v>
      </c>
      <c r="B152" s="223">
        <v>0.33079729999999996</v>
      </c>
      <c r="C152" s="223">
        <v>15.214633640000001</v>
      </c>
      <c r="D152" s="73">
        <v>-14.88383634</v>
      </c>
    </row>
    <row r="153" spans="1:4" x14ac:dyDescent="0.25">
      <c r="A153" s="36" t="s">
        <v>228</v>
      </c>
      <c r="B153" s="223">
        <v>1.6080030700000001</v>
      </c>
      <c r="C153" s="223">
        <v>16.983695609999998</v>
      </c>
      <c r="D153" s="73">
        <v>-15.375692539999998</v>
      </c>
    </row>
    <row r="154" spans="1:4" x14ac:dyDescent="0.25">
      <c r="A154" s="36" t="s">
        <v>182</v>
      </c>
      <c r="B154" s="223">
        <v>1.9600913200000001</v>
      </c>
      <c r="C154" s="223">
        <v>18.21768557</v>
      </c>
      <c r="D154" s="73">
        <v>-16.25759425</v>
      </c>
    </row>
    <row r="155" spans="1:4" x14ac:dyDescent="0.25">
      <c r="A155" s="36" t="s">
        <v>106</v>
      </c>
      <c r="B155" s="223">
        <v>4.5023235599999998</v>
      </c>
      <c r="C155" s="223">
        <v>21.068452180000001</v>
      </c>
      <c r="D155" s="73">
        <v>-16.566128620000001</v>
      </c>
    </row>
    <row r="156" spans="1:4" x14ac:dyDescent="0.25">
      <c r="A156" s="36" t="s">
        <v>14</v>
      </c>
      <c r="B156" s="223">
        <v>7.6144686999999998</v>
      </c>
      <c r="C156" s="223">
        <v>24.701685770000001</v>
      </c>
      <c r="D156" s="73">
        <v>-17.087217070000001</v>
      </c>
    </row>
    <row r="157" spans="1:4" x14ac:dyDescent="0.25">
      <c r="A157" s="36" t="s">
        <v>24</v>
      </c>
      <c r="B157" s="223">
        <v>1.384616E-2</v>
      </c>
      <c r="C157" s="223">
        <v>17.64668305</v>
      </c>
      <c r="D157" s="73">
        <v>-17.63283689</v>
      </c>
    </row>
    <row r="158" spans="1:4" x14ac:dyDescent="0.25">
      <c r="A158" s="36" t="s">
        <v>82</v>
      </c>
      <c r="B158" s="223">
        <v>2.2361099999999999E-3</v>
      </c>
      <c r="C158" s="223">
        <v>17.705712420000001</v>
      </c>
      <c r="D158" s="73">
        <v>-17.703476310000003</v>
      </c>
    </row>
    <row r="159" spans="1:4" x14ac:dyDescent="0.25">
      <c r="A159" s="36" t="s">
        <v>34</v>
      </c>
      <c r="B159" s="223">
        <v>0.41464013</v>
      </c>
      <c r="C159" s="223">
        <v>18.677840929999999</v>
      </c>
      <c r="D159" s="73">
        <v>-18.2632008</v>
      </c>
    </row>
    <row r="160" spans="1:4" x14ac:dyDescent="0.25">
      <c r="A160" s="36" t="s">
        <v>252</v>
      </c>
      <c r="B160" s="223">
        <v>0.51677569000000001</v>
      </c>
      <c r="C160" s="223">
        <v>18.908914600000003</v>
      </c>
      <c r="D160" s="73">
        <v>-18.392138910000003</v>
      </c>
    </row>
    <row r="161" spans="1:4" x14ac:dyDescent="0.25">
      <c r="A161" s="36" t="s">
        <v>174</v>
      </c>
      <c r="B161" s="223">
        <v>0.29901295</v>
      </c>
      <c r="C161" s="223">
        <v>18.71637643</v>
      </c>
      <c r="D161" s="73">
        <v>-18.417363479999999</v>
      </c>
    </row>
    <row r="162" spans="1:4" x14ac:dyDescent="0.25">
      <c r="A162" s="36" t="s">
        <v>142</v>
      </c>
      <c r="B162" s="223">
        <v>4.7770871699999997</v>
      </c>
      <c r="C162" s="223">
        <v>23.316195149999999</v>
      </c>
      <c r="D162" s="73">
        <v>-18.539107979999997</v>
      </c>
    </row>
    <row r="163" spans="1:4" x14ac:dyDescent="0.25">
      <c r="A163" s="36" t="s">
        <v>230</v>
      </c>
      <c r="B163" s="223">
        <v>0.23397456</v>
      </c>
      <c r="C163" s="223">
        <v>19.010634890000002</v>
      </c>
      <c r="D163" s="73">
        <v>-18.776660330000002</v>
      </c>
    </row>
    <row r="164" spans="1:4" x14ac:dyDescent="0.25">
      <c r="A164" s="36" t="s">
        <v>251</v>
      </c>
      <c r="B164" s="223">
        <v>0.69960358999999994</v>
      </c>
      <c r="C164" s="223">
        <v>20.01215152</v>
      </c>
      <c r="D164" s="73">
        <v>-19.312547930000001</v>
      </c>
    </row>
    <row r="165" spans="1:4" x14ac:dyDescent="0.25">
      <c r="A165" s="36" t="s">
        <v>50</v>
      </c>
      <c r="B165" s="223">
        <v>2.9543370200000001</v>
      </c>
      <c r="C165" s="223">
        <v>22.279458930000001</v>
      </c>
      <c r="D165" s="73">
        <v>-19.32512191</v>
      </c>
    </row>
    <row r="166" spans="1:4" x14ac:dyDescent="0.25">
      <c r="A166" s="36" t="s">
        <v>219</v>
      </c>
      <c r="B166" s="223">
        <v>0.32456531999999999</v>
      </c>
      <c r="C166" s="223">
        <v>20.348325579999997</v>
      </c>
      <c r="D166" s="73">
        <v>-20.023760259999996</v>
      </c>
    </row>
    <row r="167" spans="1:4" x14ac:dyDescent="0.25">
      <c r="A167" s="36" t="s">
        <v>147</v>
      </c>
      <c r="B167" s="223">
        <v>0.55892156999999998</v>
      </c>
      <c r="C167" s="223">
        <v>20.624988070000001</v>
      </c>
      <c r="D167" s="73">
        <v>-20.066066500000002</v>
      </c>
    </row>
    <row r="168" spans="1:4" x14ac:dyDescent="0.25">
      <c r="A168" s="36" t="s">
        <v>23</v>
      </c>
      <c r="B168" s="223">
        <v>16.247453660000001</v>
      </c>
      <c r="C168" s="223">
        <v>36.657718270000004</v>
      </c>
      <c r="D168" s="73">
        <v>-20.410264610000002</v>
      </c>
    </row>
    <row r="169" spans="1:4" x14ac:dyDescent="0.25">
      <c r="A169" s="36" t="s">
        <v>206</v>
      </c>
      <c r="B169" s="223">
        <v>1.0478993699999999</v>
      </c>
      <c r="C169" s="223">
        <v>22.06607623</v>
      </c>
      <c r="D169" s="73">
        <v>-21.018176860000001</v>
      </c>
    </row>
    <row r="170" spans="1:4" x14ac:dyDescent="0.25">
      <c r="A170" s="36" t="s">
        <v>234</v>
      </c>
      <c r="B170" s="223">
        <v>1.496922E-2</v>
      </c>
      <c r="C170" s="223">
        <v>21.033391890000001</v>
      </c>
      <c r="D170" s="73">
        <v>-21.01842267</v>
      </c>
    </row>
    <row r="171" spans="1:4" x14ac:dyDescent="0.25">
      <c r="A171" s="36" t="s">
        <v>32</v>
      </c>
      <c r="B171" s="223">
        <v>2.42127E-2</v>
      </c>
      <c r="C171" s="223">
        <v>21.108613550000001</v>
      </c>
      <c r="D171" s="73">
        <v>-21.084400850000002</v>
      </c>
    </row>
    <row r="172" spans="1:4" x14ac:dyDescent="0.25">
      <c r="A172" s="36" t="s">
        <v>28</v>
      </c>
      <c r="B172" s="223">
        <v>2.099678E-2</v>
      </c>
      <c r="C172" s="223">
        <v>21.714595729999999</v>
      </c>
      <c r="D172" s="73">
        <v>-21.693598949999998</v>
      </c>
    </row>
    <row r="173" spans="1:4" x14ac:dyDescent="0.25">
      <c r="A173" s="36" t="s">
        <v>7</v>
      </c>
      <c r="B173" s="223">
        <v>0.39597002000000003</v>
      </c>
      <c r="C173" s="223">
        <v>22.812079350000001</v>
      </c>
      <c r="D173" s="73">
        <v>-22.416109330000001</v>
      </c>
    </row>
    <row r="174" spans="1:4" x14ac:dyDescent="0.25">
      <c r="A174" s="36" t="s">
        <v>169</v>
      </c>
      <c r="B174" s="223">
        <v>0.68364642000000009</v>
      </c>
      <c r="C174" s="223">
        <v>23.379934479999999</v>
      </c>
      <c r="D174" s="73">
        <v>-22.696288060000001</v>
      </c>
    </row>
    <row r="175" spans="1:4" x14ac:dyDescent="0.25">
      <c r="A175" s="36" t="s">
        <v>132</v>
      </c>
      <c r="B175" s="223">
        <v>0.31902096000000002</v>
      </c>
      <c r="C175" s="223">
        <v>24.53424807</v>
      </c>
      <c r="D175" s="73">
        <v>-24.215227110000001</v>
      </c>
    </row>
    <row r="176" spans="1:4" x14ac:dyDescent="0.25">
      <c r="A176" s="36" t="s">
        <v>202</v>
      </c>
      <c r="B176" s="223">
        <v>2.5254464100000003</v>
      </c>
      <c r="C176" s="223">
        <v>26.878213260000003</v>
      </c>
      <c r="D176" s="73">
        <v>-24.352766850000002</v>
      </c>
    </row>
    <row r="177" spans="1:4" x14ac:dyDescent="0.25">
      <c r="A177" s="36" t="s">
        <v>121</v>
      </c>
      <c r="B177" s="223">
        <v>0.70470706999999999</v>
      </c>
      <c r="C177" s="223">
        <v>25.169988620000002</v>
      </c>
      <c r="D177" s="73">
        <v>-24.46528155</v>
      </c>
    </row>
    <row r="178" spans="1:4" x14ac:dyDescent="0.25">
      <c r="A178" s="36" t="s">
        <v>171</v>
      </c>
      <c r="B178" s="223">
        <v>3.9347501600000001</v>
      </c>
      <c r="C178" s="223">
        <v>28.90519286</v>
      </c>
      <c r="D178" s="73">
        <v>-24.9704427</v>
      </c>
    </row>
    <row r="179" spans="1:4" x14ac:dyDescent="0.25">
      <c r="A179" s="36" t="s">
        <v>119</v>
      </c>
      <c r="B179" s="223">
        <v>0.56487421999999998</v>
      </c>
      <c r="C179" s="223">
        <v>25.55795629</v>
      </c>
      <c r="D179" s="73">
        <v>-24.99308207</v>
      </c>
    </row>
    <row r="180" spans="1:4" x14ac:dyDescent="0.25">
      <c r="A180" s="36" t="s">
        <v>30</v>
      </c>
      <c r="B180" s="223">
        <v>0.22473185999999998</v>
      </c>
      <c r="C180" s="223">
        <v>25.40357217</v>
      </c>
      <c r="D180" s="73">
        <v>-25.178840310000002</v>
      </c>
    </row>
    <row r="181" spans="1:4" x14ac:dyDescent="0.25">
      <c r="A181" s="36" t="s">
        <v>117</v>
      </c>
      <c r="B181" s="223">
        <v>0.32900566999999997</v>
      </c>
      <c r="C181" s="223">
        <v>25.544931500000001</v>
      </c>
      <c r="D181" s="73">
        <v>-25.21592583</v>
      </c>
    </row>
    <row r="182" spans="1:4" x14ac:dyDescent="0.25">
      <c r="A182" s="36" t="s">
        <v>172</v>
      </c>
      <c r="B182" s="223">
        <v>5.6320151599999999</v>
      </c>
      <c r="C182" s="223">
        <v>32.482574329999998</v>
      </c>
      <c r="D182" s="73">
        <v>-26.850559169999997</v>
      </c>
    </row>
    <row r="183" spans="1:4" x14ac:dyDescent="0.25">
      <c r="A183" s="36" t="s">
        <v>155</v>
      </c>
      <c r="B183" s="223">
        <v>9.8189999999999993E-5</v>
      </c>
      <c r="C183" s="223">
        <v>27.306647179999999</v>
      </c>
      <c r="D183" s="73">
        <v>-27.30654899</v>
      </c>
    </row>
    <row r="184" spans="1:4" x14ac:dyDescent="0.25">
      <c r="A184" s="36" t="s">
        <v>22</v>
      </c>
      <c r="B184" s="223">
        <v>5.5776143099999995</v>
      </c>
      <c r="C184" s="223">
        <v>33.018329680000001</v>
      </c>
      <c r="D184" s="73">
        <v>-27.440715369999999</v>
      </c>
    </row>
    <row r="185" spans="1:4" x14ac:dyDescent="0.25">
      <c r="A185" s="36" t="s">
        <v>116</v>
      </c>
      <c r="B185" s="223">
        <v>0.55656315000000001</v>
      </c>
      <c r="C185" s="223">
        <v>28.060213390000001</v>
      </c>
      <c r="D185" s="73">
        <v>-27.503650240000002</v>
      </c>
    </row>
    <row r="186" spans="1:4" x14ac:dyDescent="0.25">
      <c r="A186" s="36" t="s">
        <v>233</v>
      </c>
      <c r="B186" s="223">
        <v>0.12658889000000001</v>
      </c>
      <c r="C186" s="223">
        <v>28.57618836</v>
      </c>
      <c r="D186" s="73">
        <v>-28.449599469999999</v>
      </c>
    </row>
    <row r="187" spans="1:4" x14ac:dyDescent="0.25">
      <c r="A187" s="36" t="s">
        <v>103</v>
      </c>
      <c r="B187" s="223">
        <v>2.4220924500000001</v>
      </c>
      <c r="C187" s="223">
        <v>31.028182260000001</v>
      </c>
      <c r="D187" s="73">
        <v>-28.60608981</v>
      </c>
    </row>
    <row r="188" spans="1:4" x14ac:dyDescent="0.25">
      <c r="A188" s="36" t="s">
        <v>110</v>
      </c>
      <c r="B188" s="223">
        <v>3.0415308300000001</v>
      </c>
      <c r="C188" s="223">
        <v>32.528025169999999</v>
      </c>
      <c r="D188" s="73">
        <v>-29.48649434</v>
      </c>
    </row>
    <row r="189" spans="1:4" x14ac:dyDescent="0.25">
      <c r="A189" s="36" t="s">
        <v>130</v>
      </c>
      <c r="B189" s="223">
        <v>1.2037039700000001</v>
      </c>
      <c r="C189" s="223">
        <v>31.664965370000001</v>
      </c>
      <c r="D189" s="73">
        <v>-30.461261400000001</v>
      </c>
    </row>
    <row r="190" spans="1:4" x14ac:dyDescent="0.25">
      <c r="A190" s="36" t="s">
        <v>256</v>
      </c>
      <c r="B190" s="223">
        <v>6.1427647900000002</v>
      </c>
      <c r="C190" s="223">
        <v>38.346882000000001</v>
      </c>
      <c r="D190" s="73">
        <v>-32.20411721</v>
      </c>
    </row>
    <row r="191" spans="1:4" x14ac:dyDescent="0.25">
      <c r="A191" s="36" t="s">
        <v>210</v>
      </c>
      <c r="B191" s="223">
        <v>0.62927865000000005</v>
      </c>
      <c r="C191" s="223">
        <v>33.594672989999999</v>
      </c>
      <c r="D191" s="73">
        <v>-32.965394339999996</v>
      </c>
    </row>
    <row r="192" spans="1:4" x14ac:dyDescent="0.25">
      <c r="A192" s="36" t="s">
        <v>114</v>
      </c>
      <c r="B192" s="223">
        <v>14.767995089999999</v>
      </c>
      <c r="C192" s="223">
        <v>48.801550229999997</v>
      </c>
      <c r="D192" s="73">
        <v>-34.033555139999997</v>
      </c>
    </row>
    <row r="193" spans="1:4" x14ac:dyDescent="0.25">
      <c r="A193" s="36" t="s">
        <v>168</v>
      </c>
      <c r="B193" s="223">
        <v>3.1199303899999999</v>
      </c>
      <c r="C193" s="223">
        <v>38.487094810000002</v>
      </c>
      <c r="D193" s="73">
        <v>-35.367164420000002</v>
      </c>
    </row>
    <row r="194" spans="1:4" x14ac:dyDescent="0.25">
      <c r="A194" s="36" t="s">
        <v>25</v>
      </c>
      <c r="B194" s="223">
        <v>0.48663645</v>
      </c>
      <c r="C194" s="223">
        <v>36.383064060000002</v>
      </c>
      <c r="D194" s="73">
        <v>-35.896427610000003</v>
      </c>
    </row>
    <row r="195" spans="1:4" x14ac:dyDescent="0.25">
      <c r="A195" s="36" t="s">
        <v>27</v>
      </c>
      <c r="B195" s="223">
        <v>0.30652096999999995</v>
      </c>
      <c r="C195" s="223">
        <v>38.779924869999995</v>
      </c>
      <c r="D195" s="73">
        <v>-38.473403899999994</v>
      </c>
    </row>
    <row r="196" spans="1:4" x14ac:dyDescent="0.25">
      <c r="A196" s="36" t="s">
        <v>2</v>
      </c>
      <c r="B196" s="223">
        <v>22.110765449999999</v>
      </c>
      <c r="C196" s="223">
        <v>61.427598670000002</v>
      </c>
      <c r="D196" s="73">
        <v>-39.316833220000007</v>
      </c>
    </row>
    <row r="197" spans="1:4" x14ac:dyDescent="0.25">
      <c r="A197" s="36" t="s">
        <v>5</v>
      </c>
      <c r="B197" s="223">
        <v>0.17121614999999998</v>
      </c>
      <c r="C197" s="223">
        <v>39.669611709999998</v>
      </c>
      <c r="D197" s="73">
        <v>-39.498395559999999</v>
      </c>
    </row>
    <row r="198" spans="1:4" x14ac:dyDescent="0.25">
      <c r="A198" s="36" t="s">
        <v>232</v>
      </c>
      <c r="B198" s="223">
        <v>3.5379720000000003E-2</v>
      </c>
      <c r="C198" s="223">
        <v>39.625398570000002</v>
      </c>
      <c r="D198" s="73">
        <v>-39.59001885</v>
      </c>
    </row>
    <row r="199" spans="1:4" x14ac:dyDescent="0.25">
      <c r="A199" s="36" t="s">
        <v>99</v>
      </c>
      <c r="B199" s="223">
        <v>1.1720986</v>
      </c>
      <c r="C199" s="223">
        <v>41.716681200000004</v>
      </c>
      <c r="D199" s="73">
        <v>-40.544582600000005</v>
      </c>
    </row>
    <row r="200" spans="1:4" x14ac:dyDescent="0.25">
      <c r="A200" s="36" t="s">
        <v>231</v>
      </c>
      <c r="B200" s="223">
        <v>2.1384470000000003E-2</v>
      </c>
      <c r="C200" s="223">
        <v>40.796138329999998</v>
      </c>
      <c r="D200" s="73">
        <v>-40.774753859999997</v>
      </c>
    </row>
    <row r="201" spans="1:4" x14ac:dyDescent="0.25">
      <c r="A201" s="36" t="s">
        <v>146</v>
      </c>
      <c r="B201" s="223">
        <v>0.29436582999999999</v>
      </c>
      <c r="C201" s="223">
        <v>41.519190630000004</v>
      </c>
      <c r="D201" s="73">
        <v>-41.224824800000007</v>
      </c>
    </row>
    <row r="202" spans="1:4" x14ac:dyDescent="0.25">
      <c r="A202" s="36" t="s">
        <v>104</v>
      </c>
      <c r="B202" s="223">
        <v>6.5957290999999998</v>
      </c>
      <c r="C202" s="223">
        <v>47.89538992</v>
      </c>
      <c r="D202" s="73">
        <v>-41.29966082</v>
      </c>
    </row>
    <row r="203" spans="1:4" x14ac:dyDescent="0.25">
      <c r="A203" s="36" t="s">
        <v>39</v>
      </c>
      <c r="B203" s="223">
        <v>2.09140902</v>
      </c>
      <c r="C203" s="223">
        <v>43.567667469999996</v>
      </c>
      <c r="D203" s="73">
        <v>-41.476258449999996</v>
      </c>
    </row>
    <row r="204" spans="1:4" x14ac:dyDescent="0.25">
      <c r="A204" s="36" t="s">
        <v>143</v>
      </c>
      <c r="B204" s="223">
        <v>3.8248562000000002</v>
      </c>
      <c r="C204" s="223">
        <v>47.201142990000001</v>
      </c>
      <c r="D204" s="73">
        <v>-43.376286790000002</v>
      </c>
    </row>
    <row r="205" spans="1:4" x14ac:dyDescent="0.25">
      <c r="A205" s="36" t="s">
        <v>36</v>
      </c>
      <c r="B205" s="223">
        <v>0.49867721999999998</v>
      </c>
      <c r="C205" s="223">
        <v>44.057673840000007</v>
      </c>
      <c r="D205" s="73">
        <v>-43.558996620000009</v>
      </c>
    </row>
    <row r="206" spans="1:4" x14ac:dyDescent="0.25">
      <c r="A206" s="36" t="s">
        <v>201</v>
      </c>
      <c r="B206" s="223">
        <v>1.5636552100000001</v>
      </c>
      <c r="C206" s="223">
        <v>45.9163122</v>
      </c>
      <c r="D206" s="73">
        <v>-44.35265699</v>
      </c>
    </row>
    <row r="207" spans="1:4" x14ac:dyDescent="0.25">
      <c r="A207" s="36" t="s">
        <v>203</v>
      </c>
      <c r="B207" s="223">
        <v>0.22677743</v>
      </c>
      <c r="C207" s="223">
        <v>47.745942740000004</v>
      </c>
      <c r="D207" s="73">
        <v>-47.519165310000005</v>
      </c>
    </row>
    <row r="208" spans="1:4" x14ac:dyDescent="0.25">
      <c r="A208" s="36" t="s">
        <v>211</v>
      </c>
      <c r="B208" s="223">
        <v>5.0187288499999996</v>
      </c>
      <c r="C208" s="223">
        <v>54.040187039999999</v>
      </c>
      <c r="D208" s="73">
        <v>-49.021458189999997</v>
      </c>
    </row>
    <row r="209" spans="1:4" x14ac:dyDescent="0.25">
      <c r="A209" s="36" t="s">
        <v>26</v>
      </c>
      <c r="B209" s="223">
        <v>19.129047440000001</v>
      </c>
      <c r="C209" s="223">
        <v>71.025481909999996</v>
      </c>
      <c r="D209" s="73">
        <v>-51.896434469999996</v>
      </c>
    </row>
    <row r="210" spans="1:4" x14ac:dyDescent="0.25">
      <c r="A210" s="36" t="s">
        <v>123</v>
      </c>
      <c r="B210" s="223">
        <v>157.87335012</v>
      </c>
      <c r="C210" s="223">
        <v>210.50379587999998</v>
      </c>
      <c r="D210" s="73">
        <v>-52.630445759999986</v>
      </c>
    </row>
    <row r="211" spans="1:4" x14ac:dyDescent="0.25">
      <c r="A211" s="36" t="s">
        <v>200</v>
      </c>
      <c r="B211" s="223">
        <v>2.2153956899999998</v>
      </c>
      <c r="C211" s="223">
        <v>55.54501964</v>
      </c>
      <c r="D211" s="73">
        <v>-53.329623949999998</v>
      </c>
    </row>
    <row r="212" spans="1:4" x14ac:dyDescent="0.25">
      <c r="A212" s="36" t="s">
        <v>242</v>
      </c>
      <c r="B212" s="223">
        <v>11.04923926</v>
      </c>
      <c r="C212" s="223">
        <v>66.249733509999999</v>
      </c>
      <c r="D212" s="73">
        <v>-55.200494249999998</v>
      </c>
    </row>
    <row r="213" spans="1:4" x14ac:dyDescent="0.25">
      <c r="A213" s="36" t="s">
        <v>238</v>
      </c>
      <c r="B213" s="223">
        <v>0.57783857999999999</v>
      </c>
      <c r="C213" s="223">
        <v>57.121768430000003</v>
      </c>
      <c r="D213" s="73">
        <v>-56.543929850000005</v>
      </c>
    </row>
    <row r="214" spans="1:4" x14ac:dyDescent="0.25">
      <c r="A214" s="36" t="s">
        <v>214</v>
      </c>
      <c r="B214" s="223">
        <v>0.79480523999999997</v>
      </c>
      <c r="C214" s="223">
        <v>58.483480499999999</v>
      </c>
      <c r="D214" s="73">
        <v>-57.688675259999997</v>
      </c>
    </row>
    <row r="215" spans="1:4" x14ac:dyDescent="0.25">
      <c r="A215" s="36" t="s">
        <v>222</v>
      </c>
      <c r="B215" s="223">
        <v>3.9650681099999998</v>
      </c>
      <c r="C215" s="223">
        <v>62.432673810000004</v>
      </c>
      <c r="D215" s="73">
        <v>-58.467605700000007</v>
      </c>
    </row>
    <row r="216" spans="1:4" x14ac:dyDescent="0.25">
      <c r="A216" s="36" t="s">
        <v>215</v>
      </c>
      <c r="B216" s="223">
        <v>45.656633740000004</v>
      </c>
      <c r="C216" s="223">
        <v>104.73506999</v>
      </c>
      <c r="D216" s="73">
        <v>-59.078436249999996</v>
      </c>
    </row>
    <row r="217" spans="1:4" x14ac:dyDescent="0.25">
      <c r="A217" s="36" t="s">
        <v>16</v>
      </c>
      <c r="B217" s="223">
        <v>1.5829619999999999E-2</v>
      </c>
      <c r="C217" s="223">
        <v>59.487896540000001</v>
      </c>
      <c r="D217" s="73">
        <v>-59.472066920000003</v>
      </c>
    </row>
    <row r="218" spans="1:4" x14ac:dyDescent="0.25">
      <c r="A218" s="36" t="s">
        <v>20</v>
      </c>
      <c r="B218" s="223">
        <v>22.78161592</v>
      </c>
      <c r="C218" s="223">
        <v>85.705974730000008</v>
      </c>
      <c r="D218" s="73">
        <v>-62.924358810000008</v>
      </c>
    </row>
    <row r="219" spans="1:4" x14ac:dyDescent="0.25">
      <c r="A219" s="36" t="s">
        <v>88</v>
      </c>
      <c r="B219" s="223">
        <v>4.4999999999999998E-2</v>
      </c>
      <c r="C219" s="223">
        <v>63.236265809999999</v>
      </c>
      <c r="D219" s="73">
        <v>-63.191265809999997</v>
      </c>
    </row>
    <row r="220" spans="1:4" x14ac:dyDescent="0.25">
      <c r="A220" s="36" t="s">
        <v>204</v>
      </c>
      <c r="B220" s="223">
        <v>1.90589959</v>
      </c>
      <c r="C220" s="223">
        <v>66.507201899999998</v>
      </c>
      <c r="D220" s="73">
        <v>-64.601302309999994</v>
      </c>
    </row>
    <row r="221" spans="1:4" x14ac:dyDescent="0.25">
      <c r="A221" s="36" t="s">
        <v>195</v>
      </c>
      <c r="B221" s="223">
        <v>3.2514940399999999</v>
      </c>
      <c r="C221" s="223">
        <v>69.481808520000001</v>
      </c>
      <c r="D221" s="73">
        <v>-66.230314480000004</v>
      </c>
    </row>
    <row r="222" spans="1:4" x14ac:dyDescent="0.25">
      <c r="A222" s="36" t="s">
        <v>229</v>
      </c>
      <c r="B222" s="223">
        <v>3.89981475</v>
      </c>
      <c r="C222" s="223">
        <v>70.848117560000006</v>
      </c>
      <c r="D222" s="73">
        <v>-66.948302810000001</v>
      </c>
    </row>
    <row r="223" spans="1:4" x14ac:dyDescent="0.25">
      <c r="A223" s="36" t="s">
        <v>240</v>
      </c>
      <c r="B223" s="223">
        <v>1.8279581100000002</v>
      </c>
      <c r="C223" s="223">
        <v>69.168306479999998</v>
      </c>
      <c r="D223" s="73">
        <v>-67.340348370000001</v>
      </c>
    </row>
    <row r="224" spans="1:4" x14ac:dyDescent="0.25">
      <c r="A224" s="36" t="s">
        <v>212</v>
      </c>
      <c r="B224" s="223">
        <v>0.29015247</v>
      </c>
      <c r="C224" s="223">
        <v>69.601891649999999</v>
      </c>
      <c r="D224" s="73">
        <v>-69.311739180000004</v>
      </c>
    </row>
    <row r="225" spans="1:4" x14ac:dyDescent="0.25">
      <c r="A225" s="36" t="s">
        <v>196</v>
      </c>
      <c r="B225" s="223">
        <v>2.1581929300000002</v>
      </c>
      <c r="C225" s="223">
        <v>75.708454029999999</v>
      </c>
      <c r="D225" s="73">
        <v>-73.5502611</v>
      </c>
    </row>
    <row r="226" spans="1:4" x14ac:dyDescent="0.25">
      <c r="A226" s="36" t="s">
        <v>97</v>
      </c>
      <c r="B226" s="223">
        <v>0.27629274999999998</v>
      </c>
      <c r="C226" s="223">
        <v>78.16765556</v>
      </c>
      <c r="D226" s="73">
        <v>-77.891362810000004</v>
      </c>
    </row>
    <row r="227" spans="1:4" x14ac:dyDescent="0.25">
      <c r="A227" s="36" t="s">
        <v>178</v>
      </c>
      <c r="B227" s="223">
        <v>13.04925231</v>
      </c>
      <c r="C227" s="223">
        <v>91.709307299999992</v>
      </c>
      <c r="D227" s="73">
        <v>-78.660054989999992</v>
      </c>
    </row>
    <row r="228" spans="1:4" x14ac:dyDescent="0.25">
      <c r="A228" s="36" t="s">
        <v>135</v>
      </c>
      <c r="B228" s="223">
        <v>2.2277302900000002</v>
      </c>
      <c r="C228" s="223">
        <v>85.66787712</v>
      </c>
      <c r="D228" s="73">
        <v>-83.440146830000003</v>
      </c>
    </row>
    <row r="229" spans="1:4" x14ac:dyDescent="0.25">
      <c r="A229" s="36" t="s">
        <v>33</v>
      </c>
      <c r="B229" s="223">
        <v>16.273531900000002</v>
      </c>
      <c r="C229" s="223">
        <v>101.56013187000001</v>
      </c>
      <c r="D229" s="73">
        <v>-85.286599969999997</v>
      </c>
    </row>
    <row r="230" spans="1:4" x14ac:dyDescent="0.25">
      <c r="A230" s="36" t="s">
        <v>198</v>
      </c>
      <c r="B230" s="223">
        <v>0.82575947999999999</v>
      </c>
      <c r="C230" s="223">
        <v>87.29423405</v>
      </c>
      <c r="D230" s="73">
        <v>-86.468474569999998</v>
      </c>
    </row>
    <row r="231" spans="1:4" x14ac:dyDescent="0.25">
      <c r="A231" s="36" t="s">
        <v>235</v>
      </c>
      <c r="B231" s="223">
        <v>0.49888928000000005</v>
      </c>
      <c r="C231" s="223">
        <v>88.379738189999998</v>
      </c>
      <c r="D231" s="73">
        <v>-87.880848909999997</v>
      </c>
    </row>
    <row r="232" spans="1:4" x14ac:dyDescent="0.25">
      <c r="A232" s="36" t="s">
        <v>194</v>
      </c>
      <c r="B232" s="223">
        <v>0.98140070999999995</v>
      </c>
      <c r="C232" s="223">
        <v>89.062911170000007</v>
      </c>
      <c r="D232" s="73">
        <v>-88.081510460000004</v>
      </c>
    </row>
    <row r="233" spans="1:4" x14ac:dyDescent="0.25">
      <c r="A233" s="36" t="s">
        <v>35</v>
      </c>
      <c r="B233" s="223">
        <v>24.568222260000002</v>
      </c>
      <c r="C233" s="223">
        <v>113.00525141</v>
      </c>
      <c r="D233" s="73">
        <v>-88.437029150000001</v>
      </c>
    </row>
    <row r="234" spans="1:4" x14ac:dyDescent="0.25">
      <c r="A234" s="36" t="s">
        <v>134</v>
      </c>
      <c r="B234" s="223">
        <v>1.18106589</v>
      </c>
      <c r="C234" s="223">
        <v>94.652481140000006</v>
      </c>
      <c r="D234" s="73">
        <v>-93.471415250000007</v>
      </c>
    </row>
    <row r="235" spans="1:4" x14ac:dyDescent="0.25">
      <c r="A235" s="36" t="s">
        <v>108</v>
      </c>
      <c r="B235" s="223">
        <v>22.038682290000001</v>
      </c>
      <c r="C235" s="223">
        <v>116.70736488999999</v>
      </c>
      <c r="D235" s="73">
        <v>-94.668682599999997</v>
      </c>
    </row>
    <row r="236" spans="1:4" x14ac:dyDescent="0.25">
      <c r="A236" s="36" t="s">
        <v>216</v>
      </c>
      <c r="B236" s="223">
        <v>1.1268339199999999</v>
      </c>
      <c r="C236" s="223">
        <v>98.010490719999993</v>
      </c>
      <c r="D236" s="73">
        <v>-96.883656799999997</v>
      </c>
    </row>
    <row r="237" spans="1:4" x14ac:dyDescent="0.25">
      <c r="A237" s="36" t="s">
        <v>170</v>
      </c>
      <c r="B237" s="223">
        <v>1.1326366499999998</v>
      </c>
      <c r="C237" s="223">
        <v>102.02174223</v>
      </c>
      <c r="D237" s="73">
        <v>-100.88910558000001</v>
      </c>
    </row>
    <row r="238" spans="1:4" x14ac:dyDescent="0.25">
      <c r="A238" s="36" t="s">
        <v>250</v>
      </c>
      <c r="B238" s="223">
        <v>10.4981917</v>
      </c>
      <c r="C238" s="223">
        <v>112.77208266</v>
      </c>
      <c r="D238" s="73">
        <v>-102.27389095999999</v>
      </c>
    </row>
    <row r="239" spans="1:4" x14ac:dyDescent="0.25">
      <c r="A239" s="36" t="s">
        <v>189</v>
      </c>
      <c r="B239" s="223">
        <v>13.324961529999999</v>
      </c>
      <c r="C239" s="223">
        <v>117.77580808</v>
      </c>
      <c r="D239" s="73">
        <v>-104.45084655000001</v>
      </c>
    </row>
    <row r="240" spans="1:4" x14ac:dyDescent="0.25">
      <c r="A240" s="36" t="s">
        <v>209</v>
      </c>
      <c r="B240" s="223">
        <v>1.9261321899999999</v>
      </c>
      <c r="C240" s="223">
        <v>109.47262851000001</v>
      </c>
      <c r="D240" s="73">
        <v>-107.54649632</v>
      </c>
    </row>
    <row r="241" spans="1:4" x14ac:dyDescent="0.25">
      <c r="A241" s="36" t="s">
        <v>220</v>
      </c>
      <c r="B241" s="223">
        <v>7.0483690299999999</v>
      </c>
      <c r="C241" s="223">
        <v>117.73657320000001</v>
      </c>
      <c r="D241" s="73">
        <v>-110.68820417000001</v>
      </c>
    </row>
    <row r="242" spans="1:4" x14ac:dyDescent="0.25">
      <c r="A242" s="36" t="s">
        <v>197</v>
      </c>
      <c r="B242" s="223">
        <v>41.371057110000002</v>
      </c>
      <c r="C242" s="223">
        <v>158.07951284000001</v>
      </c>
      <c r="D242" s="73">
        <v>-116.70845573</v>
      </c>
    </row>
    <row r="243" spans="1:4" x14ac:dyDescent="0.25">
      <c r="A243" s="36" t="s">
        <v>107</v>
      </c>
      <c r="B243" s="223">
        <v>4.5688584699999994</v>
      </c>
      <c r="C243" s="223">
        <v>121.41682163999999</v>
      </c>
      <c r="D243" s="73">
        <v>-116.84796317</v>
      </c>
    </row>
    <row r="244" spans="1:4" x14ac:dyDescent="0.25">
      <c r="A244" s="36" t="s">
        <v>129</v>
      </c>
      <c r="B244" s="223">
        <v>78.811485739999995</v>
      </c>
      <c r="C244" s="223">
        <v>200.32196879</v>
      </c>
      <c r="D244" s="73">
        <v>-121.51048305</v>
      </c>
    </row>
    <row r="245" spans="1:4" x14ac:dyDescent="0.25">
      <c r="A245" s="36" t="s">
        <v>68</v>
      </c>
      <c r="B245" s="223">
        <v>11.454540779999999</v>
      </c>
      <c r="C245" s="223">
        <v>139.02318867</v>
      </c>
      <c r="D245" s="73">
        <v>-127.56864788999999</v>
      </c>
    </row>
    <row r="246" spans="1:4" x14ac:dyDescent="0.25">
      <c r="A246" s="36" t="s">
        <v>37</v>
      </c>
      <c r="B246" s="223">
        <v>31.61822063</v>
      </c>
      <c r="C246" s="223">
        <v>169.95967700999998</v>
      </c>
      <c r="D246" s="73">
        <v>-138.34145637999998</v>
      </c>
    </row>
    <row r="247" spans="1:4" x14ac:dyDescent="0.25">
      <c r="A247" s="36" t="s">
        <v>175</v>
      </c>
      <c r="B247" s="223">
        <v>11.74913667</v>
      </c>
      <c r="C247" s="223">
        <v>152.34736617999999</v>
      </c>
      <c r="D247" s="73">
        <v>-140.59822950999998</v>
      </c>
    </row>
    <row r="248" spans="1:4" x14ac:dyDescent="0.25">
      <c r="A248" s="36" t="s">
        <v>183</v>
      </c>
      <c r="B248" s="223">
        <v>30.497316089999998</v>
      </c>
      <c r="C248" s="223">
        <v>173.96178875000001</v>
      </c>
      <c r="D248" s="73">
        <v>-143.46447266000001</v>
      </c>
    </row>
    <row r="249" spans="1:4" x14ac:dyDescent="0.25">
      <c r="A249" s="36" t="s">
        <v>109</v>
      </c>
      <c r="B249" s="223">
        <v>0.43271249000000001</v>
      </c>
      <c r="C249" s="223">
        <v>182.58453972999999</v>
      </c>
      <c r="D249" s="73">
        <v>-182.15182723999999</v>
      </c>
    </row>
    <row r="250" spans="1:4" x14ac:dyDescent="0.25">
      <c r="A250" s="36" t="s">
        <v>105</v>
      </c>
      <c r="B250" s="223">
        <v>0.68967395999999992</v>
      </c>
      <c r="C250" s="223">
        <v>200.69644241999998</v>
      </c>
      <c r="D250" s="73">
        <v>-200.00676845999999</v>
      </c>
    </row>
    <row r="251" spans="1:4" x14ac:dyDescent="0.25">
      <c r="A251" s="36" t="s">
        <v>160</v>
      </c>
      <c r="B251" s="223">
        <v>0.78509074000000001</v>
      </c>
      <c r="C251" s="223">
        <v>233.22968731</v>
      </c>
      <c r="D251" s="73">
        <v>-232.44459657000002</v>
      </c>
    </row>
    <row r="252" spans="1:4" x14ac:dyDescent="0.25">
      <c r="A252" s="36" t="s">
        <v>184</v>
      </c>
      <c r="B252" s="223">
        <v>126.04300305</v>
      </c>
      <c r="C252" s="223">
        <v>379.60729373000004</v>
      </c>
      <c r="D252" s="73">
        <v>-253.56429068000006</v>
      </c>
    </row>
    <row r="253" spans="1:4" x14ac:dyDescent="0.25">
      <c r="A253" s="36" t="s">
        <v>217</v>
      </c>
      <c r="B253" s="223">
        <v>7.9666389299999993</v>
      </c>
      <c r="C253" s="223">
        <v>325.68259068999998</v>
      </c>
      <c r="D253" s="73">
        <v>-317.71595176</v>
      </c>
    </row>
    <row r="254" spans="1:4" x14ac:dyDescent="0.25">
      <c r="A254" s="36" t="s">
        <v>180</v>
      </c>
      <c r="B254" s="223">
        <v>0.63945415999999999</v>
      </c>
      <c r="C254" s="223">
        <v>431.28205317000004</v>
      </c>
      <c r="D254" s="73">
        <v>-430.64259901000003</v>
      </c>
    </row>
    <row r="255" spans="1:4" x14ac:dyDescent="0.25">
      <c r="A255" s="36" t="s">
        <v>218</v>
      </c>
      <c r="B255" s="223">
        <v>43.58722307</v>
      </c>
      <c r="C255" s="223">
        <v>476.04403083</v>
      </c>
      <c r="D255" s="73">
        <v>-432.45680776</v>
      </c>
    </row>
    <row r="256" spans="1:4" x14ac:dyDescent="0.25">
      <c r="A256" s="36" t="s">
        <v>225</v>
      </c>
      <c r="B256" s="223">
        <v>0.54239977000000006</v>
      </c>
      <c r="C256" s="223">
        <v>439.88134845999997</v>
      </c>
      <c r="D256" s="73">
        <v>-439.33894869</v>
      </c>
    </row>
    <row r="257" spans="1:4" x14ac:dyDescent="0.25">
      <c r="A257" s="36" t="s">
        <v>80</v>
      </c>
      <c r="B257" s="223">
        <v>323.35576391000001</v>
      </c>
      <c r="C257" s="223">
        <v>2713.9141584499998</v>
      </c>
      <c r="D257" s="73">
        <v>-2390.5583945399999</v>
      </c>
    </row>
    <row r="258" spans="1:4" s="24" customFormat="1" x14ac:dyDescent="0.25">
      <c r="A258" s="68" t="s">
        <v>262</v>
      </c>
      <c r="B258" s="74">
        <f>SUM(B3:B257)</f>
        <v>7388.9381627600033</v>
      </c>
      <c r="C258" s="74">
        <f>SUM(C3:C257)</f>
        <v>12286.337403479998</v>
      </c>
      <c r="D258" s="75">
        <f>SUM(D3:D257)</f>
        <v>-4897.3992407199985</v>
      </c>
    </row>
  </sheetData>
  <sortState xmlns:xlrd2="http://schemas.microsoft.com/office/spreadsheetml/2017/richdata2" ref="A3:D257">
    <sortCondition descending="1" ref="C3:C257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6"/>
  <sheetViews>
    <sheetView zoomScale="70" zoomScaleNormal="70" workbookViewId="0">
      <selection activeCell="K1" sqref="K1"/>
    </sheetView>
  </sheetViews>
  <sheetFormatPr defaultColWidth="9.1796875" defaultRowHeight="11.5" x14ac:dyDescent="0.25"/>
  <cols>
    <col min="1" max="1" width="21" style="7" customWidth="1"/>
    <col min="2" max="2" width="14.6328125" style="7" customWidth="1"/>
    <col min="3" max="3" width="12" style="7" bestFit="1" customWidth="1"/>
    <col min="4" max="4" width="16.7265625" style="7" bestFit="1" customWidth="1"/>
    <col min="5" max="5" width="8.90625" style="7" bestFit="1" customWidth="1"/>
    <col min="6" max="6" width="16.6328125" style="7" customWidth="1"/>
    <col min="7" max="7" width="8.90625" style="7" bestFit="1" customWidth="1"/>
    <col min="8" max="8" width="12" style="7" bestFit="1" customWidth="1"/>
    <col min="9" max="9" width="11.453125" style="7" bestFit="1" customWidth="1"/>
    <col min="10" max="16384" width="9.1796875" style="7"/>
  </cols>
  <sheetData>
    <row r="1" spans="1:16" x14ac:dyDescent="0.25">
      <c r="A1" s="76" t="s">
        <v>561</v>
      </c>
      <c r="B1" s="76"/>
      <c r="D1" s="20"/>
      <c r="E1" s="20"/>
      <c r="F1" s="77"/>
      <c r="K1" s="78" t="s">
        <v>313</v>
      </c>
      <c r="L1" s="24"/>
      <c r="M1" s="24"/>
      <c r="N1" s="24"/>
      <c r="O1" s="24"/>
      <c r="P1" s="24"/>
    </row>
    <row r="2" spans="1:16" x14ac:dyDescent="0.25">
      <c r="A2" s="361" t="s">
        <v>292</v>
      </c>
      <c r="B2" s="363">
        <v>44774</v>
      </c>
      <c r="C2" s="363"/>
      <c r="D2" s="363">
        <v>45108</v>
      </c>
      <c r="E2" s="363"/>
      <c r="F2" s="363">
        <v>45139</v>
      </c>
      <c r="G2" s="363"/>
      <c r="H2" s="364" t="s">
        <v>293</v>
      </c>
      <c r="I2" s="359" t="s">
        <v>621</v>
      </c>
    </row>
    <row r="3" spans="1:16" x14ac:dyDescent="0.25">
      <c r="A3" s="362"/>
      <c r="B3" s="79" t="s">
        <v>294</v>
      </c>
      <c r="C3" s="80" t="s">
        <v>295</v>
      </c>
      <c r="D3" s="79" t="s">
        <v>294</v>
      </c>
      <c r="E3" s="51" t="s">
        <v>295</v>
      </c>
      <c r="F3" s="79" t="s">
        <v>294</v>
      </c>
      <c r="G3" s="51" t="s">
        <v>295</v>
      </c>
      <c r="H3" s="365"/>
      <c r="I3" s="356"/>
    </row>
    <row r="4" spans="1:16" ht="14.5" x14ac:dyDescent="0.35">
      <c r="A4" s="227" t="s">
        <v>296</v>
      </c>
      <c r="B4" s="281">
        <v>1345.79797035</v>
      </c>
      <c r="C4" s="81">
        <f>(B4/$B$136)*100</f>
        <v>17.067482876026329</v>
      </c>
      <c r="D4" s="281">
        <v>1620.64487373</v>
      </c>
      <c r="E4" s="81">
        <f>(D4/$D$136)*100</f>
        <v>19.690933205617842</v>
      </c>
      <c r="F4" s="281">
        <v>1746.0705043600001</v>
      </c>
      <c r="G4" s="82">
        <f>(F4/$F$136)*100</f>
        <v>23.630871796439411</v>
      </c>
      <c r="H4" s="81">
        <f>((F4/D4)-1)*100</f>
        <v>7.7392421167091552</v>
      </c>
      <c r="I4" s="83">
        <f>((F4/B4)-1)*100</f>
        <v>29.742393942376189</v>
      </c>
    </row>
    <row r="5" spans="1:16" ht="14.5" x14ac:dyDescent="0.35">
      <c r="A5" s="228" t="s">
        <v>348</v>
      </c>
      <c r="B5" s="282">
        <v>1781.0322073900002</v>
      </c>
      <c r="C5" s="81">
        <f t="shared" ref="C5:C68" si="0">(B5/$B$136)*100</f>
        <v>22.58714708372959</v>
      </c>
      <c r="D5" s="282">
        <v>1890.89537593</v>
      </c>
      <c r="E5" s="81">
        <f t="shared" ref="E5:E68" si="1">(D5/$D$136)*100</f>
        <v>22.974493147628579</v>
      </c>
      <c r="F5" s="282">
        <v>1525.2222416</v>
      </c>
      <c r="G5" s="82">
        <f t="shared" ref="G5:G68" si="2">(F5/$F$136)*100</f>
        <v>20.641967871474005</v>
      </c>
      <c r="H5" s="81">
        <f t="shared" ref="H5:H67" si="3">((F5/D5)-1)*100</f>
        <v>-19.338623330767359</v>
      </c>
      <c r="I5" s="83">
        <f t="shared" ref="I5:I68" si="4">((F5/B5)-1)*100</f>
        <v>-14.36301739679795</v>
      </c>
      <c r="K5" s="84"/>
    </row>
    <row r="6" spans="1:16" ht="14.5" x14ac:dyDescent="0.35">
      <c r="A6" s="228" t="s">
        <v>350</v>
      </c>
      <c r="B6" s="282">
        <v>679.35185403000003</v>
      </c>
      <c r="C6" s="81">
        <f t="shared" si="0"/>
        <v>8.6155770709316144</v>
      </c>
      <c r="D6" s="282">
        <v>855.47046310000007</v>
      </c>
      <c r="E6" s="81">
        <f t="shared" si="1"/>
        <v>10.394017851370101</v>
      </c>
      <c r="F6" s="282">
        <v>733.27041050000003</v>
      </c>
      <c r="G6" s="82">
        <f t="shared" si="2"/>
        <v>9.9238942639371199</v>
      </c>
      <c r="H6" s="81">
        <f t="shared" si="3"/>
        <v>-14.284543753524714</v>
      </c>
      <c r="I6" s="83">
        <f t="shared" si="4"/>
        <v>7.936764454258638</v>
      </c>
    </row>
    <row r="7" spans="1:16" ht="14.5" x14ac:dyDescent="0.35">
      <c r="A7" s="228" t="s">
        <v>357</v>
      </c>
      <c r="B7" s="282">
        <v>93.275834060000008</v>
      </c>
      <c r="C7" s="81">
        <f t="shared" si="0"/>
        <v>1.1829291882139623</v>
      </c>
      <c r="D7" s="282">
        <v>97.900580419999997</v>
      </c>
      <c r="E7" s="81">
        <f t="shared" si="1"/>
        <v>1.1894979715109397</v>
      </c>
      <c r="F7" s="282">
        <v>587.59474442999999</v>
      </c>
      <c r="G7" s="82">
        <f t="shared" si="2"/>
        <v>7.9523570435527287</v>
      </c>
      <c r="H7" s="81">
        <f t="shared" si="3"/>
        <v>500.19536340763199</v>
      </c>
      <c r="I7" s="83">
        <f t="shared" si="4"/>
        <v>529.9538892914403</v>
      </c>
    </row>
    <row r="8" spans="1:16" ht="14.5" x14ac:dyDescent="0.35">
      <c r="A8" s="228" t="s">
        <v>354</v>
      </c>
      <c r="B8" s="282">
        <v>334.99198494999996</v>
      </c>
      <c r="C8" s="81">
        <f t="shared" si="0"/>
        <v>4.2483865280709701</v>
      </c>
      <c r="D8" s="282">
        <v>414.54638685000003</v>
      </c>
      <c r="E8" s="81">
        <f t="shared" si="1"/>
        <v>5.0367636651368519</v>
      </c>
      <c r="F8" s="282">
        <v>575.78236176999997</v>
      </c>
      <c r="G8" s="82">
        <f t="shared" si="2"/>
        <v>7.7924912766481667</v>
      </c>
      <c r="H8" s="81">
        <f t="shared" si="3"/>
        <v>38.894555599719105</v>
      </c>
      <c r="I8" s="83">
        <f t="shared" si="4"/>
        <v>71.879444177131504</v>
      </c>
    </row>
    <row r="9" spans="1:16" ht="14.5" x14ac:dyDescent="0.35">
      <c r="A9" s="228" t="s">
        <v>356</v>
      </c>
      <c r="B9" s="282">
        <v>508.56914538999996</v>
      </c>
      <c r="C9" s="81">
        <f t="shared" si="0"/>
        <v>6.4497014941713529</v>
      </c>
      <c r="D9" s="282">
        <v>397.62624108999995</v>
      </c>
      <c r="E9" s="81">
        <f t="shared" si="1"/>
        <v>4.8311828711022757</v>
      </c>
      <c r="F9" s="282">
        <v>350.17608811000002</v>
      </c>
      <c r="G9" s="82">
        <f t="shared" si="2"/>
        <v>4.7391936486202573</v>
      </c>
      <c r="H9" s="81">
        <f t="shared" si="3"/>
        <v>-11.933355517464427</v>
      </c>
      <c r="I9" s="83">
        <f t="shared" si="4"/>
        <v>-31.14484209586389</v>
      </c>
    </row>
    <row r="10" spans="1:16" ht="14.5" x14ac:dyDescent="0.35">
      <c r="A10" s="228" t="s">
        <v>355</v>
      </c>
      <c r="B10" s="282">
        <v>289.23733610000005</v>
      </c>
      <c r="C10" s="81">
        <f t="shared" si="0"/>
        <v>3.66812358894432</v>
      </c>
      <c r="D10" s="282">
        <v>185.55532238000001</v>
      </c>
      <c r="E10" s="81">
        <f t="shared" si="1"/>
        <v>2.2545083862340238</v>
      </c>
      <c r="F10" s="282">
        <v>261.81579822999998</v>
      </c>
      <c r="G10" s="82">
        <f t="shared" si="2"/>
        <v>3.5433480760407901</v>
      </c>
      <c r="H10" s="81">
        <f t="shared" si="3"/>
        <v>41.0985116847393</v>
      </c>
      <c r="I10" s="83">
        <f t="shared" si="4"/>
        <v>-9.4806356052592804</v>
      </c>
    </row>
    <row r="11" spans="1:16" ht="14.5" x14ac:dyDescent="0.35">
      <c r="A11" s="228" t="s">
        <v>351</v>
      </c>
      <c r="B11" s="282">
        <v>670.27673761999995</v>
      </c>
      <c r="C11" s="81">
        <f t="shared" si="0"/>
        <v>8.5004859522510454</v>
      </c>
      <c r="D11" s="282">
        <v>99.572523849999996</v>
      </c>
      <c r="E11" s="81">
        <f t="shared" si="1"/>
        <v>1.2098121852769264</v>
      </c>
      <c r="F11" s="282">
        <v>217.80782859000001</v>
      </c>
      <c r="G11" s="82">
        <f t="shared" si="2"/>
        <v>2.9477554662420142</v>
      </c>
      <c r="H11" s="81">
        <f t="shared" si="3"/>
        <v>118.7429023272669</v>
      </c>
      <c r="I11" s="83">
        <f t="shared" si="4"/>
        <v>-67.504790728172054</v>
      </c>
    </row>
    <row r="12" spans="1:16" ht="14.5" x14ac:dyDescent="0.35">
      <c r="A12" s="228" t="s">
        <v>352</v>
      </c>
      <c r="B12" s="282">
        <v>423.735411</v>
      </c>
      <c r="C12" s="81">
        <f t="shared" si="0"/>
        <v>5.3738354719970616</v>
      </c>
      <c r="D12" s="282">
        <v>199.80803768999999</v>
      </c>
      <c r="E12" s="81">
        <f t="shared" si="1"/>
        <v>2.4276797390190219</v>
      </c>
      <c r="F12" s="282">
        <v>196.14243557</v>
      </c>
      <c r="G12" s="82">
        <f t="shared" si="2"/>
        <v>2.6545415761976656</v>
      </c>
      <c r="H12" s="81">
        <f t="shared" si="3"/>
        <v>-1.8345618936947528</v>
      </c>
      <c r="I12" s="83">
        <f t="shared" si="4"/>
        <v>-53.711105921709247</v>
      </c>
      <c r="J12" s="25"/>
    </row>
    <row r="13" spans="1:16" ht="14.5" x14ac:dyDescent="0.35">
      <c r="A13" s="228" t="s">
        <v>349</v>
      </c>
      <c r="B13" s="282">
        <v>723.19754502000001</v>
      </c>
      <c r="C13" s="81">
        <f t="shared" si="0"/>
        <v>9.1716305029075507</v>
      </c>
      <c r="D13" s="282">
        <v>1322.4939070099999</v>
      </c>
      <c r="E13" s="81">
        <f t="shared" si="1"/>
        <v>16.068380932730452</v>
      </c>
      <c r="F13" s="282">
        <v>178.72137255000001</v>
      </c>
      <c r="G13" s="82">
        <f t="shared" si="2"/>
        <v>2.4187693632455858</v>
      </c>
      <c r="H13" s="81">
        <f t="shared" si="3"/>
        <v>-86.486034332357136</v>
      </c>
      <c r="I13" s="83">
        <f t="shared" si="4"/>
        <v>-75.287336941242316</v>
      </c>
    </row>
    <row r="14" spans="1:16" ht="14.5" x14ac:dyDescent="0.35">
      <c r="A14" s="228" t="s">
        <v>363</v>
      </c>
      <c r="B14" s="282">
        <v>66.244120820000006</v>
      </c>
      <c r="C14" s="81">
        <f t="shared" si="0"/>
        <v>0.84011153430312469</v>
      </c>
      <c r="D14" s="282">
        <v>68.726826770000002</v>
      </c>
      <c r="E14" s="81">
        <f t="shared" si="1"/>
        <v>0.83503510071731968</v>
      </c>
      <c r="F14" s="282">
        <v>99.682145719999994</v>
      </c>
      <c r="G14" s="82">
        <f t="shared" si="2"/>
        <v>1.3490726749128139</v>
      </c>
      <c r="H14" s="81">
        <f t="shared" si="3"/>
        <v>45.041100258556277</v>
      </c>
      <c r="I14" s="83">
        <f t="shared" si="4"/>
        <v>50.476969859496698</v>
      </c>
    </row>
    <row r="15" spans="1:16" ht="14.5" x14ac:dyDescent="0.35">
      <c r="A15" s="228" t="s">
        <v>359</v>
      </c>
      <c r="B15" s="282">
        <v>95.95732679000001</v>
      </c>
      <c r="C15" s="81">
        <f t="shared" si="0"/>
        <v>1.2169360244997696</v>
      </c>
      <c r="D15" s="282">
        <v>92.158891530000005</v>
      </c>
      <c r="E15" s="81">
        <f t="shared" si="1"/>
        <v>1.1197361043350567</v>
      </c>
      <c r="F15" s="282">
        <v>98.921001480000001</v>
      </c>
      <c r="G15" s="82">
        <f t="shared" si="2"/>
        <v>1.3387715433667937</v>
      </c>
      <c r="H15" s="81">
        <f t="shared" si="3"/>
        <v>7.3374471391062235</v>
      </c>
      <c r="I15" s="83">
        <f t="shared" si="4"/>
        <v>3.0885340277203799</v>
      </c>
    </row>
    <row r="16" spans="1:16" ht="14.5" x14ac:dyDescent="0.35">
      <c r="A16" s="228" t="s">
        <v>362</v>
      </c>
      <c r="B16" s="282">
        <v>81.054117489999996</v>
      </c>
      <c r="C16" s="81">
        <f t="shared" si="0"/>
        <v>1.027932715585999</v>
      </c>
      <c r="D16" s="282">
        <v>75.35792988</v>
      </c>
      <c r="E16" s="81">
        <f t="shared" si="1"/>
        <v>0.91560340444326493</v>
      </c>
      <c r="F16" s="282">
        <v>96.882685309999999</v>
      </c>
      <c r="G16" s="82">
        <f t="shared" si="2"/>
        <v>1.3111854934486464</v>
      </c>
      <c r="H16" s="81">
        <f t="shared" si="3"/>
        <v>28.563358181781307</v>
      </c>
      <c r="I16" s="83">
        <f t="shared" si="4"/>
        <v>19.528394497605682</v>
      </c>
    </row>
    <row r="17" spans="1:9" ht="14.5" x14ac:dyDescent="0.35">
      <c r="A17" s="228" t="s">
        <v>383</v>
      </c>
      <c r="B17" s="282">
        <v>9.1643896700000003</v>
      </c>
      <c r="C17" s="81">
        <f t="shared" si="0"/>
        <v>0.11622328700739491</v>
      </c>
      <c r="D17" s="282">
        <v>117.52062316</v>
      </c>
      <c r="E17" s="81">
        <f t="shared" si="1"/>
        <v>1.4278826770976314</v>
      </c>
      <c r="F17" s="282">
        <v>81.900673439999991</v>
      </c>
      <c r="G17" s="82">
        <f t="shared" si="2"/>
        <v>1.1084227751800209</v>
      </c>
      <c r="H17" s="81">
        <f t="shared" si="3"/>
        <v>-30.30953101014854</v>
      </c>
      <c r="I17" s="83">
        <f t="shared" si="4"/>
        <v>793.68388282424473</v>
      </c>
    </row>
    <row r="18" spans="1:9" ht="14.5" x14ac:dyDescent="0.35">
      <c r="A18" s="228" t="s">
        <v>360</v>
      </c>
      <c r="B18" s="282">
        <v>81.626739549999996</v>
      </c>
      <c r="C18" s="81">
        <f t="shared" si="0"/>
        <v>1.0351947396184347</v>
      </c>
      <c r="D18" s="282">
        <v>93.898697260000006</v>
      </c>
      <c r="E18" s="81">
        <f t="shared" si="1"/>
        <v>1.1408748491492327</v>
      </c>
      <c r="F18" s="282">
        <v>79.496039010000004</v>
      </c>
      <c r="G18" s="82">
        <f t="shared" si="2"/>
        <v>1.0758790675858869</v>
      </c>
      <c r="H18" s="81">
        <f t="shared" si="3"/>
        <v>-15.338506997727441</v>
      </c>
      <c r="I18" s="83">
        <f t="shared" si="4"/>
        <v>-2.6102972527707546</v>
      </c>
    </row>
    <row r="19" spans="1:9" ht="14.5" x14ac:dyDescent="0.35">
      <c r="A19" s="228" t="s">
        <v>364</v>
      </c>
      <c r="B19" s="282">
        <v>72.255943459999997</v>
      </c>
      <c r="C19" s="81">
        <f t="shared" si="0"/>
        <v>0.91635379519405347</v>
      </c>
      <c r="D19" s="282">
        <v>89.585499749999997</v>
      </c>
      <c r="E19" s="81">
        <f t="shared" si="1"/>
        <v>1.0884692386118828</v>
      </c>
      <c r="F19" s="282">
        <v>71.683924109999992</v>
      </c>
      <c r="G19" s="82">
        <f t="shared" si="2"/>
        <v>0.9701519018156709</v>
      </c>
      <c r="H19" s="81">
        <f t="shared" si="3"/>
        <v>-19.982670956747107</v>
      </c>
      <c r="I19" s="83">
        <f t="shared" si="4"/>
        <v>-0.7916571601015332</v>
      </c>
    </row>
    <row r="20" spans="1:9" ht="14.5" x14ac:dyDescent="0.35">
      <c r="A20" s="228" t="s">
        <v>361</v>
      </c>
      <c r="B20" s="282">
        <v>68.503830309999998</v>
      </c>
      <c r="C20" s="81">
        <f t="shared" si="0"/>
        <v>0.86876929265547131</v>
      </c>
      <c r="D20" s="282">
        <v>52.856338600000001</v>
      </c>
      <c r="E20" s="81">
        <f t="shared" si="1"/>
        <v>0.6422077098671749</v>
      </c>
      <c r="F20" s="282">
        <v>62.91699431</v>
      </c>
      <c r="G20" s="82">
        <f t="shared" si="2"/>
        <v>0.85150251530185461</v>
      </c>
      <c r="H20" s="81">
        <f t="shared" si="3"/>
        <v>19.033962579466301</v>
      </c>
      <c r="I20" s="83">
        <f t="shared" si="4"/>
        <v>-8.1555089324464305</v>
      </c>
    </row>
    <row r="21" spans="1:9" ht="14.5" x14ac:dyDescent="0.35">
      <c r="A21" s="228" t="s">
        <v>410</v>
      </c>
      <c r="B21" s="282">
        <v>0.16837986999999999</v>
      </c>
      <c r="C21" s="81">
        <f t="shared" si="0"/>
        <v>2.1354026467621649E-3</v>
      </c>
      <c r="D21" s="282">
        <v>16.14930652</v>
      </c>
      <c r="E21" s="81">
        <f t="shared" si="1"/>
        <v>0.1962150506609672</v>
      </c>
      <c r="F21" s="282">
        <v>60.590215020000002</v>
      </c>
      <c r="G21" s="82">
        <f t="shared" si="2"/>
        <v>0.82001247926762588</v>
      </c>
      <c r="H21" s="81">
        <f t="shared" si="3"/>
        <v>275.18772056844955</v>
      </c>
      <c r="I21" s="83">
        <f t="shared" si="4"/>
        <v>35884.239101740612</v>
      </c>
    </row>
    <row r="22" spans="1:9" ht="14.5" x14ac:dyDescent="0.35">
      <c r="A22" s="228" t="s">
        <v>366</v>
      </c>
      <c r="B22" s="282">
        <v>27.142345729999999</v>
      </c>
      <c r="C22" s="81">
        <f t="shared" si="0"/>
        <v>0.34422070115136533</v>
      </c>
      <c r="D22" s="282">
        <v>45.639127969999997</v>
      </c>
      <c r="E22" s="81">
        <f t="shared" si="1"/>
        <v>0.55451816433514045</v>
      </c>
      <c r="F22" s="282">
        <v>45.686596899999998</v>
      </c>
      <c r="G22" s="82">
        <f t="shared" si="2"/>
        <v>0.61831072196894188</v>
      </c>
      <c r="H22" s="81">
        <f t="shared" si="3"/>
        <v>0.10400928350604577</v>
      </c>
      <c r="I22" s="83">
        <f t="shared" si="4"/>
        <v>68.322212657925647</v>
      </c>
    </row>
    <row r="23" spans="1:9" ht="14.5" x14ac:dyDescent="0.35">
      <c r="A23" s="228" t="s">
        <v>365</v>
      </c>
      <c r="B23" s="282">
        <v>45.018557739999999</v>
      </c>
      <c r="C23" s="81">
        <f t="shared" si="0"/>
        <v>0.57092779173312902</v>
      </c>
      <c r="D23" s="282">
        <v>35.23605774</v>
      </c>
      <c r="E23" s="81">
        <f t="shared" si="1"/>
        <v>0.42812023203500787</v>
      </c>
      <c r="F23" s="282">
        <v>41.119229579999995</v>
      </c>
      <c r="G23" s="82">
        <f t="shared" si="2"/>
        <v>0.55649714037721354</v>
      </c>
      <c r="H23" s="81">
        <f t="shared" si="3"/>
        <v>16.69645305786127</v>
      </c>
      <c r="I23" s="83">
        <f t="shared" si="4"/>
        <v>-8.661601694394939</v>
      </c>
    </row>
    <row r="24" spans="1:9" ht="14.5" x14ac:dyDescent="0.35">
      <c r="A24" s="228" t="s">
        <v>369</v>
      </c>
      <c r="B24" s="282">
        <v>12.57436216</v>
      </c>
      <c r="C24" s="81">
        <f t="shared" si="0"/>
        <v>0.15946874313307174</v>
      </c>
      <c r="D24" s="282">
        <v>37.49166864</v>
      </c>
      <c r="E24" s="81">
        <f t="shared" si="1"/>
        <v>0.4555260408520499</v>
      </c>
      <c r="F24" s="282">
        <v>29.826656159999999</v>
      </c>
      <c r="G24" s="82">
        <f t="shared" si="2"/>
        <v>0.40366633882964897</v>
      </c>
      <c r="H24" s="81">
        <f t="shared" si="3"/>
        <v>-20.444575443148384</v>
      </c>
      <c r="I24" s="83">
        <f t="shared" si="4"/>
        <v>137.20214019984928</v>
      </c>
    </row>
    <row r="25" spans="1:9" ht="14.5" x14ac:dyDescent="0.35">
      <c r="A25" s="228" t="s">
        <v>358</v>
      </c>
      <c r="B25" s="282">
        <v>100.17560445999999</v>
      </c>
      <c r="C25" s="81">
        <f t="shared" si="0"/>
        <v>1.270432450772671</v>
      </c>
      <c r="D25" s="282">
        <v>20.246127809999997</v>
      </c>
      <c r="E25" s="81">
        <f t="shared" si="1"/>
        <v>0.24599167704246203</v>
      </c>
      <c r="F25" s="282">
        <v>28.623260579999997</v>
      </c>
      <c r="G25" s="82">
        <f t="shared" si="2"/>
        <v>0.3873798907163723</v>
      </c>
      <c r="H25" s="81">
        <f t="shared" si="3"/>
        <v>41.376468866616321</v>
      </c>
      <c r="I25" s="83">
        <f t="shared" si="4"/>
        <v>-71.426915031564164</v>
      </c>
    </row>
    <row r="26" spans="1:9" ht="14.5" x14ac:dyDescent="0.35">
      <c r="A26" s="228" t="s">
        <v>406</v>
      </c>
      <c r="B26" s="282">
        <v>15.035485980000001</v>
      </c>
      <c r="C26" s="81">
        <f t="shared" si="0"/>
        <v>0.19068084894617998</v>
      </c>
      <c r="D26" s="282">
        <v>19.796741149999999</v>
      </c>
      <c r="E26" s="81">
        <f t="shared" si="1"/>
        <v>0.24053160195198919</v>
      </c>
      <c r="F26" s="282">
        <v>27.12129436</v>
      </c>
      <c r="G26" s="82">
        <f t="shared" si="2"/>
        <v>0.36705266389547597</v>
      </c>
      <c r="H26" s="81">
        <f t="shared" si="3"/>
        <v>36.998782549621808</v>
      </c>
      <c r="I26" s="83">
        <f t="shared" si="4"/>
        <v>80.381893848169454</v>
      </c>
    </row>
    <row r="27" spans="1:9" ht="14.5" x14ac:dyDescent="0.35">
      <c r="A27" s="228" t="s">
        <v>373</v>
      </c>
      <c r="B27" s="282">
        <v>9.352951599999999</v>
      </c>
      <c r="C27" s="81">
        <f t="shared" si="0"/>
        <v>0.11861463963405142</v>
      </c>
      <c r="D27" s="282">
        <v>18.909190410000001</v>
      </c>
      <c r="E27" s="81">
        <f t="shared" si="1"/>
        <v>0.22974780679659951</v>
      </c>
      <c r="F27" s="282">
        <v>23.456874579999997</v>
      </c>
      <c r="G27" s="82">
        <f t="shared" si="2"/>
        <v>0.31745934345779037</v>
      </c>
      <c r="H27" s="81">
        <f t="shared" si="3"/>
        <v>24.050126268732175</v>
      </c>
      <c r="I27" s="83">
        <f t="shared" si="4"/>
        <v>150.7964927349779</v>
      </c>
    </row>
    <row r="28" spans="1:9" ht="14.5" x14ac:dyDescent="0.35">
      <c r="A28" s="228" t="s">
        <v>367</v>
      </c>
      <c r="B28" s="282">
        <v>17.243238989999998</v>
      </c>
      <c r="C28" s="81">
        <f t="shared" si="0"/>
        <v>0.21867969240027657</v>
      </c>
      <c r="D28" s="282">
        <v>45.50257388</v>
      </c>
      <c r="E28" s="81">
        <f t="shared" si="1"/>
        <v>0.55285902388510755</v>
      </c>
      <c r="F28" s="282">
        <v>21.875614129999999</v>
      </c>
      <c r="G28" s="82">
        <f t="shared" si="2"/>
        <v>0.29605896880085386</v>
      </c>
      <c r="H28" s="81">
        <f t="shared" si="3"/>
        <v>-51.924446762746513</v>
      </c>
      <c r="I28" s="83">
        <f t="shared" si="4"/>
        <v>26.86487812809699</v>
      </c>
    </row>
    <row r="29" spans="1:9" ht="14.5" x14ac:dyDescent="0.35">
      <c r="A29" s="228" t="s">
        <v>379</v>
      </c>
      <c r="B29" s="282">
        <v>2.49730221</v>
      </c>
      <c r="C29" s="81">
        <f t="shared" si="0"/>
        <v>3.1670922117940842E-2</v>
      </c>
      <c r="D29" s="282">
        <v>108.8075805</v>
      </c>
      <c r="E29" s="81">
        <f t="shared" si="1"/>
        <v>1.3220186819579152</v>
      </c>
      <c r="F29" s="282">
        <v>14.30908309</v>
      </c>
      <c r="G29" s="82">
        <f t="shared" si="2"/>
        <v>0.19365547220461674</v>
      </c>
      <c r="H29" s="81">
        <f t="shared" si="3"/>
        <v>-86.849185484829334</v>
      </c>
      <c r="I29" s="83">
        <f t="shared" si="4"/>
        <v>472.98163725246536</v>
      </c>
    </row>
    <row r="30" spans="1:9" ht="14.5" x14ac:dyDescent="0.35">
      <c r="A30" s="228" t="s">
        <v>371</v>
      </c>
      <c r="B30" s="282">
        <v>11.79855446</v>
      </c>
      <c r="C30" s="81">
        <f t="shared" si="0"/>
        <v>0.14962990779035254</v>
      </c>
      <c r="D30" s="282">
        <v>10.44448564</v>
      </c>
      <c r="E30" s="81">
        <f t="shared" si="1"/>
        <v>0.12690113203575162</v>
      </c>
      <c r="F30" s="282">
        <v>13.7650883</v>
      </c>
      <c r="G30" s="82">
        <f t="shared" si="2"/>
        <v>0.18629318579732596</v>
      </c>
      <c r="H30" s="81">
        <f t="shared" si="3"/>
        <v>31.792878792258072</v>
      </c>
      <c r="I30" s="83">
        <f t="shared" si="4"/>
        <v>16.66758285234884</v>
      </c>
    </row>
    <row r="31" spans="1:9" ht="14.5" x14ac:dyDescent="0.35">
      <c r="A31" s="228" t="s">
        <v>408</v>
      </c>
      <c r="B31" s="282">
        <v>9.4997656999999993</v>
      </c>
      <c r="C31" s="81">
        <f t="shared" si="0"/>
        <v>0.12047654401562628</v>
      </c>
      <c r="D31" s="282">
        <v>0.85652907</v>
      </c>
      <c r="E31" s="81">
        <f t="shared" si="1"/>
        <v>1.0406879989212138E-2</v>
      </c>
      <c r="F31" s="282">
        <v>12.01771344</v>
      </c>
      <c r="G31" s="82">
        <f t="shared" si="2"/>
        <v>0.16264466118513318</v>
      </c>
      <c r="H31" s="81">
        <f t="shared" si="3"/>
        <v>1303.0712863020515</v>
      </c>
      <c r="I31" s="83">
        <f t="shared" si="4"/>
        <v>26.505366758677006</v>
      </c>
    </row>
    <row r="32" spans="1:9" ht="14.5" x14ac:dyDescent="0.35">
      <c r="A32" s="228" t="s">
        <v>372</v>
      </c>
      <c r="B32" s="282">
        <v>27.399017929999999</v>
      </c>
      <c r="C32" s="81">
        <f t="shared" si="0"/>
        <v>0.34747583191747339</v>
      </c>
      <c r="D32" s="282">
        <v>21.073729870000001</v>
      </c>
      <c r="E32" s="81">
        <f t="shared" si="1"/>
        <v>0.25604709211114707</v>
      </c>
      <c r="F32" s="282">
        <v>10.893266859999999</v>
      </c>
      <c r="G32" s="82">
        <f t="shared" si="2"/>
        <v>0.14742668865333999</v>
      </c>
      <c r="H32" s="81">
        <f t="shared" si="3"/>
        <v>-48.308785738459314</v>
      </c>
      <c r="I32" s="83">
        <f t="shared" si="4"/>
        <v>-60.242126605302019</v>
      </c>
    </row>
    <row r="33" spans="1:9" ht="14.5" x14ac:dyDescent="0.35">
      <c r="A33" s="228" t="s">
        <v>300</v>
      </c>
      <c r="B33" s="282">
        <v>0.38188100000000003</v>
      </c>
      <c r="C33" s="81">
        <f t="shared" si="0"/>
        <v>4.8430355608908736E-3</v>
      </c>
      <c r="D33" s="282">
        <v>2.2493607299999998</v>
      </c>
      <c r="E33" s="81">
        <f t="shared" si="1"/>
        <v>2.7329868873635081E-2</v>
      </c>
      <c r="F33" s="282">
        <v>10.60526014</v>
      </c>
      <c r="G33" s="82">
        <f t="shared" si="2"/>
        <v>0.14352887933817288</v>
      </c>
      <c r="H33" s="81">
        <f t="shared" si="3"/>
        <v>371.47885168245114</v>
      </c>
      <c r="I33" s="83">
        <f t="shared" si="4"/>
        <v>2677.1112309855689</v>
      </c>
    </row>
    <row r="34" spans="1:9" ht="14.5" x14ac:dyDescent="0.35">
      <c r="A34" s="228" t="s">
        <v>370</v>
      </c>
      <c r="B34" s="282">
        <v>15.04779336</v>
      </c>
      <c r="C34" s="81">
        <f t="shared" si="0"/>
        <v>0.19083693180707489</v>
      </c>
      <c r="D34" s="282">
        <v>15.750139189999999</v>
      </c>
      <c r="E34" s="81">
        <f t="shared" si="1"/>
        <v>0.19136514346642883</v>
      </c>
      <c r="F34" s="282">
        <v>9.6681229000000002</v>
      </c>
      <c r="G34" s="82">
        <f t="shared" si="2"/>
        <v>0.13084590352544861</v>
      </c>
      <c r="H34" s="81">
        <f t="shared" si="3"/>
        <v>-38.615635180300899</v>
      </c>
      <c r="I34" s="83">
        <f t="shared" si="4"/>
        <v>-35.750560439647082</v>
      </c>
    </row>
    <row r="35" spans="1:9" ht="14.5" x14ac:dyDescent="0.35">
      <c r="A35" s="228" t="s">
        <v>411</v>
      </c>
      <c r="B35" s="282">
        <v>0</v>
      </c>
      <c r="C35" s="81">
        <f t="shared" si="0"/>
        <v>0</v>
      </c>
      <c r="D35" s="282">
        <v>0</v>
      </c>
      <c r="E35" s="81">
        <f t="shared" si="1"/>
        <v>0</v>
      </c>
      <c r="F35" s="282">
        <v>9.6248473800000003</v>
      </c>
      <c r="G35" s="82">
        <f t="shared" si="2"/>
        <v>0.1302602237018157</v>
      </c>
      <c r="H35" s="81" t="s">
        <v>314</v>
      </c>
      <c r="I35" s="83" t="s">
        <v>314</v>
      </c>
    </row>
    <row r="36" spans="1:9" ht="14.5" x14ac:dyDescent="0.35">
      <c r="A36" s="228" t="s">
        <v>394</v>
      </c>
      <c r="B36" s="282">
        <v>0.56361784999999998</v>
      </c>
      <c r="C36" s="81">
        <f t="shared" si="0"/>
        <v>7.1478321526937923E-3</v>
      </c>
      <c r="D36" s="282">
        <v>0.33203636999999997</v>
      </c>
      <c r="E36" s="81">
        <f t="shared" si="1"/>
        <v>4.034261971568154E-3</v>
      </c>
      <c r="F36" s="282">
        <v>6.5074679900000003</v>
      </c>
      <c r="G36" s="82">
        <f t="shared" si="2"/>
        <v>8.8070408043166806E-2</v>
      </c>
      <c r="H36" s="81">
        <f t="shared" si="3"/>
        <v>1859.8660200989432</v>
      </c>
      <c r="I36" s="83">
        <f t="shared" si="4"/>
        <v>1054.5886969335695</v>
      </c>
    </row>
    <row r="37" spans="1:9" ht="14.5" x14ac:dyDescent="0.35">
      <c r="A37" s="228" t="s">
        <v>374</v>
      </c>
      <c r="B37" s="282">
        <v>5.10658659</v>
      </c>
      <c r="C37" s="81">
        <f t="shared" si="0"/>
        <v>6.4762008191395909E-2</v>
      </c>
      <c r="D37" s="282">
        <v>4.2370478899999995</v>
      </c>
      <c r="E37" s="81">
        <f t="shared" si="1"/>
        <v>5.1480388050080428E-2</v>
      </c>
      <c r="F37" s="282">
        <v>6.0534434299999997</v>
      </c>
      <c r="G37" s="82">
        <f t="shared" si="2"/>
        <v>8.1925755726433805E-2</v>
      </c>
      <c r="H37" s="81">
        <f t="shared" si="3"/>
        <v>42.869365349561825</v>
      </c>
      <c r="I37" s="83">
        <f t="shared" si="4"/>
        <v>18.54187378030927</v>
      </c>
    </row>
    <row r="38" spans="1:9" ht="14.5" x14ac:dyDescent="0.35">
      <c r="A38" s="228" t="s">
        <v>384</v>
      </c>
      <c r="B38" s="282">
        <v>2.7671987100000002</v>
      </c>
      <c r="C38" s="81">
        <f t="shared" si="0"/>
        <v>3.5093764174131084E-2</v>
      </c>
      <c r="D38" s="282">
        <v>3.9159190000000001</v>
      </c>
      <c r="E38" s="81">
        <f t="shared" si="1"/>
        <v>4.757865262001628E-2</v>
      </c>
      <c r="F38" s="282">
        <v>5.2532595400000002</v>
      </c>
      <c r="G38" s="82">
        <f t="shared" si="2"/>
        <v>7.1096271538395803E-2</v>
      </c>
      <c r="H38" s="81">
        <f t="shared" si="3"/>
        <v>34.151384132307136</v>
      </c>
      <c r="I38" s="83">
        <f t="shared" si="4"/>
        <v>89.840343630400142</v>
      </c>
    </row>
    <row r="39" spans="1:9" ht="14.5" x14ac:dyDescent="0.35">
      <c r="A39" s="228" t="s">
        <v>376</v>
      </c>
      <c r="B39" s="282">
        <v>3.75980596</v>
      </c>
      <c r="C39" s="81">
        <f t="shared" si="0"/>
        <v>4.7682063172374244E-2</v>
      </c>
      <c r="D39" s="282">
        <v>28.523784329999998</v>
      </c>
      <c r="E39" s="81">
        <f t="shared" si="1"/>
        <v>0.34656570425622535</v>
      </c>
      <c r="F39" s="282">
        <v>4.6910344899999998</v>
      </c>
      <c r="G39" s="82">
        <f t="shared" si="2"/>
        <v>6.3487261453109178E-2</v>
      </c>
      <c r="H39" s="81">
        <f t="shared" si="3"/>
        <v>-83.553954707664133</v>
      </c>
      <c r="I39" s="83">
        <f t="shared" si="4"/>
        <v>24.767994410009386</v>
      </c>
    </row>
    <row r="40" spans="1:9" ht="14.5" x14ac:dyDescent="0.35">
      <c r="A40" s="228" t="s">
        <v>385</v>
      </c>
      <c r="B40" s="282">
        <v>5.0359462000000006</v>
      </c>
      <c r="C40" s="81">
        <f t="shared" si="0"/>
        <v>6.3866142932833173E-2</v>
      </c>
      <c r="D40" s="282">
        <v>1.9422929899999999</v>
      </c>
      <c r="E40" s="81">
        <f t="shared" si="1"/>
        <v>2.3598977266256722E-2</v>
      </c>
      <c r="F40" s="282">
        <v>3.5595279</v>
      </c>
      <c r="G40" s="82">
        <f t="shared" si="2"/>
        <v>4.8173740550975286E-2</v>
      </c>
      <c r="H40" s="81">
        <f t="shared" si="3"/>
        <v>83.264209793600713</v>
      </c>
      <c r="I40" s="83">
        <f t="shared" si="4"/>
        <v>-29.317594774940215</v>
      </c>
    </row>
    <row r="41" spans="1:9" ht="14.5" x14ac:dyDescent="0.35">
      <c r="A41" s="228" t="s">
        <v>380</v>
      </c>
      <c r="B41" s="282">
        <v>1.28010011</v>
      </c>
      <c r="C41" s="81">
        <f t="shared" si="0"/>
        <v>1.6234299046641018E-2</v>
      </c>
      <c r="D41" s="282">
        <v>3.5236996199999999</v>
      </c>
      <c r="E41" s="81">
        <f t="shared" si="1"/>
        <v>4.2813163438075043E-2</v>
      </c>
      <c r="F41" s="282">
        <v>3.3999062200000001</v>
      </c>
      <c r="G41" s="82">
        <f t="shared" si="2"/>
        <v>4.6013461543573546E-2</v>
      </c>
      <c r="H41" s="81">
        <f t="shared" si="3"/>
        <v>-3.5131655177804255</v>
      </c>
      <c r="I41" s="83">
        <f t="shared" si="4"/>
        <v>165.59690085488702</v>
      </c>
    </row>
    <row r="42" spans="1:9" ht="14.5" x14ac:dyDescent="0.35">
      <c r="A42" s="228" t="s">
        <v>425</v>
      </c>
      <c r="B42" s="282">
        <v>0.56821902000000002</v>
      </c>
      <c r="C42" s="81">
        <f t="shared" si="0"/>
        <v>7.2061844402695144E-3</v>
      </c>
      <c r="D42" s="282">
        <v>2.9999999999999997E-4</v>
      </c>
      <c r="E42" s="81">
        <f t="shared" si="1"/>
        <v>3.645018139038341E-6</v>
      </c>
      <c r="F42" s="282">
        <v>3.2928727999999996</v>
      </c>
      <c r="G42" s="82">
        <f t="shared" si="2"/>
        <v>4.4564898602020654E-2</v>
      </c>
      <c r="H42" s="81">
        <f t="shared" si="3"/>
        <v>1097524.2666666666</v>
      </c>
      <c r="I42" s="83">
        <f t="shared" si="4"/>
        <v>479.50766941944318</v>
      </c>
    </row>
    <row r="43" spans="1:9" ht="14.5" x14ac:dyDescent="0.35">
      <c r="A43" s="228" t="s">
        <v>382</v>
      </c>
      <c r="B43" s="282">
        <v>3.7513252400000003</v>
      </c>
      <c r="C43" s="81">
        <f t="shared" si="0"/>
        <v>4.7574510221214179E-2</v>
      </c>
      <c r="D43" s="282">
        <v>10.59107912</v>
      </c>
      <c r="E43" s="81">
        <f t="shared" si="1"/>
        <v>0.12868225168130079</v>
      </c>
      <c r="F43" s="282">
        <v>2.77256905</v>
      </c>
      <c r="G43" s="82">
        <f t="shared" si="2"/>
        <v>3.7523240673113988E-2</v>
      </c>
      <c r="H43" s="81">
        <f t="shared" si="3"/>
        <v>-73.821656711407897</v>
      </c>
      <c r="I43" s="83">
        <f t="shared" si="4"/>
        <v>-26.090944596422151</v>
      </c>
    </row>
    <row r="44" spans="1:9" ht="14.5" x14ac:dyDescent="0.35">
      <c r="A44" s="228" t="s">
        <v>436</v>
      </c>
      <c r="B44" s="282">
        <v>0</v>
      </c>
      <c r="C44" s="81">
        <f t="shared" si="0"/>
        <v>0</v>
      </c>
      <c r="D44" s="282">
        <v>0</v>
      </c>
      <c r="E44" s="81">
        <f t="shared" si="1"/>
        <v>0</v>
      </c>
      <c r="F44" s="282">
        <v>2.1827564399999999</v>
      </c>
      <c r="G44" s="82">
        <f t="shared" si="2"/>
        <v>2.9540867603968055E-2</v>
      </c>
      <c r="H44" s="81" t="s">
        <v>314</v>
      </c>
      <c r="I44" s="83" t="s">
        <v>314</v>
      </c>
    </row>
    <row r="45" spans="1:9" ht="14.5" x14ac:dyDescent="0.35">
      <c r="A45" s="228" t="s">
        <v>504</v>
      </c>
      <c r="B45" s="282">
        <v>1.27010296</v>
      </c>
      <c r="C45" s="81">
        <f t="shared" si="0"/>
        <v>1.6107514647947289E-2</v>
      </c>
      <c r="D45" s="282">
        <v>3.86302477</v>
      </c>
      <c r="E45" s="81">
        <f t="shared" si="1"/>
        <v>4.6935984527348061E-2</v>
      </c>
      <c r="F45" s="282">
        <v>2.1623411099999998</v>
      </c>
      <c r="G45" s="82">
        <f t="shared" si="2"/>
        <v>2.9264571747238701E-2</v>
      </c>
      <c r="H45" s="81">
        <f t="shared" si="3"/>
        <v>-44.02466360576819</v>
      </c>
      <c r="I45" s="83">
        <f t="shared" si="4"/>
        <v>70.249277271190664</v>
      </c>
    </row>
    <row r="46" spans="1:9" ht="14.5" x14ac:dyDescent="0.35">
      <c r="A46" s="228" t="s">
        <v>598</v>
      </c>
      <c r="B46" s="282">
        <v>0</v>
      </c>
      <c r="C46" s="81">
        <f t="shared" si="0"/>
        <v>0</v>
      </c>
      <c r="D46" s="282">
        <v>1.96818604</v>
      </c>
      <c r="E46" s="81">
        <f t="shared" si="1"/>
        <v>2.3913579389340141E-2</v>
      </c>
      <c r="F46" s="282">
        <v>2.0408163300000002</v>
      </c>
      <c r="G46" s="82">
        <f t="shared" si="2"/>
        <v>2.7619886444383138E-2</v>
      </c>
      <c r="H46" s="81">
        <f t="shared" si="3"/>
        <v>3.690214670966796</v>
      </c>
      <c r="I46" s="83" t="s">
        <v>314</v>
      </c>
    </row>
    <row r="47" spans="1:9" ht="14.5" x14ac:dyDescent="0.35">
      <c r="A47" s="228" t="s">
        <v>569</v>
      </c>
      <c r="B47" s="282">
        <v>14.57979591</v>
      </c>
      <c r="C47" s="81">
        <f t="shared" si="0"/>
        <v>0.18490176275505016</v>
      </c>
      <c r="D47" s="282">
        <v>0</v>
      </c>
      <c r="E47" s="81">
        <f t="shared" si="1"/>
        <v>0</v>
      </c>
      <c r="F47" s="282">
        <v>1.9903438899999999</v>
      </c>
      <c r="G47" s="82">
        <f t="shared" si="2"/>
        <v>2.6936805345472607E-2</v>
      </c>
      <c r="H47" s="81" t="s">
        <v>314</v>
      </c>
      <c r="I47" s="83">
        <f t="shared" si="4"/>
        <v>-86.348616247537038</v>
      </c>
    </row>
    <row r="48" spans="1:9" ht="14.5" x14ac:dyDescent="0.35">
      <c r="A48" s="228" t="s">
        <v>386</v>
      </c>
      <c r="B48" s="282">
        <v>7.8563155299999998</v>
      </c>
      <c r="C48" s="81">
        <f t="shared" si="0"/>
        <v>9.9634219794567491E-2</v>
      </c>
      <c r="D48" s="282">
        <v>6.5353638800000002</v>
      </c>
      <c r="E48" s="81">
        <f t="shared" si="1"/>
        <v>7.9405066292719997E-2</v>
      </c>
      <c r="F48" s="282">
        <v>1.8814563799999999</v>
      </c>
      <c r="G48" s="82">
        <f t="shared" si="2"/>
        <v>2.5463149623886121E-2</v>
      </c>
      <c r="H48" s="81">
        <f t="shared" si="3"/>
        <v>-71.211145782444191</v>
      </c>
      <c r="I48" s="83">
        <f t="shared" si="4"/>
        <v>-76.051669859548014</v>
      </c>
    </row>
    <row r="49" spans="1:9" ht="14.5" x14ac:dyDescent="0.35">
      <c r="A49" s="228" t="s">
        <v>377</v>
      </c>
      <c r="B49" s="282">
        <v>8.2319625999999992</v>
      </c>
      <c r="C49" s="81">
        <f t="shared" si="0"/>
        <v>0.10439819631697751</v>
      </c>
      <c r="D49" s="282">
        <v>15.610440929999999</v>
      </c>
      <c r="E49" s="81">
        <f t="shared" si="1"/>
        <v>0.18966780116078852</v>
      </c>
      <c r="F49" s="282">
        <v>1.7002418100000001</v>
      </c>
      <c r="G49" s="82">
        <f t="shared" si="2"/>
        <v>2.3010637963776216E-2</v>
      </c>
      <c r="H49" s="81">
        <f t="shared" si="3"/>
        <v>-89.108303746036469</v>
      </c>
      <c r="I49" s="83">
        <f t="shared" si="4"/>
        <v>-79.345851133968949</v>
      </c>
    </row>
    <row r="50" spans="1:9" ht="14.5" x14ac:dyDescent="0.35">
      <c r="A50" s="228" t="s">
        <v>392</v>
      </c>
      <c r="B50" s="282">
        <v>0.47787800000000002</v>
      </c>
      <c r="C50" s="81">
        <f t="shared" si="0"/>
        <v>6.0604747231923269E-3</v>
      </c>
      <c r="D50" s="282">
        <v>4.7601630000000004</v>
      </c>
      <c r="E50" s="81">
        <f t="shared" si="1"/>
        <v>5.7836268265930572E-2</v>
      </c>
      <c r="F50" s="282">
        <v>1.6592229999999999</v>
      </c>
      <c r="G50" s="82">
        <f t="shared" si="2"/>
        <v>2.2455499876320919E-2</v>
      </c>
      <c r="H50" s="81">
        <f t="shared" si="3"/>
        <v>-65.143567562707418</v>
      </c>
      <c r="I50" s="83">
        <f t="shared" si="4"/>
        <v>247.20639995982231</v>
      </c>
    </row>
    <row r="51" spans="1:9" ht="14.5" x14ac:dyDescent="0.35">
      <c r="A51" s="228" t="s">
        <v>298</v>
      </c>
      <c r="B51" s="282">
        <v>1.7056291100000001</v>
      </c>
      <c r="C51" s="81">
        <f t="shared" si="0"/>
        <v>2.1630880911646957E-2</v>
      </c>
      <c r="D51" s="282">
        <v>2.2280553700000003</v>
      </c>
      <c r="E51" s="81">
        <f t="shared" si="1"/>
        <v>2.707100746143928E-2</v>
      </c>
      <c r="F51" s="282">
        <v>1.65609457</v>
      </c>
      <c r="G51" s="82">
        <f t="shared" si="2"/>
        <v>2.2413160504531789E-2</v>
      </c>
      <c r="H51" s="81">
        <f t="shared" si="3"/>
        <v>-25.670852156605072</v>
      </c>
      <c r="I51" s="83">
        <f t="shared" si="4"/>
        <v>-2.9041800300887211</v>
      </c>
    </row>
    <row r="52" spans="1:9" ht="14.5" x14ac:dyDescent="0.35">
      <c r="A52" s="228" t="s">
        <v>378</v>
      </c>
      <c r="B52" s="282">
        <v>2.2394382799999999</v>
      </c>
      <c r="C52" s="81">
        <f t="shared" si="0"/>
        <v>2.8400677767315717E-2</v>
      </c>
      <c r="D52" s="282">
        <v>5.693924</v>
      </c>
      <c r="E52" s="81">
        <f t="shared" si="1"/>
        <v>6.9181520874352503E-2</v>
      </c>
      <c r="F52" s="282">
        <v>1.6257900000000001</v>
      </c>
      <c r="G52" s="82">
        <f t="shared" si="2"/>
        <v>2.2003026201977548E-2</v>
      </c>
      <c r="H52" s="81">
        <f t="shared" si="3"/>
        <v>-71.446931852269188</v>
      </c>
      <c r="I52" s="83">
        <f t="shared" si="4"/>
        <v>-27.401884011735291</v>
      </c>
    </row>
    <row r="53" spans="1:9" ht="14.5" x14ac:dyDescent="0.35">
      <c r="A53" s="228" t="s">
        <v>312</v>
      </c>
      <c r="B53" s="282">
        <v>1.00194435</v>
      </c>
      <c r="C53" s="81">
        <f t="shared" si="0"/>
        <v>1.2706712607025989E-2</v>
      </c>
      <c r="D53" s="282">
        <v>0.58456831999999992</v>
      </c>
      <c r="E53" s="81">
        <f t="shared" si="1"/>
        <v>7.1025404330238989E-3</v>
      </c>
      <c r="F53" s="282">
        <v>1.42968553</v>
      </c>
      <c r="G53" s="82">
        <f t="shared" si="2"/>
        <v>1.9348998442097781E-2</v>
      </c>
      <c r="H53" s="81">
        <f t="shared" si="3"/>
        <v>144.57116150255973</v>
      </c>
      <c r="I53" s="83">
        <f t="shared" si="4"/>
        <v>42.691111537282467</v>
      </c>
    </row>
    <row r="54" spans="1:9" ht="14.5" x14ac:dyDescent="0.35">
      <c r="A54" s="228" t="s">
        <v>403</v>
      </c>
      <c r="B54" s="282">
        <v>0.49002600000000002</v>
      </c>
      <c r="C54" s="81">
        <f t="shared" si="0"/>
        <v>6.2145363182800695E-3</v>
      </c>
      <c r="D54" s="282">
        <v>3.8092758999999998</v>
      </c>
      <c r="E54" s="81">
        <f t="shared" si="1"/>
        <v>4.6282932507005346E-2</v>
      </c>
      <c r="F54" s="282">
        <v>1.3078130100000001</v>
      </c>
      <c r="G54" s="82">
        <f t="shared" si="2"/>
        <v>1.7699606914987252E-2</v>
      </c>
      <c r="H54" s="81">
        <f t="shared" si="3"/>
        <v>-65.667674268487602</v>
      </c>
      <c r="I54" s="83">
        <f t="shared" si="4"/>
        <v>166.8864529637203</v>
      </c>
    </row>
    <row r="55" spans="1:9" ht="14.5" x14ac:dyDescent="0.35">
      <c r="A55" s="228" t="s">
        <v>297</v>
      </c>
      <c r="B55" s="282">
        <v>17.682810420000003</v>
      </c>
      <c r="C55" s="81">
        <f t="shared" si="0"/>
        <v>0.2242543611244123</v>
      </c>
      <c r="D55" s="282">
        <v>6.4626833000000001</v>
      </c>
      <c r="E55" s="81">
        <f t="shared" si="1"/>
        <v>7.8521992851200567E-2</v>
      </c>
      <c r="F55" s="282">
        <v>1.0463778800000001</v>
      </c>
      <c r="G55" s="82">
        <f t="shared" si="2"/>
        <v>1.4161410705447641E-2</v>
      </c>
      <c r="H55" s="81">
        <f t="shared" si="3"/>
        <v>-83.808925311255777</v>
      </c>
      <c r="I55" s="83">
        <f t="shared" si="4"/>
        <v>-94.082513722951518</v>
      </c>
    </row>
    <row r="56" spans="1:9" ht="14.5" x14ac:dyDescent="0.35">
      <c r="A56" s="228" t="s">
        <v>597</v>
      </c>
      <c r="B56" s="282">
        <v>0</v>
      </c>
      <c r="C56" s="81">
        <f t="shared" si="0"/>
        <v>0</v>
      </c>
      <c r="D56" s="282">
        <v>4.2000000000000002E-4</v>
      </c>
      <c r="E56" s="81">
        <f t="shared" si="1"/>
        <v>5.1030253946536787E-6</v>
      </c>
      <c r="F56" s="282">
        <v>0.97221104000000003</v>
      </c>
      <c r="G56" s="82">
        <f t="shared" si="2"/>
        <v>1.3157655654772043E-2</v>
      </c>
      <c r="H56" s="81">
        <f t="shared" si="3"/>
        <v>231378.81904761904</v>
      </c>
      <c r="I56" s="83" t="s">
        <v>314</v>
      </c>
    </row>
    <row r="57" spans="1:9" ht="14.5" x14ac:dyDescent="0.35">
      <c r="A57" s="228" t="s">
        <v>389</v>
      </c>
      <c r="B57" s="282">
        <v>2.7770023199999998</v>
      </c>
      <c r="C57" s="81">
        <f t="shared" si="0"/>
        <v>3.5218094088044327E-2</v>
      </c>
      <c r="D57" s="282">
        <v>0.40402404999999997</v>
      </c>
      <c r="E57" s="81">
        <f t="shared" si="1"/>
        <v>4.9089166361924461E-3</v>
      </c>
      <c r="F57" s="282">
        <v>0.97042267000000004</v>
      </c>
      <c r="G57" s="82">
        <f t="shared" si="2"/>
        <v>1.3133452312416125E-2</v>
      </c>
      <c r="H57" s="81">
        <f t="shared" si="3"/>
        <v>140.18933278848129</v>
      </c>
      <c r="I57" s="83">
        <f t="shared" si="4"/>
        <v>-65.055028474012943</v>
      </c>
    </row>
    <row r="58" spans="1:9" ht="14.5" x14ac:dyDescent="0.35">
      <c r="A58" s="228" t="s">
        <v>404</v>
      </c>
      <c r="B58" s="282">
        <v>8.1727999999999995E-2</v>
      </c>
      <c r="C58" s="81">
        <f t="shared" si="0"/>
        <v>1.0364789301392039E-3</v>
      </c>
      <c r="D58" s="282">
        <v>0</v>
      </c>
      <c r="E58" s="81">
        <f t="shared" si="1"/>
        <v>0</v>
      </c>
      <c r="F58" s="282">
        <v>0.79874168999999995</v>
      </c>
      <c r="G58" s="82">
        <f t="shared" si="2"/>
        <v>1.0809965821958447E-2</v>
      </c>
      <c r="H58" s="81" t="s">
        <v>314</v>
      </c>
      <c r="I58" s="83">
        <f t="shared" si="4"/>
        <v>877.31706391934222</v>
      </c>
    </row>
    <row r="59" spans="1:9" ht="14.5" x14ac:dyDescent="0.35">
      <c r="A59" s="228" t="s">
        <v>507</v>
      </c>
      <c r="B59" s="282">
        <v>0.26304372999999998</v>
      </c>
      <c r="C59" s="81">
        <f t="shared" si="0"/>
        <v>3.3359348552543262E-3</v>
      </c>
      <c r="D59" s="282">
        <v>0.16960109000000001</v>
      </c>
      <c r="E59" s="81">
        <f t="shared" si="1"/>
        <v>2.0606634981689144E-3</v>
      </c>
      <c r="F59" s="282">
        <v>0.69160449999999996</v>
      </c>
      <c r="G59" s="82">
        <f t="shared" si="2"/>
        <v>9.3599984837559446E-3</v>
      </c>
      <c r="H59" s="81">
        <f t="shared" si="3"/>
        <v>307.78305139430404</v>
      </c>
      <c r="I59" s="83">
        <f t="shared" si="4"/>
        <v>162.92377316881877</v>
      </c>
    </row>
    <row r="60" spans="1:9" ht="14.5" x14ac:dyDescent="0.35">
      <c r="A60" s="228" t="s">
        <v>395</v>
      </c>
      <c r="B60" s="282">
        <v>0.33017762</v>
      </c>
      <c r="C60" s="81">
        <f t="shared" si="0"/>
        <v>4.1873304905724919E-3</v>
      </c>
      <c r="D60" s="282">
        <v>0</v>
      </c>
      <c r="E60" s="81">
        <f t="shared" si="1"/>
        <v>0</v>
      </c>
      <c r="F60" s="282">
        <v>0.48535971999999999</v>
      </c>
      <c r="G60" s="82">
        <f t="shared" si="2"/>
        <v>6.5687343608611722E-3</v>
      </c>
      <c r="H60" s="81" t="s">
        <v>314</v>
      </c>
      <c r="I60" s="83">
        <f t="shared" si="4"/>
        <v>46.999581619129714</v>
      </c>
    </row>
    <row r="61" spans="1:9" ht="14.5" x14ac:dyDescent="0.35">
      <c r="A61" s="228" t="s">
        <v>399</v>
      </c>
      <c r="B61" s="282">
        <v>1.7770000000000001E-2</v>
      </c>
      <c r="C61" s="81">
        <f t="shared" si="0"/>
        <v>2.2536010410842858E-4</v>
      </c>
      <c r="D61" s="282">
        <v>3.0911630000000002E-2</v>
      </c>
      <c r="E61" s="81">
        <f t="shared" si="1"/>
        <v>3.7557817352413923E-4</v>
      </c>
      <c r="F61" s="282">
        <v>0.45200699999999999</v>
      </c>
      <c r="G61" s="82">
        <f t="shared" si="2"/>
        <v>6.1173471755129908E-3</v>
      </c>
      <c r="H61" s="81">
        <f t="shared" si="3"/>
        <v>1362.2554682493285</v>
      </c>
      <c r="I61" s="83">
        <f t="shared" si="4"/>
        <v>2443.6522228474955</v>
      </c>
    </row>
    <row r="62" spans="1:9" ht="14.5" x14ac:dyDescent="0.35">
      <c r="A62" s="228" t="s">
        <v>390</v>
      </c>
      <c r="B62" s="282">
        <v>2.8366089100000003</v>
      </c>
      <c r="C62" s="81">
        <f t="shared" si="0"/>
        <v>3.5974028096370077E-2</v>
      </c>
      <c r="D62" s="282">
        <v>0.94721390000000005</v>
      </c>
      <c r="E62" s="81">
        <f t="shared" si="1"/>
        <v>1.1508706156830834E-2</v>
      </c>
      <c r="F62" s="282">
        <v>0.42817634000000004</v>
      </c>
      <c r="G62" s="82">
        <f t="shared" si="2"/>
        <v>5.7948291157448673E-3</v>
      </c>
      <c r="H62" s="81">
        <f t="shared" si="3"/>
        <v>-54.796235570445063</v>
      </c>
      <c r="I62" s="83">
        <f t="shared" si="4"/>
        <v>-84.905344600359442</v>
      </c>
    </row>
    <row r="63" spans="1:9" ht="14.5" x14ac:dyDescent="0.35">
      <c r="A63" s="228" t="s">
        <v>631</v>
      </c>
      <c r="B63" s="282">
        <v>0.99547200000000002</v>
      </c>
      <c r="C63" s="81">
        <f t="shared" si="0"/>
        <v>1.2624629913169703E-2</v>
      </c>
      <c r="D63" s="282">
        <v>0</v>
      </c>
      <c r="E63" s="81">
        <f t="shared" si="1"/>
        <v>0</v>
      </c>
      <c r="F63" s="282">
        <v>0.42240800000000001</v>
      </c>
      <c r="G63" s="82">
        <f t="shared" si="2"/>
        <v>5.7167618769490107E-3</v>
      </c>
      <c r="H63" s="81" t="s">
        <v>314</v>
      </c>
      <c r="I63" s="83">
        <f t="shared" si="4"/>
        <v>-57.567063664271821</v>
      </c>
    </row>
    <row r="64" spans="1:9" ht="14.5" x14ac:dyDescent="0.35">
      <c r="A64" s="228" t="s">
        <v>415</v>
      </c>
      <c r="B64" s="282">
        <v>7.8300000000000002E-3</v>
      </c>
      <c r="C64" s="81">
        <f t="shared" si="0"/>
        <v>9.9300484815362743E-5</v>
      </c>
      <c r="D64" s="282">
        <v>2.5140000000000002E-3</v>
      </c>
      <c r="E64" s="81">
        <f t="shared" si="1"/>
        <v>3.0545252005141303E-5</v>
      </c>
      <c r="F64" s="282">
        <v>0.33724659999999995</v>
      </c>
      <c r="G64" s="82">
        <f t="shared" si="2"/>
        <v>4.564209262160451E-3</v>
      </c>
      <c r="H64" s="81">
        <f t="shared" si="3"/>
        <v>13314.741447891802</v>
      </c>
      <c r="I64" s="83">
        <f t="shared" si="4"/>
        <v>4207.1085568326944</v>
      </c>
    </row>
    <row r="65" spans="1:9" ht="14.5" x14ac:dyDescent="0.35">
      <c r="A65" s="228" t="s">
        <v>446</v>
      </c>
      <c r="B65" s="282">
        <v>0</v>
      </c>
      <c r="C65" s="81">
        <f t="shared" si="0"/>
        <v>0</v>
      </c>
      <c r="D65" s="282">
        <v>0.29552784000000004</v>
      </c>
      <c r="E65" s="81">
        <f t="shared" si="1"/>
        <v>3.5906811246360693E-3</v>
      </c>
      <c r="F65" s="282">
        <v>0.29976109000000001</v>
      </c>
      <c r="G65" s="82">
        <f t="shared" si="2"/>
        <v>4.0568899535630984E-3</v>
      </c>
      <c r="H65" s="81">
        <f t="shared" si="3"/>
        <v>1.4324369575468676</v>
      </c>
      <c r="I65" s="83" t="s">
        <v>314</v>
      </c>
    </row>
    <row r="66" spans="1:9" ht="14.5" x14ac:dyDescent="0.35">
      <c r="A66" s="228" t="s">
        <v>572</v>
      </c>
      <c r="B66" s="282">
        <v>0</v>
      </c>
      <c r="C66" s="81">
        <f t="shared" si="0"/>
        <v>0</v>
      </c>
      <c r="D66" s="282">
        <v>2.0427000000000001E-2</v>
      </c>
      <c r="E66" s="81">
        <f t="shared" si="1"/>
        <v>2.4818928508712069E-4</v>
      </c>
      <c r="F66" s="282">
        <v>0.29858498999999999</v>
      </c>
      <c r="G66" s="82">
        <f t="shared" si="2"/>
        <v>4.0409729168510095E-3</v>
      </c>
      <c r="H66" s="81">
        <f t="shared" si="3"/>
        <v>1361.7172859450725</v>
      </c>
      <c r="I66" s="83" t="s">
        <v>314</v>
      </c>
    </row>
    <row r="67" spans="1:9" ht="14.5" x14ac:dyDescent="0.35">
      <c r="A67" s="228" t="s">
        <v>393</v>
      </c>
      <c r="B67" s="282">
        <v>0.18974486999999998</v>
      </c>
      <c r="C67" s="81">
        <f t="shared" si="0"/>
        <v>2.4063547359167276E-3</v>
      </c>
      <c r="D67" s="282">
        <v>14.247682429999999</v>
      </c>
      <c r="E67" s="81">
        <f t="shared" si="1"/>
        <v>0.1731102029886929</v>
      </c>
      <c r="F67" s="282">
        <v>0.27869137999999999</v>
      </c>
      <c r="G67" s="82">
        <f t="shared" si="2"/>
        <v>3.771737885215975E-3</v>
      </c>
      <c r="H67" s="81">
        <f t="shared" si="3"/>
        <v>-98.043952892905679</v>
      </c>
      <c r="I67" s="83">
        <f t="shared" si="4"/>
        <v>46.876898437359607</v>
      </c>
    </row>
    <row r="68" spans="1:9" ht="14.5" x14ac:dyDescent="0.35">
      <c r="A68" s="228" t="s">
        <v>306</v>
      </c>
      <c r="B68" s="282">
        <v>1.4547082199999999</v>
      </c>
      <c r="C68" s="81">
        <f t="shared" si="0"/>
        <v>1.8448688570995318E-2</v>
      </c>
      <c r="D68" s="282">
        <v>0</v>
      </c>
      <c r="E68" s="81">
        <f t="shared" si="1"/>
        <v>0</v>
      </c>
      <c r="F68" s="282">
        <v>0.27663900000000002</v>
      </c>
      <c r="G68" s="82">
        <f t="shared" si="2"/>
        <v>3.7439614990182413E-3</v>
      </c>
      <c r="H68" s="81" t="s">
        <v>314</v>
      </c>
      <c r="I68" s="83">
        <f t="shared" si="4"/>
        <v>-80.983196754054219</v>
      </c>
    </row>
    <row r="69" spans="1:9" ht="14.5" x14ac:dyDescent="0.35">
      <c r="A69" s="228" t="s">
        <v>375</v>
      </c>
      <c r="B69" s="282">
        <v>5.8352770199999995</v>
      </c>
      <c r="C69" s="81">
        <f t="shared" ref="C69:C132" si="5">(B69/$B$136)*100</f>
        <v>7.4003299759635391E-2</v>
      </c>
      <c r="D69" s="282">
        <v>14.03387172</v>
      </c>
      <c r="E69" s="81">
        <f t="shared" ref="E69:E132" si="6">(D69/$D$136)*100</f>
        <v>0.17051238993445736</v>
      </c>
      <c r="F69" s="282">
        <v>0.24775451000000001</v>
      </c>
      <c r="G69" s="82">
        <f t="shared" ref="G69:G132" si="7">(F69/$F$136)*100</f>
        <v>3.3530461961188765E-3</v>
      </c>
      <c r="H69" s="81">
        <f t="shared" ref="H69:H130" si="8">((F69/D69)-1)*100</f>
        <v>-98.234596161749721</v>
      </c>
      <c r="I69" s="83">
        <f t="shared" ref="I69:I131" si="9">((F69/B69)-1)*100</f>
        <v>-95.754194545505911</v>
      </c>
    </row>
    <row r="70" spans="1:9" ht="14.5" x14ac:dyDescent="0.35">
      <c r="A70" s="228" t="s">
        <v>299</v>
      </c>
      <c r="B70" s="282">
        <v>1.2025647800000001</v>
      </c>
      <c r="C70" s="81">
        <f t="shared" si="5"/>
        <v>1.5250991784914437E-2</v>
      </c>
      <c r="D70" s="282">
        <v>4.4799809999999995E-2</v>
      </c>
      <c r="E70" s="81">
        <f t="shared" si="6"/>
        <v>5.4432040025157087E-4</v>
      </c>
      <c r="F70" s="282">
        <v>0.24328190999999999</v>
      </c>
      <c r="G70" s="82">
        <f t="shared" si="7"/>
        <v>3.2925151712073163E-3</v>
      </c>
      <c r="H70" s="81">
        <f t="shared" si="8"/>
        <v>443.04228075967291</v>
      </c>
      <c r="I70" s="83">
        <f t="shared" si="9"/>
        <v>-79.76974595913245</v>
      </c>
    </row>
    <row r="71" spans="1:9" ht="14.5" x14ac:dyDescent="0.35">
      <c r="A71" s="228" t="s">
        <v>422</v>
      </c>
      <c r="B71" s="282">
        <v>6.4768190000000003E-2</v>
      </c>
      <c r="C71" s="81">
        <f t="shared" si="5"/>
        <v>8.2139369956750051E-4</v>
      </c>
      <c r="D71" s="282">
        <v>0.1199909</v>
      </c>
      <c r="E71" s="81">
        <f t="shared" si="6"/>
        <v>1.4578966900651192E-3</v>
      </c>
      <c r="F71" s="282">
        <v>0.23293651000000001</v>
      </c>
      <c r="G71" s="82">
        <f t="shared" si="7"/>
        <v>3.1525031725666936E-3</v>
      </c>
      <c r="H71" s="81">
        <f t="shared" si="8"/>
        <v>94.128479743047194</v>
      </c>
      <c r="I71" s="83">
        <f t="shared" si="9"/>
        <v>259.64647151634159</v>
      </c>
    </row>
    <row r="72" spans="1:9" ht="14.5" x14ac:dyDescent="0.35">
      <c r="A72" s="228" t="s">
        <v>400</v>
      </c>
      <c r="B72" s="282">
        <v>18.04133839</v>
      </c>
      <c r="C72" s="81">
        <f t="shared" si="5"/>
        <v>0.2288012322918283</v>
      </c>
      <c r="D72" s="282">
        <v>0.12910017999999998</v>
      </c>
      <c r="E72" s="81">
        <f t="shared" si="6"/>
        <v>1.5685749928437162E-3</v>
      </c>
      <c r="F72" s="282">
        <v>0.20440170000000002</v>
      </c>
      <c r="G72" s="82">
        <f t="shared" si="7"/>
        <v>2.7663203493863008E-3</v>
      </c>
      <c r="H72" s="81">
        <f t="shared" si="8"/>
        <v>58.327974445891599</v>
      </c>
      <c r="I72" s="83">
        <f t="shared" si="9"/>
        <v>-98.867036937163732</v>
      </c>
    </row>
    <row r="73" spans="1:9" ht="14.5" x14ac:dyDescent="0.35">
      <c r="A73" s="228" t="s">
        <v>398</v>
      </c>
      <c r="B73" s="282">
        <v>1.0452244100000001</v>
      </c>
      <c r="C73" s="81">
        <f t="shared" si="5"/>
        <v>1.325559267609853E-2</v>
      </c>
      <c r="D73" s="282">
        <v>0.77957982999999997</v>
      </c>
      <c r="E73" s="81">
        <f t="shared" si="6"/>
        <v>9.4719420705947546E-3</v>
      </c>
      <c r="F73" s="282">
        <v>0.19132939999999998</v>
      </c>
      <c r="G73" s="82">
        <f t="shared" si="7"/>
        <v>2.5894031833192739E-3</v>
      </c>
      <c r="H73" s="81">
        <f t="shared" si="8"/>
        <v>-75.457369131779615</v>
      </c>
      <c r="I73" s="83">
        <f t="shared" si="9"/>
        <v>-81.694897462258851</v>
      </c>
    </row>
    <row r="74" spans="1:9" ht="14.5" x14ac:dyDescent="0.35">
      <c r="A74" s="228" t="s">
        <v>368</v>
      </c>
      <c r="B74" s="282">
        <v>1.79355427</v>
      </c>
      <c r="C74" s="81">
        <f t="shared" si="5"/>
        <v>2.2745952561132057E-2</v>
      </c>
      <c r="D74" s="282">
        <v>4.91445797</v>
      </c>
      <c r="E74" s="81">
        <f t="shared" si="6"/>
        <v>5.9710961480638494E-2</v>
      </c>
      <c r="F74" s="282">
        <v>0.14921059</v>
      </c>
      <c r="G74" s="82">
        <f t="shared" si="7"/>
        <v>2.0193779770957682E-3</v>
      </c>
      <c r="H74" s="81">
        <f t="shared" si="8"/>
        <v>-96.963844417617423</v>
      </c>
      <c r="I74" s="83">
        <f t="shared" si="9"/>
        <v>-91.680731801887433</v>
      </c>
    </row>
    <row r="75" spans="1:9" ht="14.5" x14ac:dyDescent="0.35">
      <c r="A75" s="228" t="s">
        <v>506</v>
      </c>
      <c r="B75" s="282">
        <v>7.0187240000000012E-2</v>
      </c>
      <c r="C75" s="81">
        <f t="shared" si="5"/>
        <v>8.9011838567716758E-4</v>
      </c>
      <c r="D75" s="282">
        <v>0.86955303000000006</v>
      </c>
      <c r="E75" s="81">
        <f t="shared" si="6"/>
        <v>1.056512189068584E-2</v>
      </c>
      <c r="F75" s="282">
        <v>0.14819684</v>
      </c>
      <c r="G75" s="82">
        <f t="shared" si="7"/>
        <v>2.0056581437764252E-3</v>
      </c>
      <c r="H75" s="81">
        <f t="shared" si="8"/>
        <v>-82.957124535578927</v>
      </c>
      <c r="I75" s="83">
        <f t="shared" si="9"/>
        <v>111.14498874724235</v>
      </c>
    </row>
    <row r="76" spans="1:9" ht="14.5" x14ac:dyDescent="0.35">
      <c r="A76" s="228" t="s">
        <v>437</v>
      </c>
      <c r="B76" s="282">
        <v>6.3870000000000003E-3</v>
      </c>
      <c r="C76" s="81">
        <f t="shared" si="5"/>
        <v>8.1000280525634979E-5</v>
      </c>
      <c r="D76" s="282">
        <v>8.9899999999999994E-2</v>
      </c>
      <c r="E76" s="81">
        <f t="shared" si="6"/>
        <v>1.0922904356651564E-3</v>
      </c>
      <c r="F76" s="282">
        <v>0.14212978000000001</v>
      </c>
      <c r="G76" s="82">
        <f t="shared" si="7"/>
        <v>1.9235481048728953E-3</v>
      </c>
      <c r="H76" s="81">
        <f t="shared" si="8"/>
        <v>58.097641824249195</v>
      </c>
      <c r="I76" s="83">
        <f t="shared" si="9"/>
        <v>2125.2979489588229</v>
      </c>
    </row>
    <row r="77" spans="1:9" ht="14.5" x14ac:dyDescent="0.35">
      <c r="A77" s="228" t="s">
        <v>505</v>
      </c>
      <c r="B77" s="282">
        <v>0.20902298999999999</v>
      </c>
      <c r="C77" s="81">
        <f t="shared" si="5"/>
        <v>2.6508408996879589E-3</v>
      </c>
      <c r="D77" s="282">
        <v>0.47064883000000002</v>
      </c>
      <c r="E77" s="81">
        <f t="shared" si="6"/>
        <v>5.7184117415572432E-3</v>
      </c>
      <c r="F77" s="282">
        <v>0.13266247</v>
      </c>
      <c r="G77" s="82">
        <f t="shared" si="7"/>
        <v>1.7954199517951643E-3</v>
      </c>
      <c r="H77" s="81">
        <f t="shared" si="8"/>
        <v>-71.812854607542519</v>
      </c>
      <c r="I77" s="83">
        <f t="shared" si="9"/>
        <v>-36.532115438593614</v>
      </c>
    </row>
    <row r="78" spans="1:9" ht="14.5" x14ac:dyDescent="0.35">
      <c r="A78" s="228" t="s">
        <v>418</v>
      </c>
      <c r="B78" s="282">
        <v>0</v>
      </c>
      <c r="C78" s="81">
        <f t="shared" si="5"/>
        <v>0</v>
      </c>
      <c r="D78" s="282">
        <v>0.20346388000000001</v>
      </c>
      <c r="E78" s="81">
        <f t="shared" si="6"/>
        <v>2.472098444130402E-3</v>
      </c>
      <c r="F78" s="282">
        <v>0.12963042</v>
      </c>
      <c r="G78" s="82">
        <f t="shared" si="7"/>
        <v>1.7543849622850146E-3</v>
      </c>
      <c r="H78" s="81">
        <f t="shared" si="8"/>
        <v>-36.288239465402903</v>
      </c>
      <c r="I78" s="83" t="s">
        <v>314</v>
      </c>
    </row>
    <row r="79" spans="1:9" ht="14.5" x14ac:dyDescent="0.35">
      <c r="A79" s="228" t="s">
        <v>391</v>
      </c>
      <c r="B79" s="282">
        <v>0.46013999999999999</v>
      </c>
      <c r="C79" s="81">
        <f t="shared" si="5"/>
        <v>5.8355204448200526E-3</v>
      </c>
      <c r="D79" s="282">
        <v>5.8E-4</v>
      </c>
      <c r="E79" s="81">
        <f t="shared" si="6"/>
        <v>7.0470350688074606E-6</v>
      </c>
      <c r="F79" s="282">
        <v>0.1242</v>
      </c>
      <c r="G79" s="82">
        <f t="shared" si="7"/>
        <v>1.6808910463747538E-3</v>
      </c>
      <c r="H79" s="81">
        <f t="shared" si="8"/>
        <v>21313.793103448275</v>
      </c>
      <c r="I79" s="83">
        <f t="shared" si="9"/>
        <v>-73.00821489112009</v>
      </c>
    </row>
    <row r="80" spans="1:9" ht="14.5" x14ac:dyDescent="0.35">
      <c r="A80" s="228" t="s">
        <v>396</v>
      </c>
      <c r="B80" s="282">
        <v>2.946812E-2</v>
      </c>
      <c r="C80" s="81">
        <f t="shared" si="5"/>
        <v>3.7371629662800602E-4</v>
      </c>
      <c r="D80" s="282">
        <v>0.30571784000000002</v>
      </c>
      <c r="E80" s="81">
        <f t="shared" si="6"/>
        <v>3.7144902407587384E-3</v>
      </c>
      <c r="F80" s="282">
        <v>0.12250894</v>
      </c>
      <c r="G80" s="82">
        <f t="shared" si="7"/>
        <v>1.658004672680048E-3</v>
      </c>
      <c r="H80" s="81">
        <f t="shared" si="8"/>
        <v>-59.927448133219841</v>
      </c>
      <c r="I80" s="83">
        <f t="shared" si="9"/>
        <v>315.73381674840471</v>
      </c>
    </row>
    <row r="81" spans="1:9" ht="14.5" x14ac:dyDescent="0.35">
      <c r="A81" s="228" t="s">
        <v>537</v>
      </c>
      <c r="B81" s="282">
        <v>0</v>
      </c>
      <c r="C81" s="81">
        <f t="shared" si="5"/>
        <v>0</v>
      </c>
      <c r="D81" s="282">
        <v>6.4124879999999995E-2</v>
      </c>
      <c r="E81" s="81">
        <f t="shared" si="6"/>
        <v>7.7912116921218975E-4</v>
      </c>
      <c r="F81" s="282">
        <v>0.11551634</v>
      </c>
      <c r="G81" s="82">
        <f t="shared" si="7"/>
        <v>1.5633686120449424E-3</v>
      </c>
      <c r="H81" s="81">
        <f t="shared" si="8"/>
        <v>80.142777655100488</v>
      </c>
      <c r="I81" s="83" t="s">
        <v>314</v>
      </c>
    </row>
    <row r="82" spans="1:9" ht="14.5" x14ac:dyDescent="0.35">
      <c r="A82" s="228" t="s">
        <v>309</v>
      </c>
      <c r="B82" s="282">
        <v>0</v>
      </c>
      <c r="C82" s="81">
        <f t="shared" si="5"/>
        <v>0</v>
      </c>
      <c r="D82" s="282">
        <v>1.2061451699999999</v>
      </c>
      <c r="E82" s="81">
        <f t="shared" si="6"/>
        <v>1.4654736743211614E-2</v>
      </c>
      <c r="F82" s="282">
        <v>9.7375000000000003E-2</v>
      </c>
      <c r="G82" s="82">
        <f t="shared" si="7"/>
        <v>1.3178483545953435E-3</v>
      </c>
      <c r="H82" s="81">
        <f t="shared" si="8"/>
        <v>-91.926759529286187</v>
      </c>
      <c r="I82" s="83" t="s">
        <v>314</v>
      </c>
    </row>
    <row r="83" spans="1:9" ht="14.5" x14ac:dyDescent="0.35">
      <c r="A83" s="228" t="s">
        <v>508</v>
      </c>
      <c r="B83" s="282">
        <v>0.13689314000000002</v>
      </c>
      <c r="C83" s="81">
        <f t="shared" si="5"/>
        <v>1.7360862285948054E-3</v>
      </c>
      <c r="D83" s="282">
        <v>0.39875890999999997</v>
      </c>
      <c r="E83" s="81">
        <f t="shared" si="6"/>
        <v>4.8449448668438583E-3</v>
      </c>
      <c r="F83" s="282">
        <v>8.7513590000000002E-2</v>
      </c>
      <c r="G83" s="82">
        <f t="shared" si="7"/>
        <v>1.1843865528752915E-3</v>
      </c>
      <c r="H83" s="81">
        <f t="shared" si="8"/>
        <v>-78.053508572385255</v>
      </c>
      <c r="I83" s="83">
        <f t="shared" si="9"/>
        <v>-36.071603003627509</v>
      </c>
    </row>
    <row r="84" spans="1:9" ht="14.5" x14ac:dyDescent="0.35">
      <c r="A84" s="228" t="s">
        <v>439</v>
      </c>
      <c r="B84" s="282">
        <v>0</v>
      </c>
      <c r="C84" s="81">
        <f t="shared" si="5"/>
        <v>0</v>
      </c>
      <c r="D84" s="282">
        <v>1.5939999999999999E-3</v>
      </c>
      <c r="E84" s="81">
        <f t="shared" si="6"/>
        <v>1.9367196378757053E-5</v>
      </c>
      <c r="F84" s="282">
        <v>7.1470000000000006E-2</v>
      </c>
      <c r="G84" s="82">
        <f t="shared" si="7"/>
        <v>9.6725670760389431E-4</v>
      </c>
      <c r="H84" s="81">
        <f t="shared" si="8"/>
        <v>4383.6888331242162</v>
      </c>
      <c r="I84" s="83" t="s">
        <v>314</v>
      </c>
    </row>
    <row r="85" spans="1:9" ht="14.5" x14ac:dyDescent="0.35">
      <c r="A85" s="228" t="s">
        <v>443</v>
      </c>
      <c r="B85" s="282">
        <v>9.3676499999999996E-2</v>
      </c>
      <c r="C85" s="81">
        <f t="shared" si="5"/>
        <v>1.1880104554031069E-3</v>
      </c>
      <c r="D85" s="282">
        <v>0.97273452999999999</v>
      </c>
      <c r="E85" s="81">
        <f t="shared" si="6"/>
        <v>1.1818783354396454E-2</v>
      </c>
      <c r="F85" s="282">
        <v>6.5743770000000007E-2</v>
      </c>
      <c r="G85" s="82">
        <f t="shared" si="7"/>
        <v>8.8975937478197396E-4</v>
      </c>
      <c r="H85" s="81">
        <f t="shared" si="8"/>
        <v>-93.241345097515975</v>
      </c>
      <c r="I85" s="83">
        <f t="shared" si="9"/>
        <v>-29.818289538998567</v>
      </c>
    </row>
    <row r="86" spans="1:9" ht="14.5" x14ac:dyDescent="0.35">
      <c r="A86" s="228" t="s">
        <v>509</v>
      </c>
      <c r="B86" s="282">
        <v>0</v>
      </c>
      <c r="C86" s="81">
        <f t="shared" si="5"/>
        <v>0</v>
      </c>
      <c r="D86" s="282">
        <v>0</v>
      </c>
      <c r="E86" s="81">
        <f t="shared" si="6"/>
        <v>0</v>
      </c>
      <c r="F86" s="282">
        <v>5.458992E-2</v>
      </c>
      <c r="G86" s="82">
        <f t="shared" si="7"/>
        <v>7.3880602053392997E-4</v>
      </c>
      <c r="H86" s="81" t="s">
        <v>314</v>
      </c>
      <c r="I86" s="83" t="s">
        <v>314</v>
      </c>
    </row>
    <row r="87" spans="1:9" ht="14.5" x14ac:dyDescent="0.35">
      <c r="A87" s="228" t="s">
        <v>304</v>
      </c>
      <c r="B87" s="282">
        <v>3.0298790000000003E-2</v>
      </c>
      <c r="C87" s="81">
        <f t="shared" si="5"/>
        <v>3.8425089863587035E-4</v>
      </c>
      <c r="D87" s="282">
        <v>9.0303620000000001E-2</v>
      </c>
      <c r="E87" s="81">
        <f t="shared" si="6"/>
        <v>1.0971944430694185E-3</v>
      </c>
      <c r="F87" s="282">
        <v>5.1031699999999999E-2</v>
      </c>
      <c r="G87" s="82">
        <f t="shared" si="7"/>
        <v>6.9064998076717005E-4</v>
      </c>
      <c r="H87" s="81">
        <f t="shared" si="8"/>
        <v>-43.48875493584864</v>
      </c>
      <c r="I87" s="83">
        <f t="shared" si="9"/>
        <v>68.428178154969203</v>
      </c>
    </row>
    <row r="88" spans="1:9" ht="14.5" x14ac:dyDescent="0.35">
      <c r="A88" s="228" t="s">
        <v>453</v>
      </c>
      <c r="B88" s="282">
        <v>0</v>
      </c>
      <c r="C88" s="81">
        <f t="shared" si="5"/>
        <v>0</v>
      </c>
      <c r="D88" s="282">
        <v>2.5999999999999998E-4</v>
      </c>
      <c r="E88" s="81">
        <f t="shared" si="6"/>
        <v>3.159015720499896E-6</v>
      </c>
      <c r="F88" s="282">
        <v>3.0174799999999998E-2</v>
      </c>
      <c r="G88" s="82">
        <f t="shared" si="7"/>
        <v>4.0837802855192372E-4</v>
      </c>
      <c r="H88" s="81">
        <f t="shared" si="8"/>
        <v>11505.692307692309</v>
      </c>
      <c r="I88" s="83" t="s">
        <v>314</v>
      </c>
    </row>
    <row r="89" spans="1:9" ht="14.5" x14ac:dyDescent="0.35">
      <c r="A89" s="228" t="s">
        <v>440</v>
      </c>
      <c r="B89" s="282">
        <v>2.0976999999999999E-2</v>
      </c>
      <c r="C89" s="81">
        <f t="shared" si="5"/>
        <v>2.6603145210368637E-4</v>
      </c>
      <c r="D89" s="282">
        <v>7.3989479999999996E-2</v>
      </c>
      <c r="E89" s="81">
        <f t="shared" si="6"/>
        <v>8.9897665566004861E-4</v>
      </c>
      <c r="F89" s="282">
        <v>2.8433E-2</v>
      </c>
      <c r="G89" s="82">
        <f t="shared" si="7"/>
        <v>3.848049526696729E-4</v>
      </c>
      <c r="H89" s="81">
        <f t="shared" si="8"/>
        <v>-61.571563957470708</v>
      </c>
      <c r="I89" s="83">
        <f t="shared" si="9"/>
        <v>35.543690708871623</v>
      </c>
    </row>
    <row r="90" spans="1:9" ht="14.5" x14ac:dyDescent="0.35">
      <c r="A90" s="228" t="s">
        <v>401</v>
      </c>
      <c r="B90" s="282">
        <v>0</v>
      </c>
      <c r="C90" s="81">
        <f t="shared" si="5"/>
        <v>0</v>
      </c>
      <c r="D90" s="282">
        <v>0.44447511000000001</v>
      </c>
      <c r="E90" s="81">
        <f t="shared" si="6"/>
        <v>5.4003994610035411E-3</v>
      </c>
      <c r="F90" s="282">
        <v>1.3531E-2</v>
      </c>
      <c r="G90" s="82">
        <f t="shared" si="7"/>
        <v>1.8312509459337195E-4</v>
      </c>
      <c r="H90" s="81">
        <f t="shared" si="8"/>
        <v>-96.955735046671123</v>
      </c>
      <c r="I90" s="83" t="s">
        <v>314</v>
      </c>
    </row>
    <row r="91" spans="1:9" ht="14.5" x14ac:dyDescent="0.35">
      <c r="A91" s="228" t="s">
        <v>388</v>
      </c>
      <c r="B91" s="282">
        <v>0.12853682999999999</v>
      </c>
      <c r="C91" s="81">
        <f t="shared" si="5"/>
        <v>1.63011105180458E-3</v>
      </c>
      <c r="D91" s="282">
        <v>4.4999999999999999E-4</v>
      </c>
      <c r="E91" s="81">
        <f t="shared" si="6"/>
        <v>5.4675272085575122E-6</v>
      </c>
      <c r="F91" s="282">
        <v>1.1639760000000001E-2</v>
      </c>
      <c r="G91" s="82">
        <f t="shared" si="7"/>
        <v>1.5752953595773758E-4</v>
      </c>
      <c r="H91" s="81">
        <f t="shared" si="8"/>
        <v>2486.6133333333337</v>
      </c>
      <c r="I91" s="83">
        <f t="shared" si="9"/>
        <v>-90.944416475806975</v>
      </c>
    </row>
    <row r="92" spans="1:9" ht="14.5" x14ac:dyDescent="0.35">
      <c r="A92" s="228" t="s">
        <v>381</v>
      </c>
      <c r="B92" s="282">
        <v>2.8199774300000002</v>
      </c>
      <c r="C92" s="81">
        <f t="shared" si="5"/>
        <v>3.5763106764671856E-2</v>
      </c>
      <c r="D92" s="282">
        <v>4.6321100900000003</v>
      </c>
      <c r="E92" s="81">
        <f t="shared" si="6"/>
        <v>5.6280417666908417E-2</v>
      </c>
      <c r="F92" s="282">
        <v>1.15E-2</v>
      </c>
      <c r="G92" s="82">
        <f t="shared" si="7"/>
        <v>1.5563805984951425E-4</v>
      </c>
      <c r="H92" s="81">
        <f t="shared" si="8"/>
        <v>-99.751733016345469</v>
      </c>
      <c r="I92" s="83">
        <f t="shared" si="9"/>
        <v>-99.592195317676712</v>
      </c>
    </row>
    <row r="93" spans="1:9" ht="14.5" x14ac:dyDescent="0.35">
      <c r="A93" s="228" t="s">
        <v>441</v>
      </c>
      <c r="B93" s="282">
        <v>4.227413E-2</v>
      </c>
      <c r="C93" s="81">
        <f t="shared" si="5"/>
        <v>5.3612281023597325E-4</v>
      </c>
      <c r="D93" s="282">
        <v>0.26866200000000001</v>
      </c>
      <c r="E93" s="81">
        <f t="shared" si="6"/>
        <v>3.2642595442343965E-3</v>
      </c>
      <c r="F93" s="282">
        <v>1.0675E-2</v>
      </c>
      <c r="G93" s="82">
        <f t="shared" si="7"/>
        <v>1.4447272077335345E-4</v>
      </c>
      <c r="H93" s="81">
        <f t="shared" si="8"/>
        <v>-96.026605921194658</v>
      </c>
      <c r="I93" s="83">
        <f t="shared" si="9"/>
        <v>-74.748149754944677</v>
      </c>
    </row>
    <row r="94" spans="1:9" ht="14.5" x14ac:dyDescent="0.35">
      <c r="A94" s="228" t="s">
        <v>405</v>
      </c>
      <c r="B94" s="282">
        <v>1.9E-3</v>
      </c>
      <c r="C94" s="81">
        <f t="shared" si="5"/>
        <v>2.4095903084187637E-5</v>
      </c>
      <c r="D94" s="282">
        <v>0</v>
      </c>
      <c r="E94" s="81">
        <f t="shared" si="6"/>
        <v>0</v>
      </c>
      <c r="F94" s="282">
        <v>0.01</v>
      </c>
      <c r="G94" s="82">
        <f t="shared" si="7"/>
        <v>1.3533744334740371E-4</v>
      </c>
      <c r="H94" s="81" t="s">
        <v>314</v>
      </c>
      <c r="I94" s="83">
        <f t="shared" si="9"/>
        <v>426.31578947368428</v>
      </c>
    </row>
    <row r="95" spans="1:9" ht="14.5" x14ac:dyDescent="0.35">
      <c r="A95" s="228" t="s">
        <v>412</v>
      </c>
      <c r="B95" s="282">
        <v>0</v>
      </c>
      <c r="C95" s="81">
        <f t="shared" si="5"/>
        <v>0</v>
      </c>
      <c r="D95" s="282">
        <v>1.6500000000000001E-2</v>
      </c>
      <c r="E95" s="81">
        <f t="shared" si="6"/>
        <v>2.0047599764710879E-4</v>
      </c>
      <c r="F95" s="282">
        <v>5.6059999999999999E-3</v>
      </c>
      <c r="G95" s="82">
        <f t="shared" si="7"/>
        <v>7.5870170740554511E-5</v>
      </c>
      <c r="H95" s="81">
        <f t="shared" si="8"/>
        <v>-66.024242424242431</v>
      </c>
      <c r="I95" s="83" t="s">
        <v>314</v>
      </c>
    </row>
    <row r="96" spans="1:9" ht="14.5" x14ac:dyDescent="0.35">
      <c r="A96" s="228" t="s">
        <v>409</v>
      </c>
      <c r="B96" s="282">
        <v>7.9920000000000008E-3</v>
      </c>
      <c r="C96" s="81">
        <f t="shared" si="5"/>
        <v>1.0135497760464611E-4</v>
      </c>
      <c r="D96" s="282">
        <v>0.285495</v>
      </c>
      <c r="E96" s="81">
        <f t="shared" si="6"/>
        <v>3.4687815120158379E-3</v>
      </c>
      <c r="F96" s="282">
        <v>4.0829999999999998E-3</v>
      </c>
      <c r="G96" s="82">
        <f t="shared" si="7"/>
        <v>5.5258278118744924E-5</v>
      </c>
      <c r="H96" s="81">
        <f t="shared" si="8"/>
        <v>-98.569852361687595</v>
      </c>
      <c r="I96" s="83">
        <f t="shared" si="9"/>
        <v>-48.911411411411422</v>
      </c>
    </row>
    <row r="97" spans="1:9" ht="14.5" x14ac:dyDescent="0.35">
      <c r="A97" s="228" t="s">
        <v>301</v>
      </c>
      <c r="B97" s="282">
        <v>1.8971870500000001</v>
      </c>
      <c r="C97" s="81">
        <f t="shared" si="5"/>
        <v>2.4060229099671499E-2</v>
      </c>
      <c r="D97" s="282">
        <v>0</v>
      </c>
      <c r="E97" s="81">
        <f t="shared" si="6"/>
        <v>0</v>
      </c>
      <c r="F97" s="282">
        <v>1.5E-3</v>
      </c>
      <c r="G97" s="82">
        <f t="shared" si="7"/>
        <v>2.0300616502110554E-5</v>
      </c>
      <c r="H97" s="81" t="s">
        <v>314</v>
      </c>
      <c r="I97" s="83">
        <f t="shared" si="9"/>
        <v>-99.920935576700259</v>
      </c>
    </row>
    <row r="98" spans="1:9" ht="14.5" x14ac:dyDescent="0.35">
      <c r="A98" s="228" t="s">
        <v>419</v>
      </c>
      <c r="B98" s="282">
        <v>1.75E-4</v>
      </c>
      <c r="C98" s="81">
        <f t="shared" si="5"/>
        <v>2.21935949459623E-6</v>
      </c>
      <c r="D98" s="282">
        <v>1.575E-3</v>
      </c>
      <c r="E98" s="81">
        <f t="shared" si="6"/>
        <v>1.9136345229951293E-5</v>
      </c>
      <c r="F98" s="282">
        <v>1.4499999999999999E-3</v>
      </c>
      <c r="G98" s="82">
        <f t="shared" si="7"/>
        <v>1.9623929285373534E-5</v>
      </c>
      <c r="H98" s="81">
        <f t="shared" si="8"/>
        <v>-7.9365079365079421</v>
      </c>
      <c r="I98" s="83">
        <f t="shared" si="9"/>
        <v>728.57142857142844</v>
      </c>
    </row>
    <row r="99" spans="1:9" ht="14.5" x14ac:dyDescent="0.35">
      <c r="A99" s="228" t="s">
        <v>397</v>
      </c>
      <c r="B99" s="282">
        <v>8.9999999999999998E-4</v>
      </c>
      <c r="C99" s="81">
        <f t="shared" si="5"/>
        <v>1.1413848829352039E-5</v>
      </c>
      <c r="D99" s="282">
        <v>0</v>
      </c>
      <c r="E99" s="81">
        <f t="shared" si="6"/>
        <v>0</v>
      </c>
      <c r="F99" s="282">
        <v>1.3389999999999999E-3</v>
      </c>
      <c r="G99" s="82">
        <f t="shared" si="7"/>
        <v>1.8121683664217355E-5</v>
      </c>
      <c r="H99" s="81" t="s">
        <v>314</v>
      </c>
      <c r="I99" s="83">
        <f t="shared" si="9"/>
        <v>48.777777777777764</v>
      </c>
    </row>
    <row r="100" spans="1:9" ht="14.5" x14ac:dyDescent="0.35">
      <c r="A100" s="228" t="s">
        <v>528</v>
      </c>
      <c r="B100" s="282">
        <v>0</v>
      </c>
      <c r="C100" s="81">
        <f t="shared" si="5"/>
        <v>0</v>
      </c>
      <c r="D100" s="282">
        <v>0</v>
      </c>
      <c r="E100" s="81">
        <f t="shared" si="6"/>
        <v>0</v>
      </c>
      <c r="F100" s="282">
        <v>1.2399100000000001E-3</v>
      </c>
      <c r="G100" s="82">
        <f t="shared" si="7"/>
        <v>1.6780624938087934E-5</v>
      </c>
      <c r="H100" s="81" t="s">
        <v>314</v>
      </c>
      <c r="I100" s="83" t="s">
        <v>314</v>
      </c>
    </row>
    <row r="101" spans="1:9" ht="14.5" x14ac:dyDescent="0.35">
      <c r="A101" s="228" t="s">
        <v>438</v>
      </c>
      <c r="B101" s="282">
        <v>0</v>
      </c>
      <c r="C101" s="81">
        <f t="shared" si="5"/>
        <v>0</v>
      </c>
      <c r="D101" s="282">
        <v>0</v>
      </c>
      <c r="E101" s="81">
        <f t="shared" si="6"/>
        <v>0</v>
      </c>
      <c r="F101" s="282">
        <v>2.5000000000000001E-4</v>
      </c>
      <c r="G101" s="82">
        <f t="shared" si="7"/>
        <v>3.3834360836850923E-6</v>
      </c>
      <c r="H101" s="81" t="s">
        <v>314</v>
      </c>
      <c r="I101" s="83" t="s">
        <v>314</v>
      </c>
    </row>
    <row r="102" spans="1:9" ht="14.5" x14ac:dyDescent="0.35">
      <c r="A102" s="228" t="s">
        <v>433</v>
      </c>
      <c r="B102" s="282">
        <v>0</v>
      </c>
      <c r="C102" s="81">
        <f t="shared" si="5"/>
        <v>0</v>
      </c>
      <c r="D102" s="282">
        <v>0</v>
      </c>
      <c r="E102" s="81">
        <f t="shared" si="6"/>
        <v>0</v>
      </c>
      <c r="F102" s="282">
        <v>1.0000000000000001E-5</v>
      </c>
      <c r="G102" s="82">
        <f t="shared" si="7"/>
        <v>1.3533744334740372E-7</v>
      </c>
      <c r="H102" s="81" t="s">
        <v>314</v>
      </c>
      <c r="I102" s="83" t="s">
        <v>314</v>
      </c>
    </row>
    <row r="103" spans="1:9" ht="14.5" x14ac:dyDescent="0.35">
      <c r="A103" s="228" t="s">
        <v>530</v>
      </c>
      <c r="B103" s="282">
        <v>1E-4</v>
      </c>
      <c r="C103" s="81">
        <f t="shared" si="5"/>
        <v>1.26820542548356E-6</v>
      </c>
      <c r="D103" s="282">
        <v>0</v>
      </c>
      <c r="E103" s="81">
        <f t="shared" si="6"/>
        <v>0</v>
      </c>
      <c r="F103" s="282">
        <v>0</v>
      </c>
      <c r="G103" s="82">
        <f t="shared" si="7"/>
        <v>0</v>
      </c>
      <c r="H103" s="81" t="s">
        <v>314</v>
      </c>
      <c r="I103" s="83">
        <f t="shared" si="9"/>
        <v>-100</v>
      </c>
    </row>
    <row r="104" spans="1:9" ht="14.5" x14ac:dyDescent="0.35">
      <c r="A104" s="228" t="s">
        <v>423</v>
      </c>
      <c r="B104" s="282">
        <v>0</v>
      </c>
      <c r="C104" s="81">
        <f t="shared" si="5"/>
        <v>0</v>
      </c>
      <c r="D104" s="282">
        <v>0.15</v>
      </c>
      <c r="E104" s="81">
        <f t="shared" si="6"/>
        <v>1.822509069519171E-3</v>
      </c>
      <c r="F104" s="282">
        <v>0</v>
      </c>
      <c r="G104" s="82">
        <f t="shared" si="7"/>
        <v>0</v>
      </c>
      <c r="H104" s="81">
        <f t="shared" si="8"/>
        <v>-100</v>
      </c>
      <c r="I104" s="83" t="s">
        <v>314</v>
      </c>
    </row>
    <row r="105" spans="1:9" ht="14.5" x14ac:dyDescent="0.35">
      <c r="A105" s="228" t="s">
        <v>402</v>
      </c>
      <c r="B105" s="282">
        <v>2E-3</v>
      </c>
      <c r="C105" s="81">
        <f t="shared" si="5"/>
        <v>2.5364108509671202E-5</v>
      </c>
      <c r="D105" s="282">
        <v>0</v>
      </c>
      <c r="E105" s="81">
        <f t="shared" si="6"/>
        <v>0</v>
      </c>
      <c r="F105" s="282">
        <v>0</v>
      </c>
      <c r="G105" s="82">
        <f t="shared" si="7"/>
        <v>0</v>
      </c>
      <c r="H105" s="81" t="s">
        <v>314</v>
      </c>
      <c r="I105" s="83">
        <f t="shared" si="9"/>
        <v>-100</v>
      </c>
    </row>
    <row r="106" spans="1:9" ht="14.5" x14ac:dyDescent="0.35">
      <c r="A106" s="228" t="s">
        <v>570</v>
      </c>
      <c r="B106" s="282">
        <v>0</v>
      </c>
      <c r="C106" s="81">
        <f t="shared" si="5"/>
        <v>0</v>
      </c>
      <c r="D106" s="282">
        <v>0.14899616000000002</v>
      </c>
      <c r="E106" s="81">
        <f t="shared" si="6"/>
        <v>1.8103123528235301E-3</v>
      </c>
      <c r="F106" s="282">
        <v>0</v>
      </c>
      <c r="G106" s="82">
        <f t="shared" si="7"/>
        <v>0</v>
      </c>
      <c r="H106" s="81">
        <f t="shared" si="8"/>
        <v>-100</v>
      </c>
      <c r="I106" s="83" t="s">
        <v>314</v>
      </c>
    </row>
    <row r="107" spans="1:9" ht="14.5" x14ac:dyDescent="0.35">
      <c r="A107" s="228" t="s">
        <v>417</v>
      </c>
      <c r="B107" s="282">
        <v>0</v>
      </c>
      <c r="C107" s="81">
        <f t="shared" si="5"/>
        <v>0</v>
      </c>
      <c r="D107" s="282">
        <v>1.4999999999999999E-4</v>
      </c>
      <c r="E107" s="81">
        <f t="shared" si="6"/>
        <v>1.8225090695191705E-6</v>
      </c>
      <c r="F107" s="282">
        <v>0</v>
      </c>
      <c r="G107" s="82">
        <f t="shared" si="7"/>
        <v>0</v>
      </c>
      <c r="H107" s="81">
        <f t="shared" si="8"/>
        <v>-100</v>
      </c>
      <c r="I107" s="83" t="s">
        <v>314</v>
      </c>
    </row>
    <row r="108" spans="1:9" ht="14.5" x14ac:dyDescent="0.35">
      <c r="A108" s="228" t="s">
        <v>541</v>
      </c>
      <c r="B108" s="282">
        <v>0</v>
      </c>
      <c r="C108" s="81">
        <f t="shared" si="5"/>
        <v>0</v>
      </c>
      <c r="D108" s="282">
        <v>1.7470000000000001E-3</v>
      </c>
      <c r="E108" s="81">
        <f t="shared" si="6"/>
        <v>2.1226155629666611E-5</v>
      </c>
      <c r="F108" s="282">
        <v>0</v>
      </c>
      <c r="G108" s="82">
        <f t="shared" si="7"/>
        <v>0</v>
      </c>
      <c r="H108" s="81">
        <f t="shared" si="8"/>
        <v>-100</v>
      </c>
      <c r="I108" s="83" t="s">
        <v>314</v>
      </c>
    </row>
    <row r="109" spans="1:9" ht="14.5" x14ac:dyDescent="0.35">
      <c r="A109" s="228" t="s">
        <v>503</v>
      </c>
      <c r="B109" s="282">
        <v>0</v>
      </c>
      <c r="C109" s="81">
        <f t="shared" si="5"/>
        <v>0</v>
      </c>
      <c r="D109" s="282">
        <v>0</v>
      </c>
      <c r="E109" s="81">
        <f t="shared" si="6"/>
        <v>0</v>
      </c>
      <c r="F109" s="282">
        <v>0</v>
      </c>
      <c r="G109" s="82">
        <f t="shared" si="7"/>
        <v>0</v>
      </c>
      <c r="H109" s="81" t="s">
        <v>314</v>
      </c>
      <c r="I109" s="83" t="s">
        <v>314</v>
      </c>
    </row>
    <row r="110" spans="1:9" ht="14.5" x14ac:dyDescent="0.35">
      <c r="A110" s="228" t="s">
        <v>526</v>
      </c>
      <c r="B110" s="282">
        <v>0</v>
      </c>
      <c r="C110" s="81">
        <f t="shared" si="5"/>
        <v>0</v>
      </c>
      <c r="D110" s="282">
        <v>0</v>
      </c>
      <c r="E110" s="81">
        <f t="shared" si="6"/>
        <v>0</v>
      </c>
      <c r="F110" s="282">
        <v>0</v>
      </c>
      <c r="G110" s="82">
        <f t="shared" si="7"/>
        <v>0</v>
      </c>
      <c r="H110" s="81" t="s">
        <v>314</v>
      </c>
      <c r="I110" s="83" t="s">
        <v>314</v>
      </c>
    </row>
    <row r="111" spans="1:9" ht="14.5" x14ac:dyDescent="0.35">
      <c r="A111" s="228" t="s">
        <v>303</v>
      </c>
      <c r="B111" s="282">
        <v>1.2500425800000001</v>
      </c>
      <c r="C111" s="81">
        <f t="shared" si="5"/>
        <v>1.5853107820414672E-2</v>
      </c>
      <c r="D111" s="282">
        <v>1.5630719499999999</v>
      </c>
      <c r="E111" s="81">
        <f t="shared" si="6"/>
        <v>1.8991418701240104E-2</v>
      </c>
      <c r="F111" s="282">
        <v>0</v>
      </c>
      <c r="G111" s="82">
        <f t="shared" si="7"/>
        <v>0</v>
      </c>
      <c r="H111" s="81">
        <f t="shared" si="8"/>
        <v>-100</v>
      </c>
      <c r="I111" s="83">
        <f t="shared" si="9"/>
        <v>-100</v>
      </c>
    </row>
    <row r="112" spans="1:9" ht="14.5" x14ac:dyDescent="0.35">
      <c r="A112" s="228" t="s">
        <v>571</v>
      </c>
      <c r="B112" s="282">
        <v>0</v>
      </c>
      <c r="C112" s="81">
        <f t="shared" si="5"/>
        <v>0</v>
      </c>
      <c r="D112" s="282">
        <v>5.5511999999999998E-4</v>
      </c>
      <c r="E112" s="81">
        <f t="shared" si="6"/>
        <v>6.7447415644765471E-6</v>
      </c>
      <c r="F112" s="282">
        <v>0</v>
      </c>
      <c r="G112" s="82">
        <f t="shared" si="7"/>
        <v>0</v>
      </c>
      <c r="H112" s="81">
        <f t="shared" si="8"/>
        <v>-100</v>
      </c>
      <c r="I112" s="83" t="s">
        <v>314</v>
      </c>
    </row>
    <row r="113" spans="1:9" ht="14.5" x14ac:dyDescent="0.35">
      <c r="A113" s="228" t="s">
        <v>451</v>
      </c>
      <c r="B113" s="282">
        <v>0</v>
      </c>
      <c r="C113" s="81">
        <f t="shared" si="5"/>
        <v>0</v>
      </c>
      <c r="D113" s="282">
        <v>2.2955E-2</v>
      </c>
      <c r="E113" s="81">
        <f t="shared" si="6"/>
        <v>2.7890463793875045E-4</v>
      </c>
      <c r="F113" s="282">
        <v>0</v>
      </c>
      <c r="G113" s="82">
        <f t="shared" si="7"/>
        <v>0</v>
      </c>
      <c r="H113" s="81">
        <f t="shared" si="8"/>
        <v>-100</v>
      </c>
      <c r="I113" s="83" t="s">
        <v>314</v>
      </c>
    </row>
    <row r="114" spans="1:9" ht="14.5" x14ac:dyDescent="0.35">
      <c r="A114" s="228" t="s">
        <v>407</v>
      </c>
      <c r="B114" s="282">
        <v>1.6500000000000001E-2</v>
      </c>
      <c r="C114" s="81">
        <f t="shared" si="5"/>
        <v>2.092538952047874E-4</v>
      </c>
      <c r="D114" s="282">
        <v>0.47958165000000003</v>
      </c>
      <c r="E114" s="81">
        <f t="shared" si="6"/>
        <v>5.8269460446664584E-3</v>
      </c>
      <c r="F114" s="282">
        <v>0</v>
      </c>
      <c r="G114" s="82">
        <f t="shared" si="7"/>
        <v>0</v>
      </c>
      <c r="H114" s="81">
        <f t="shared" si="8"/>
        <v>-100</v>
      </c>
      <c r="I114" s="83">
        <f t="shared" si="9"/>
        <v>-100</v>
      </c>
    </row>
    <row r="115" spans="1:9" ht="14.5" x14ac:dyDescent="0.35">
      <c r="A115" s="228" t="s">
        <v>427</v>
      </c>
      <c r="B115" s="282">
        <v>0</v>
      </c>
      <c r="C115" s="81">
        <f t="shared" si="5"/>
        <v>0</v>
      </c>
      <c r="D115" s="282">
        <v>4.15E-3</v>
      </c>
      <c r="E115" s="81">
        <f t="shared" si="6"/>
        <v>5.0422750923363726E-5</v>
      </c>
      <c r="F115" s="282">
        <v>0</v>
      </c>
      <c r="G115" s="82">
        <f t="shared" si="7"/>
        <v>0</v>
      </c>
      <c r="H115" s="81">
        <f t="shared" si="8"/>
        <v>-100</v>
      </c>
      <c r="I115" s="83" t="s">
        <v>314</v>
      </c>
    </row>
    <row r="116" spans="1:9" ht="14.5" x14ac:dyDescent="0.35">
      <c r="A116" s="228" t="s">
        <v>353</v>
      </c>
      <c r="B116" s="282">
        <v>138.81175105</v>
      </c>
      <c r="C116" s="81">
        <f t="shared" si="5"/>
        <v>1.7604181580248326</v>
      </c>
      <c r="D116" s="282">
        <v>4.1187080000000001E-2</v>
      </c>
      <c r="E116" s="81">
        <f t="shared" si="6"/>
        <v>5.0042551231341108E-4</v>
      </c>
      <c r="F116" s="282">
        <v>0</v>
      </c>
      <c r="G116" s="82">
        <f t="shared" si="7"/>
        <v>0</v>
      </c>
      <c r="H116" s="81">
        <f t="shared" si="8"/>
        <v>-100</v>
      </c>
      <c r="I116" s="83">
        <f t="shared" si="9"/>
        <v>-100</v>
      </c>
    </row>
    <row r="117" spans="1:9" ht="14.5" x14ac:dyDescent="0.35">
      <c r="A117" s="228" t="s">
        <v>523</v>
      </c>
      <c r="B117" s="282">
        <v>0</v>
      </c>
      <c r="C117" s="81">
        <f t="shared" si="5"/>
        <v>0</v>
      </c>
      <c r="D117" s="282">
        <v>0</v>
      </c>
      <c r="E117" s="81">
        <f t="shared" si="6"/>
        <v>0</v>
      </c>
      <c r="F117" s="282">
        <v>0</v>
      </c>
      <c r="G117" s="82">
        <f t="shared" si="7"/>
        <v>0</v>
      </c>
      <c r="H117" s="81" t="s">
        <v>314</v>
      </c>
      <c r="I117" s="83" t="s">
        <v>314</v>
      </c>
    </row>
    <row r="118" spans="1:9" ht="14.5" x14ac:dyDescent="0.35">
      <c r="A118" s="228" t="s">
        <v>430</v>
      </c>
      <c r="B118" s="282">
        <v>0</v>
      </c>
      <c r="C118" s="81">
        <f t="shared" si="5"/>
        <v>0</v>
      </c>
      <c r="D118" s="282">
        <v>2.5202150000000003E-2</v>
      </c>
      <c r="E118" s="81">
        <f t="shared" si="6"/>
        <v>3.0620764630921715E-4</v>
      </c>
      <c r="F118" s="282">
        <v>0</v>
      </c>
      <c r="G118" s="82">
        <f t="shared" si="7"/>
        <v>0</v>
      </c>
      <c r="H118" s="81">
        <f t="shared" si="8"/>
        <v>-100</v>
      </c>
      <c r="I118" s="83" t="s">
        <v>314</v>
      </c>
    </row>
    <row r="119" spans="1:9" ht="14.5" x14ac:dyDescent="0.35">
      <c r="A119" s="228" t="s">
        <v>611</v>
      </c>
      <c r="B119" s="282">
        <v>0</v>
      </c>
      <c r="C119" s="81">
        <f t="shared" si="5"/>
        <v>0</v>
      </c>
      <c r="D119" s="282">
        <v>0.69810499999999998</v>
      </c>
      <c r="E119" s="81">
        <f t="shared" si="6"/>
        <v>8.4820179598445386E-3</v>
      </c>
      <c r="F119" s="282">
        <v>0</v>
      </c>
      <c r="G119" s="82">
        <f t="shared" si="7"/>
        <v>0</v>
      </c>
      <c r="H119" s="81">
        <f t="shared" si="8"/>
        <v>-100</v>
      </c>
      <c r="I119" s="83" t="s">
        <v>314</v>
      </c>
    </row>
    <row r="120" spans="1:9" ht="14.5" x14ac:dyDescent="0.35">
      <c r="A120" s="228" t="s">
        <v>432</v>
      </c>
      <c r="B120" s="282">
        <v>1.62927278</v>
      </c>
      <c r="C120" s="81">
        <f t="shared" si="5"/>
        <v>2.0662525791886825E-2</v>
      </c>
      <c r="D120" s="282">
        <v>0</v>
      </c>
      <c r="E120" s="81">
        <f t="shared" si="6"/>
        <v>0</v>
      </c>
      <c r="F120" s="282">
        <v>0</v>
      </c>
      <c r="G120" s="82">
        <f t="shared" si="7"/>
        <v>0</v>
      </c>
      <c r="H120" s="81" t="s">
        <v>314</v>
      </c>
      <c r="I120" s="83">
        <f t="shared" si="9"/>
        <v>-100</v>
      </c>
    </row>
    <row r="121" spans="1:9" ht="14.5" x14ac:dyDescent="0.35">
      <c r="A121" s="228" t="s">
        <v>525</v>
      </c>
      <c r="B121" s="282">
        <v>1.0449999999999999E-2</v>
      </c>
      <c r="C121" s="81">
        <f t="shared" si="5"/>
        <v>1.32527466963032E-4</v>
      </c>
      <c r="D121" s="282">
        <v>0</v>
      </c>
      <c r="E121" s="81">
        <f t="shared" si="6"/>
        <v>0</v>
      </c>
      <c r="F121" s="282">
        <v>0</v>
      </c>
      <c r="G121" s="82">
        <f t="shared" si="7"/>
        <v>0</v>
      </c>
      <c r="H121" s="81" t="s">
        <v>314</v>
      </c>
      <c r="I121" s="83">
        <f t="shared" si="9"/>
        <v>-100</v>
      </c>
    </row>
    <row r="122" spans="1:9" ht="14.5" x14ac:dyDescent="0.35">
      <c r="A122" s="228" t="s">
        <v>449</v>
      </c>
      <c r="B122" s="282">
        <v>0</v>
      </c>
      <c r="C122" s="81">
        <f t="shared" si="5"/>
        <v>0</v>
      </c>
      <c r="D122" s="282">
        <v>0.24999880999999999</v>
      </c>
      <c r="E122" s="81">
        <f t="shared" si="6"/>
        <v>3.0375006572933329E-3</v>
      </c>
      <c r="F122" s="282">
        <v>0</v>
      </c>
      <c r="G122" s="82">
        <f t="shared" si="7"/>
        <v>0</v>
      </c>
      <c r="H122" s="81">
        <f t="shared" si="8"/>
        <v>-100</v>
      </c>
      <c r="I122" s="83" t="s">
        <v>314</v>
      </c>
    </row>
    <row r="123" spans="1:9" ht="14.5" x14ac:dyDescent="0.35">
      <c r="A123" s="228" t="s">
        <v>434</v>
      </c>
      <c r="B123" s="282">
        <v>6.3520839999999995E-2</v>
      </c>
      <c r="C123" s="81">
        <f t="shared" si="5"/>
        <v>8.055747391927312E-4</v>
      </c>
      <c r="D123" s="282">
        <v>0</v>
      </c>
      <c r="E123" s="81">
        <f t="shared" si="6"/>
        <v>0</v>
      </c>
      <c r="F123" s="282">
        <v>0</v>
      </c>
      <c r="G123" s="82">
        <f t="shared" si="7"/>
        <v>0</v>
      </c>
      <c r="H123" s="81" t="s">
        <v>314</v>
      </c>
      <c r="I123" s="83">
        <f t="shared" si="9"/>
        <v>-100</v>
      </c>
    </row>
    <row r="124" spans="1:9" ht="14.5" x14ac:dyDescent="0.35">
      <c r="A124" s="228" t="s">
        <v>445</v>
      </c>
      <c r="B124" s="282">
        <v>8.1000000000000004E-5</v>
      </c>
      <c r="C124" s="81">
        <f t="shared" si="5"/>
        <v>1.0272463946416836E-6</v>
      </c>
      <c r="D124" s="282">
        <v>0</v>
      </c>
      <c r="E124" s="81">
        <f t="shared" si="6"/>
        <v>0</v>
      </c>
      <c r="F124" s="282">
        <v>0</v>
      </c>
      <c r="G124" s="82">
        <f t="shared" si="7"/>
        <v>0</v>
      </c>
      <c r="H124" s="81" t="s">
        <v>314</v>
      </c>
      <c r="I124" s="83">
        <f t="shared" si="9"/>
        <v>-100</v>
      </c>
    </row>
    <row r="125" spans="1:9" ht="14.5" x14ac:dyDescent="0.35">
      <c r="A125" s="228" t="s">
        <v>605</v>
      </c>
      <c r="B125" s="282">
        <v>0</v>
      </c>
      <c r="C125" s="81">
        <f t="shared" si="5"/>
        <v>0</v>
      </c>
      <c r="D125" s="282">
        <v>2.7E-4</v>
      </c>
      <c r="E125" s="81">
        <f t="shared" si="6"/>
        <v>3.2805163251345071E-6</v>
      </c>
      <c r="F125" s="282">
        <v>0</v>
      </c>
      <c r="G125" s="82">
        <f t="shared" si="7"/>
        <v>0</v>
      </c>
      <c r="H125" s="81">
        <f t="shared" si="8"/>
        <v>-100</v>
      </c>
      <c r="I125" s="83" t="s">
        <v>314</v>
      </c>
    </row>
    <row r="126" spans="1:9" ht="14.5" x14ac:dyDescent="0.35">
      <c r="A126" s="228" t="s">
        <v>459</v>
      </c>
      <c r="B126" s="282">
        <v>0</v>
      </c>
      <c r="C126" s="81">
        <f t="shared" si="5"/>
        <v>0</v>
      </c>
      <c r="D126" s="282">
        <v>2.9426916400000001</v>
      </c>
      <c r="E126" s="81">
        <f t="shared" si="6"/>
        <v>3.5753881351321619E-2</v>
      </c>
      <c r="F126" s="282">
        <v>0</v>
      </c>
      <c r="G126" s="82">
        <f t="shared" si="7"/>
        <v>0</v>
      </c>
      <c r="H126" s="81">
        <f t="shared" si="8"/>
        <v>-100</v>
      </c>
      <c r="I126" s="83" t="s">
        <v>314</v>
      </c>
    </row>
    <row r="127" spans="1:9" ht="14.5" x14ac:dyDescent="0.35">
      <c r="A127" s="228" t="s">
        <v>387</v>
      </c>
      <c r="B127" s="282">
        <v>0.87011899999999998</v>
      </c>
      <c r="C127" s="81">
        <f t="shared" si="5"/>
        <v>1.1034896366163296E-2</v>
      </c>
      <c r="D127" s="282">
        <v>2.9999999999999997E-4</v>
      </c>
      <c r="E127" s="81">
        <f t="shared" si="6"/>
        <v>3.645018139038341E-6</v>
      </c>
      <c r="F127" s="282">
        <v>0</v>
      </c>
      <c r="G127" s="82">
        <f t="shared" si="7"/>
        <v>0</v>
      </c>
      <c r="H127" s="81">
        <f t="shared" si="8"/>
        <v>-100</v>
      </c>
      <c r="I127" s="83">
        <f t="shared" si="9"/>
        <v>-100</v>
      </c>
    </row>
    <row r="128" spans="1:9" ht="14.5" x14ac:dyDescent="0.35">
      <c r="A128" s="228" t="s">
        <v>416</v>
      </c>
      <c r="B128" s="282">
        <v>0.56769307999999996</v>
      </c>
      <c r="C128" s="81">
        <f t="shared" si="5"/>
        <v>7.199514440654726E-3</v>
      </c>
      <c r="D128" s="282">
        <v>0</v>
      </c>
      <c r="E128" s="81">
        <f t="shared" si="6"/>
        <v>0</v>
      </c>
      <c r="F128" s="282">
        <v>0</v>
      </c>
      <c r="G128" s="82">
        <f t="shared" si="7"/>
        <v>0</v>
      </c>
      <c r="H128" s="81" t="s">
        <v>314</v>
      </c>
      <c r="I128" s="83">
        <f t="shared" si="9"/>
        <v>-100</v>
      </c>
    </row>
    <row r="129" spans="1:9" ht="14.5" x14ac:dyDescent="0.35">
      <c r="A129" s="228" t="s">
        <v>634</v>
      </c>
      <c r="B129" s="282">
        <v>0.82134399999999996</v>
      </c>
      <c r="C129" s="81">
        <f t="shared" si="5"/>
        <v>1.0416329169883689E-2</v>
      </c>
      <c r="D129" s="282">
        <v>0</v>
      </c>
      <c r="E129" s="81">
        <f t="shared" si="6"/>
        <v>0</v>
      </c>
      <c r="F129" s="282">
        <v>0</v>
      </c>
      <c r="G129" s="82">
        <f t="shared" si="7"/>
        <v>0</v>
      </c>
      <c r="H129" s="81" t="s">
        <v>314</v>
      </c>
      <c r="I129" s="83">
        <f t="shared" si="9"/>
        <v>-100</v>
      </c>
    </row>
    <row r="130" spans="1:9" ht="14.5" x14ac:dyDescent="0.35">
      <c r="A130" s="228" t="s">
        <v>310</v>
      </c>
      <c r="B130" s="282">
        <v>4.0013699999999998E-3</v>
      </c>
      <c r="C130" s="81">
        <f t="shared" si="5"/>
        <v>5.0745591433671517E-5</v>
      </c>
      <c r="D130" s="282">
        <v>5.0657180000000003E-2</v>
      </c>
      <c r="E130" s="81">
        <f t="shared" si="6"/>
        <v>6.1548779990843437E-4</v>
      </c>
      <c r="F130" s="282">
        <v>0</v>
      </c>
      <c r="G130" s="82">
        <f t="shared" si="7"/>
        <v>0</v>
      </c>
      <c r="H130" s="81">
        <f t="shared" si="8"/>
        <v>-100</v>
      </c>
      <c r="I130" s="83">
        <f t="shared" si="9"/>
        <v>-100</v>
      </c>
    </row>
    <row r="131" spans="1:9" ht="14.5" x14ac:dyDescent="0.35">
      <c r="A131" s="228" t="s">
        <v>444</v>
      </c>
      <c r="B131" s="282">
        <v>2.9999999999999997E-4</v>
      </c>
      <c r="C131" s="81">
        <f t="shared" si="5"/>
        <v>3.8046162764506793E-6</v>
      </c>
      <c r="D131" s="282">
        <v>0</v>
      </c>
      <c r="E131" s="81">
        <f t="shared" si="6"/>
        <v>0</v>
      </c>
      <c r="F131" s="282">
        <v>0</v>
      </c>
      <c r="G131" s="82">
        <f t="shared" si="7"/>
        <v>0</v>
      </c>
      <c r="H131" s="81" t="s">
        <v>314</v>
      </c>
      <c r="I131" s="83">
        <f t="shared" si="9"/>
        <v>-100</v>
      </c>
    </row>
    <row r="132" spans="1:9" ht="14.5" x14ac:dyDescent="0.35">
      <c r="A132" s="228" t="s">
        <v>420</v>
      </c>
      <c r="B132" s="282">
        <v>0</v>
      </c>
      <c r="C132" s="81">
        <f t="shared" si="5"/>
        <v>0</v>
      </c>
      <c r="D132" s="282">
        <v>0</v>
      </c>
      <c r="E132" s="81">
        <f t="shared" si="6"/>
        <v>0</v>
      </c>
      <c r="F132" s="282">
        <v>0</v>
      </c>
      <c r="G132" s="82">
        <f t="shared" si="7"/>
        <v>0</v>
      </c>
      <c r="H132" s="81" t="s">
        <v>314</v>
      </c>
      <c r="I132" s="83" t="s">
        <v>314</v>
      </c>
    </row>
    <row r="133" spans="1:9" ht="14.5" x14ac:dyDescent="0.35">
      <c r="A133" s="228" t="s">
        <v>413</v>
      </c>
      <c r="B133" s="282">
        <v>3.5379999999999999E-3</v>
      </c>
      <c r="C133" s="81">
        <f t="shared" ref="C133:C135" si="10">(B133/$B$136)*100</f>
        <v>4.4869107953608347E-5</v>
      </c>
      <c r="D133" s="282">
        <v>7.8300000000000002E-3</v>
      </c>
      <c r="E133" s="81">
        <f t="shared" ref="E133:E135" si="11">(D133/$D$136)*100</f>
        <v>9.5134973428900719E-5</v>
      </c>
      <c r="F133" s="282">
        <v>0</v>
      </c>
      <c r="G133" s="82">
        <f t="shared" ref="G133:G135" si="12">(F133/$F$136)*100</f>
        <v>0</v>
      </c>
      <c r="H133" s="81">
        <f t="shared" ref="H133:H134" si="13">((F133/D133)-1)*100</f>
        <v>-100</v>
      </c>
      <c r="I133" s="83">
        <f t="shared" ref="I133:I135" si="14">((F133/B133)-1)*100</f>
        <v>-100</v>
      </c>
    </row>
    <row r="134" spans="1:9" ht="14.5" x14ac:dyDescent="0.35">
      <c r="A134" s="228" t="s">
        <v>414</v>
      </c>
      <c r="B134" s="282">
        <v>0</v>
      </c>
      <c r="C134" s="81">
        <f t="shared" si="10"/>
        <v>0</v>
      </c>
      <c r="D134" s="282">
        <v>0.13412152999999999</v>
      </c>
      <c r="E134" s="81">
        <f t="shared" si="11"/>
        <v>1.6295846989519169E-3</v>
      </c>
      <c r="F134" s="282">
        <v>0</v>
      </c>
      <c r="G134" s="82">
        <f t="shared" si="12"/>
        <v>0</v>
      </c>
      <c r="H134" s="81">
        <f t="shared" si="13"/>
        <v>-100</v>
      </c>
      <c r="I134" s="83" t="s">
        <v>314</v>
      </c>
    </row>
    <row r="135" spans="1:9" ht="14.5" x14ac:dyDescent="0.35">
      <c r="A135" s="283" t="s">
        <v>633</v>
      </c>
      <c r="B135" s="284">
        <v>2.2379190000000002</v>
      </c>
      <c r="C135" s="81">
        <f t="shared" si="10"/>
        <v>2.8381410175927432E-2</v>
      </c>
      <c r="D135" s="284">
        <v>0</v>
      </c>
      <c r="E135" s="81">
        <f t="shared" si="11"/>
        <v>0</v>
      </c>
      <c r="F135" s="284">
        <v>0</v>
      </c>
      <c r="G135" s="82">
        <f t="shared" si="12"/>
        <v>0</v>
      </c>
      <c r="H135" s="81" t="s">
        <v>314</v>
      </c>
      <c r="I135" s="83">
        <f t="shared" si="14"/>
        <v>-100</v>
      </c>
    </row>
    <row r="136" spans="1:9" s="24" customFormat="1" x14ac:dyDescent="0.25">
      <c r="A136" s="184" t="s">
        <v>262</v>
      </c>
      <c r="B136" s="230">
        <f>SUM(B4:B135)</f>
        <v>7885.1578766799976</v>
      </c>
      <c r="C136" s="231">
        <f>SUBTOTAL(109,C4:C135)</f>
        <v>100.0000000000001</v>
      </c>
      <c r="D136" s="230">
        <f>SUM(D4:D135)</f>
        <v>8230.4117169399997</v>
      </c>
      <c r="E136" s="231">
        <f>SUM(E4:E135)</f>
        <v>100.00000000000001</v>
      </c>
      <c r="F136" s="230">
        <f>SUM(F4:F135)</f>
        <v>7388.9381627599951</v>
      </c>
      <c r="G136" s="232">
        <f>(F136/$F$136)*100</f>
        <v>100</v>
      </c>
      <c r="H136" s="157">
        <f>((F136/D136)-1)*100</f>
        <v>-10.223954561690595</v>
      </c>
      <c r="I136" s="157">
        <f>((F136/B136)-1)*100</f>
        <v>-6.2930853342524689</v>
      </c>
    </row>
  </sheetData>
  <sortState xmlns:xlrd2="http://schemas.microsoft.com/office/spreadsheetml/2017/richdata2" ref="A4:I135">
    <sortCondition descending="1" ref="G4:G135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0"/>
  <sheetViews>
    <sheetView zoomScale="70" zoomScaleNormal="70" workbookViewId="0">
      <selection activeCell="K1" sqref="K1"/>
    </sheetView>
  </sheetViews>
  <sheetFormatPr defaultColWidth="9.1796875" defaultRowHeight="11.5" x14ac:dyDescent="0.25"/>
  <cols>
    <col min="1" max="1" width="23.54296875" style="7" customWidth="1"/>
    <col min="2" max="2" width="14.90625" style="7" bestFit="1" customWidth="1"/>
    <col min="3" max="3" width="13.36328125" style="19" customWidth="1"/>
    <col min="4" max="4" width="14.90625" style="7" bestFit="1" customWidth="1"/>
    <col min="5" max="5" width="13.36328125" style="19" customWidth="1"/>
    <col min="6" max="6" width="17.90625" style="7" bestFit="1" customWidth="1"/>
    <col min="7" max="7" width="13.36328125" style="19" customWidth="1"/>
    <col min="8" max="9" width="13.36328125" style="7" customWidth="1"/>
    <col min="10" max="11" width="9.1796875" style="7"/>
    <col min="12" max="12" width="11.6328125" style="7" bestFit="1" customWidth="1"/>
    <col min="13" max="16384" width="9.1796875" style="7"/>
  </cols>
  <sheetData>
    <row r="1" spans="1:18" x14ac:dyDescent="0.25">
      <c r="A1" s="24" t="s">
        <v>514</v>
      </c>
      <c r="B1" s="24"/>
      <c r="C1" s="24"/>
      <c r="D1" s="30"/>
      <c r="K1" s="26" t="s">
        <v>313</v>
      </c>
      <c r="Q1" s="366"/>
      <c r="R1" s="366"/>
    </row>
    <row r="2" spans="1:18" x14ac:dyDescent="0.25">
      <c r="A2" s="361" t="s">
        <v>292</v>
      </c>
      <c r="B2" s="363">
        <v>44774</v>
      </c>
      <c r="C2" s="363"/>
      <c r="D2" s="363">
        <v>45108</v>
      </c>
      <c r="E2" s="363"/>
      <c r="F2" s="363">
        <v>45139</v>
      </c>
      <c r="G2" s="363"/>
      <c r="H2" s="364" t="s">
        <v>293</v>
      </c>
      <c r="I2" s="359" t="s">
        <v>621</v>
      </c>
    </row>
    <row r="3" spans="1:18" x14ac:dyDescent="0.25">
      <c r="A3" s="362"/>
      <c r="B3" s="79" t="s">
        <v>294</v>
      </c>
      <c r="C3" s="80" t="s">
        <v>295</v>
      </c>
      <c r="D3" s="79" t="s">
        <v>294</v>
      </c>
      <c r="E3" s="51" t="s">
        <v>295</v>
      </c>
      <c r="F3" s="79" t="s">
        <v>294</v>
      </c>
      <c r="G3" s="51" t="s">
        <v>295</v>
      </c>
      <c r="H3" s="365"/>
      <c r="I3" s="356"/>
    </row>
    <row r="4" spans="1:18" ht="14.5" customHeight="1" x14ac:dyDescent="0.25">
      <c r="A4" s="34" t="s">
        <v>296</v>
      </c>
      <c r="B4" s="222">
        <v>4565.8724053799997</v>
      </c>
      <c r="C4" s="81">
        <f>(B4/$B$170)*100</f>
        <v>37.991963526373219</v>
      </c>
      <c r="D4" s="222">
        <v>4499.6989021660002</v>
      </c>
      <c r="E4" s="81">
        <f>(D4/$D$170)*100</f>
        <v>37.739511640257788</v>
      </c>
      <c r="F4" s="222">
        <v>4438.81836054</v>
      </c>
      <c r="G4" s="82">
        <f>(F4/$F$170)*100</f>
        <v>36.128084511847646</v>
      </c>
      <c r="H4" s="81">
        <f>((F4/D4)-1)*100</f>
        <v>-1.3529914545325372</v>
      </c>
      <c r="I4" s="83">
        <f>((F4/B4)-1)*100</f>
        <v>-2.7826893430112243</v>
      </c>
    </row>
    <row r="5" spans="1:18" x14ac:dyDescent="0.25">
      <c r="A5" s="36" t="s">
        <v>349</v>
      </c>
      <c r="B5" s="223">
        <v>885.29213233000007</v>
      </c>
      <c r="C5" s="81">
        <f t="shared" ref="C5:C68" si="0">(B5/$B$170)*100</f>
        <v>7.3663877164056037</v>
      </c>
      <c r="D5" s="223">
        <v>1210.0534772799999</v>
      </c>
      <c r="E5" s="81">
        <f t="shared" ref="E5:E68" si="1">(D5/$D$170)*100</f>
        <v>10.148862909285002</v>
      </c>
      <c r="F5" s="223">
        <v>817.77438455999993</v>
      </c>
      <c r="G5" s="82">
        <f t="shared" ref="G5:G68" si="2">(F5/$F$170)*100</f>
        <v>6.655965546969048</v>
      </c>
      <c r="H5" s="81">
        <f t="shared" ref="H5:H68" si="3">((F5/D5)-1)*100</f>
        <v>-32.418326965332021</v>
      </c>
      <c r="I5" s="83">
        <f t="shared" ref="I5:I68" si="4">((F5/B5)-1)*100</f>
        <v>-7.6266065521558684</v>
      </c>
      <c r="J5" s="84"/>
    </row>
    <row r="6" spans="1:18" x14ac:dyDescent="0.25">
      <c r="A6" s="36" t="s">
        <v>383</v>
      </c>
      <c r="B6" s="223">
        <v>242.50491450000001</v>
      </c>
      <c r="C6" s="81">
        <f t="shared" si="0"/>
        <v>2.0178482990006978</v>
      </c>
      <c r="D6" s="223">
        <v>151.09558461</v>
      </c>
      <c r="E6" s="81">
        <f t="shared" si="1"/>
        <v>1.2672566983172524</v>
      </c>
      <c r="F6" s="223">
        <v>719.64104427999996</v>
      </c>
      <c r="G6" s="82">
        <f t="shared" si="2"/>
        <v>5.8572463106553476</v>
      </c>
      <c r="H6" s="81">
        <f t="shared" si="3"/>
        <v>376.2819814606097</v>
      </c>
      <c r="I6" s="83">
        <f t="shared" si="4"/>
        <v>196.75317952370813</v>
      </c>
    </row>
    <row r="7" spans="1:18" x14ac:dyDescent="0.25">
      <c r="A7" s="36" t="s">
        <v>365</v>
      </c>
      <c r="B7" s="223">
        <v>177.33957053</v>
      </c>
      <c r="C7" s="81">
        <f t="shared" si="0"/>
        <v>1.4756169023513737</v>
      </c>
      <c r="D7" s="223">
        <v>195.50643101</v>
      </c>
      <c r="E7" s="81">
        <f t="shared" si="1"/>
        <v>1.6397357666077355</v>
      </c>
      <c r="F7" s="223">
        <v>660.67840783999998</v>
      </c>
      <c r="G7" s="82">
        <f t="shared" si="2"/>
        <v>5.37734221471786</v>
      </c>
      <c r="H7" s="81">
        <f t="shared" si="3"/>
        <v>237.93180327976361</v>
      </c>
      <c r="I7" s="83">
        <f t="shared" si="4"/>
        <v>272.54990855424171</v>
      </c>
    </row>
    <row r="8" spans="1:18" x14ac:dyDescent="0.25">
      <c r="A8" s="36" t="s">
        <v>377</v>
      </c>
      <c r="B8" s="223">
        <v>428.28201001999997</v>
      </c>
      <c r="C8" s="81">
        <f t="shared" si="0"/>
        <v>3.5636726257415976</v>
      </c>
      <c r="D8" s="223">
        <v>394.53513255000001</v>
      </c>
      <c r="E8" s="81">
        <f t="shared" si="1"/>
        <v>3.3090132364621225</v>
      </c>
      <c r="F8" s="223">
        <v>559.24139082000011</v>
      </c>
      <c r="G8" s="82">
        <f t="shared" si="2"/>
        <v>4.551733950116005</v>
      </c>
      <c r="H8" s="81">
        <f t="shared" si="3"/>
        <v>41.746918000801017</v>
      </c>
      <c r="I8" s="83">
        <f t="shared" si="4"/>
        <v>30.57783837193735</v>
      </c>
    </row>
    <row r="9" spans="1:18" x14ac:dyDescent="0.25">
      <c r="A9" s="36" t="s">
        <v>309</v>
      </c>
      <c r="B9" s="223">
        <v>0</v>
      </c>
      <c r="C9" s="81">
        <f t="shared" si="0"/>
        <v>0</v>
      </c>
      <c r="D9" s="223">
        <v>1076.95464522</v>
      </c>
      <c r="E9" s="81">
        <f t="shared" si="1"/>
        <v>9.0325471221519713</v>
      </c>
      <c r="F9" s="223">
        <v>535.98803799000007</v>
      </c>
      <c r="G9" s="82">
        <f t="shared" si="2"/>
        <v>4.3624720727446924</v>
      </c>
      <c r="H9" s="81">
        <f t="shared" si="3"/>
        <v>-50.231141082036132</v>
      </c>
      <c r="I9" s="83" t="s">
        <v>314</v>
      </c>
    </row>
    <row r="10" spans="1:18" ht="12.5" customHeight="1" x14ac:dyDescent="0.25">
      <c r="A10" s="36" t="s">
        <v>356</v>
      </c>
      <c r="B10" s="223">
        <v>979.54264740999997</v>
      </c>
      <c r="C10" s="81">
        <f t="shared" si="0"/>
        <v>8.1506326127461151</v>
      </c>
      <c r="D10" s="223">
        <v>11.469851630000001</v>
      </c>
      <c r="E10" s="81">
        <f t="shared" si="1"/>
        <v>9.6199014314946207E-2</v>
      </c>
      <c r="F10" s="223">
        <v>535.91881079000007</v>
      </c>
      <c r="G10" s="82">
        <f t="shared" si="2"/>
        <v>4.3619086241128775</v>
      </c>
      <c r="H10" s="81">
        <f t="shared" si="3"/>
        <v>4572.4127571822828</v>
      </c>
      <c r="I10" s="83">
        <f t="shared" si="4"/>
        <v>-45.28887412844982</v>
      </c>
    </row>
    <row r="11" spans="1:18" x14ac:dyDescent="0.25">
      <c r="A11" s="36" t="s">
        <v>384</v>
      </c>
      <c r="B11" s="223">
        <v>6.9126465499999998</v>
      </c>
      <c r="C11" s="81">
        <f t="shared" si="0"/>
        <v>5.7519131565931789E-2</v>
      </c>
      <c r="D11" s="223">
        <v>14.000483789999999</v>
      </c>
      <c r="E11" s="81">
        <f t="shared" si="1"/>
        <v>0.11742372822048283</v>
      </c>
      <c r="F11" s="223">
        <v>458.08029194</v>
      </c>
      <c r="G11" s="82">
        <f t="shared" si="2"/>
        <v>3.7283714169387276</v>
      </c>
      <c r="H11" s="81">
        <f t="shared" si="3"/>
        <v>3171.8890204864842</v>
      </c>
      <c r="I11" s="83">
        <f t="shared" si="4"/>
        <v>6526.6991755856525</v>
      </c>
    </row>
    <row r="12" spans="1:18" x14ac:dyDescent="0.25">
      <c r="A12" s="36" t="s">
        <v>359</v>
      </c>
      <c r="B12" s="223">
        <v>347.31053801000002</v>
      </c>
      <c r="C12" s="81">
        <f t="shared" si="0"/>
        <v>2.8899207250849166</v>
      </c>
      <c r="D12" s="223">
        <v>472.06689508999995</v>
      </c>
      <c r="E12" s="81">
        <f t="shared" si="1"/>
        <v>3.9592813807282976</v>
      </c>
      <c r="F12" s="223">
        <v>441.53784601000001</v>
      </c>
      <c r="G12" s="82">
        <f t="shared" si="2"/>
        <v>3.5937304300705462</v>
      </c>
      <c r="H12" s="81">
        <f t="shared" si="3"/>
        <v>-6.4671023106120495</v>
      </c>
      <c r="I12" s="83">
        <f t="shared" si="4"/>
        <v>27.13056405944323</v>
      </c>
    </row>
    <row r="13" spans="1:18" x14ac:dyDescent="0.25">
      <c r="A13" s="36" t="s">
        <v>617</v>
      </c>
      <c r="B13" s="223">
        <v>856.40887398999996</v>
      </c>
      <c r="C13" s="81">
        <f t="shared" si="0"/>
        <v>7.1260543036533965</v>
      </c>
      <c r="D13" s="223">
        <v>320.75931871</v>
      </c>
      <c r="E13" s="81">
        <f t="shared" si="1"/>
        <v>2.6902466821391378</v>
      </c>
      <c r="F13" s="223">
        <v>440.83539682999998</v>
      </c>
      <c r="G13" s="82">
        <f t="shared" si="2"/>
        <v>3.5880131104419886</v>
      </c>
      <c r="H13" s="81">
        <f t="shared" si="3"/>
        <v>37.434946115645459</v>
      </c>
      <c r="I13" s="83">
        <f t="shared" si="4"/>
        <v>-48.525125063668185</v>
      </c>
    </row>
    <row r="14" spans="1:18" x14ac:dyDescent="0.25">
      <c r="A14" s="36" t="s">
        <v>411</v>
      </c>
      <c r="B14" s="223">
        <v>1.7781189999999999E-2</v>
      </c>
      <c r="C14" s="81">
        <f t="shared" si="0"/>
        <v>1.479547087517198E-4</v>
      </c>
      <c r="D14" s="223">
        <v>0.51893655999999999</v>
      </c>
      <c r="E14" s="81">
        <f t="shared" si="1"/>
        <v>4.3523828532722655E-3</v>
      </c>
      <c r="F14" s="223">
        <v>296.11174441000003</v>
      </c>
      <c r="G14" s="82">
        <f t="shared" si="2"/>
        <v>2.4100896360385566</v>
      </c>
      <c r="H14" s="81">
        <f t="shared" si="3"/>
        <v>56961.260900561727</v>
      </c>
      <c r="I14" s="83">
        <f t="shared" si="4"/>
        <v>1665208.9270740598</v>
      </c>
    </row>
    <row r="15" spans="1:18" x14ac:dyDescent="0.25">
      <c r="A15" s="36" t="s">
        <v>368</v>
      </c>
      <c r="B15" s="223">
        <v>140.2408657</v>
      </c>
      <c r="C15" s="81">
        <f t="shared" si="0"/>
        <v>1.166923948269635</v>
      </c>
      <c r="D15" s="223">
        <v>196.62112783000001</v>
      </c>
      <c r="E15" s="81">
        <f t="shared" si="1"/>
        <v>1.6490848618535301</v>
      </c>
      <c r="F15" s="223">
        <v>238.21714294</v>
      </c>
      <c r="G15" s="82">
        <f t="shared" si="2"/>
        <v>1.9388784071038709</v>
      </c>
      <c r="H15" s="81">
        <f t="shared" si="3"/>
        <v>21.155414765988013</v>
      </c>
      <c r="I15" s="83">
        <f t="shared" si="4"/>
        <v>69.862858269563574</v>
      </c>
      <c r="J15" s="20"/>
    </row>
    <row r="16" spans="1:18" x14ac:dyDescent="0.25">
      <c r="A16" s="36" t="s">
        <v>362</v>
      </c>
      <c r="B16" s="223">
        <v>90.927599970000003</v>
      </c>
      <c r="C16" s="81">
        <f t="shared" si="0"/>
        <v>0.75659540059209973</v>
      </c>
      <c r="D16" s="223">
        <v>178.25329975</v>
      </c>
      <c r="E16" s="81">
        <f t="shared" si="1"/>
        <v>1.4950316959188641</v>
      </c>
      <c r="F16" s="223">
        <v>215.70942678999998</v>
      </c>
      <c r="G16" s="82">
        <f t="shared" si="2"/>
        <v>1.7556853576957947</v>
      </c>
      <c r="H16" s="81">
        <f t="shared" si="3"/>
        <v>21.012866012877261</v>
      </c>
      <c r="I16" s="83">
        <f t="shared" si="4"/>
        <v>137.23206909801823</v>
      </c>
    </row>
    <row r="17" spans="1:9" x14ac:dyDescent="0.25">
      <c r="A17" s="36" t="s">
        <v>398</v>
      </c>
      <c r="B17" s="223">
        <v>197.26655907</v>
      </c>
      <c r="C17" s="81">
        <f t="shared" si="0"/>
        <v>1.641426490221171</v>
      </c>
      <c r="D17" s="223">
        <v>131.47098145999999</v>
      </c>
      <c r="E17" s="81">
        <f t="shared" si="1"/>
        <v>1.1026628098998841</v>
      </c>
      <c r="F17" s="223">
        <v>181.70013627</v>
      </c>
      <c r="G17" s="82">
        <f t="shared" si="2"/>
        <v>1.4788795904183381</v>
      </c>
      <c r="H17" s="81">
        <f t="shared" si="3"/>
        <v>38.205506836717596</v>
      </c>
      <c r="I17" s="83">
        <f t="shared" si="4"/>
        <v>-7.8910601337534692</v>
      </c>
    </row>
    <row r="18" spans="1:9" x14ac:dyDescent="0.25">
      <c r="A18" s="36" t="s">
        <v>350</v>
      </c>
      <c r="B18" s="223">
        <v>103.91045088</v>
      </c>
      <c r="C18" s="81">
        <f t="shared" si="0"/>
        <v>0.86462382417657568</v>
      </c>
      <c r="D18" s="223">
        <v>77.598484370000008</v>
      </c>
      <c r="E18" s="81">
        <f t="shared" si="1"/>
        <v>0.65082774821628264</v>
      </c>
      <c r="F18" s="223">
        <v>179.57056363999999</v>
      </c>
      <c r="G18" s="82">
        <f t="shared" si="2"/>
        <v>1.4615467388119932</v>
      </c>
      <c r="H18" s="81">
        <f t="shared" si="3"/>
        <v>131.40988525469569</v>
      </c>
      <c r="I18" s="83">
        <f t="shared" si="4"/>
        <v>72.812803831806434</v>
      </c>
    </row>
    <row r="19" spans="1:9" x14ac:dyDescent="0.25">
      <c r="A19" s="36" t="s">
        <v>395</v>
      </c>
      <c r="B19" s="223">
        <v>6.0395138899999994</v>
      </c>
      <c r="C19" s="81">
        <f t="shared" si="0"/>
        <v>5.0253921059103257E-2</v>
      </c>
      <c r="D19" s="223">
        <v>19.83350184</v>
      </c>
      <c r="E19" s="81">
        <f t="shared" si="1"/>
        <v>0.1663459466582195</v>
      </c>
      <c r="F19" s="223">
        <v>140.81991006000001</v>
      </c>
      <c r="G19" s="82">
        <f t="shared" si="2"/>
        <v>1.1461504387801855</v>
      </c>
      <c r="H19" s="81">
        <f t="shared" si="3"/>
        <v>610.01032090054764</v>
      </c>
      <c r="I19" s="83">
        <f t="shared" si="4"/>
        <v>2231.6431193769477</v>
      </c>
    </row>
    <row r="20" spans="1:9" x14ac:dyDescent="0.25">
      <c r="A20" s="36" t="s">
        <v>399</v>
      </c>
      <c r="B20" s="223">
        <v>9.4028446199999998</v>
      </c>
      <c r="C20" s="81">
        <f t="shared" si="0"/>
        <v>7.8239709332714819E-2</v>
      </c>
      <c r="D20" s="223">
        <v>23.552275420000001</v>
      </c>
      <c r="E20" s="81">
        <f t="shared" si="1"/>
        <v>0.1975357444338742</v>
      </c>
      <c r="F20" s="223">
        <v>124.8146507</v>
      </c>
      <c r="G20" s="82">
        <f t="shared" si="2"/>
        <v>1.0158816789830902</v>
      </c>
      <c r="H20" s="81">
        <f t="shared" si="3"/>
        <v>429.9473128358992</v>
      </c>
      <c r="I20" s="83">
        <f t="shared" si="4"/>
        <v>1227.4137321648095</v>
      </c>
    </row>
    <row r="21" spans="1:9" x14ac:dyDescent="0.25">
      <c r="A21" s="36" t="s">
        <v>354</v>
      </c>
      <c r="B21" s="223">
        <v>193.16778902000001</v>
      </c>
      <c r="C21" s="81">
        <f t="shared" si="0"/>
        <v>1.6073212177963208</v>
      </c>
      <c r="D21" s="223">
        <v>49.223765229999998</v>
      </c>
      <c r="E21" s="81">
        <f t="shared" si="1"/>
        <v>0.4128455928419294</v>
      </c>
      <c r="F21" s="223">
        <v>118.88566429000001</v>
      </c>
      <c r="G21" s="82">
        <f t="shared" si="2"/>
        <v>0.96762493480218692</v>
      </c>
      <c r="H21" s="81">
        <f t="shared" si="3"/>
        <v>141.52086646460714</v>
      </c>
      <c r="I21" s="83">
        <f t="shared" si="4"/>
        <v>-38.454716030481173</v>
      </c>
    </row>
    <row r="22" spans="1:9" x14ac:dyDescent="0.25">
      <c r="A22" s="36" t="s">
        <v>353</v>
      </c>
      <c r="B22" s="223">
        <v>51.529220130000006</v>
      </c>
      <c r="C22" s="81">
        <f t="shared" si="0"/>
        <v>0.42876718355393578</v>
      </c>
      <c r="D22" s="223">
        <v>123.8542808</v>
      </c>
      <c r="E22" s="81">
        <f t="shared" si="1"/>
        <v>1.0387806325657385</v>
      </c>
      <c r="F22" s="223">
        <v>116.32076879</v>
      </c>
      <c r="G22" s="82">
        <f t="shared" si="2"/>
        <v>0.9467489372142196</v>
      </c>
      <c r="H22" s="81">
        <f t="shared" si="3"/>
        <v>-6.0825608621191796</v>
      </c>
      <c r="I22" s="83">
        <f t="shared" si="4"/>
        <v>125.73749126523022</v>
      </c>
    </row>
    <row r="23" spans="1:9" x14ac:dyDescent="0.25">
      <c r="A23" s="36" t="s">
        <v>300</v>
      </c>
      <c r="B23" s="223">
        <v>0</v>
      </c>
      <c r="C23" s="81">
        <f t="shared" si="0"/>
        <v>0</v>
      </c>
      <c r="D23" s="223">
        <v>0.55153114999999997</v>
      </c>
      <c r="E23" s="81">
        <f t="shared" si="1"/>
        <v>4.625757569105428E-3</v>
      </c>
      <c r="F23" s="223">
        <v>112.47066378</v>
      </c>
      <c r="G23" s="82">
        <f t="shared" si="2"/>
        <v>0.91541246253048281</v>
      </c>
      <c r="H23" s="81">
        <f t="shared" si="3"/>
        <v>20292.440894770858</v>
      </c>
      <c r="I23" s="83" t="s">
        <v>314</v>
      </c>
    </row>
    <row r="24" spans="1:9" x14ac:dyDescent="0.25">
      <c r="A24" s="36" t="s">
        <v>351</v>
      </c>
      <c r="B24" s="223">
        <v>110.586226</v>
      </c>
      <c r="C24" s="81">
        <f t="shared" si="0"/>
        <v>0.92017198285277102</v>
      </c>
      <c r="D24" s="223">
        <v>97.241703349999995</v>
      </c>
      <c r="E24" s="81">
        <f t="shared" si="1"/>
        <v>0.81557776982128238</v>
      </c>
      <c r="F24" s="223">
        <v>100.67388229000001</v>
      </c>
      <c r="G24" s="82">
        <f t="shared" si="2"/>
        <v>0.81939701787356933</v>
      </c>
      <c r="H24" s="81">
        <f t="shared" si="3"/>
        <v>3.5295339568936157</v>
      </c>
      <c r="I24" s="83">
        <f t="shared" si="4"/>
        <v>-8.9634523833013287</v>
      </c>
    </row>
    <row r="25" spans="1:9" x14ac:dyDescent="0.25">
      <c r="A25" s="36" t="s">
        <v>425</v>
      </c>
      <c r="B25" s="223">
        <v>90.163283129999996</v>
      </c>
      <c r="C25" s="81">
        <f t="shared" si="0"/>
        <v>0.75023563077600541</v>
      </c>
      <c r="D25" s="223">
        <v>38.996408559999999</v>
      </c>
      <c r="E25" s="81">
        <f t="shared" si="1"/>
        <v>0.32706753202307381</v>
      </c>
      <c r="F25" s="223">
        <v>72.152350670000004</v>
      </c>
      <c r="G25" s="82">
        <f t="shared" si="2"/>
        <v>0.5872567902096153</v>
      </c>
      <c r="H25" s="81">
        <f t="shared" si="3"/>
        <v>85.023065801011313</v>
      </c>
      <c r="I25" s="83">
        <f t="shared" si="4"/>
        <v>-19.975905750937795</v>
      </c>
    </row>
    <row r="26" spans="1:9" x14ac:dyDescent="0.25">
      <c r="A26" s="36" t="s">
        <v>364</v>
      </c>
      <c r="B26" s="223">
        <v>49.495353310000006</v>
      </c>
      <c r="C26" s="81">
        <f t="shared" si="0"/>
        <v>0.41184367207956951</v>
      </c>
      <c r="D26" s="223">
        <v>46.718864159999995</v>
      </c>
      <c r="E26" s="81">
        <f t="shared" si="1"/>
        <v>0.39183668865870647</v>
      </c>
      <c r="F26" s="223">
        <v>63.965005259999998</v>
      </c>
      <c r="G26" s="82">
        <f t="shared" si="2"/>
        <v>0.5206189864351477</v>
      </c>
      <c r="H26" s="81">
        <f t="shared" si="3"/>
        <v>36.914726866938466</v>
      </c>
      <c r="I26" s="83">
        <f t="shared" si="4"/>
        <v>29.234364404620905</v>
      </c>
    </row>
    <row r="27" spans="1:9" x14ac:dyDescent="0.25">
      <c r="A27" s="36" t="s">
        <v>429</v>
      </c>
      <c r="B27" s="223">
        <v>6.9435820000000009E-2</v>
      </c>
      <c r="C27" s="81">
        <f t="shared" si="0"/>
        <v>5.7776540968500093E-4</v>
      </c>
      <c r="D27" s="223">
        <v>4.4242440000000001E-2</v>
      </c>
      <c r="E27" s="81">
        <f t="shared" si="1"/>
        <v>3.7106662371779505E-4</v>
      </c>
      <c r="F27" s="223">
        <v>62.171167070000003</v>
      </c>
      <c r="G27" s="82">
        <f t="shared" si="2"/>
        <v>0.50601871842124879</v>
      </c>
      <c r="H27" s="81">
        <f t="shared" si="3"/>
        <v>140423.82072507756</v>
      </c>
      <c r="I27" s="83">
        <f t="shared" si="4"/>
        <v>89437.600434473148</v>
      </c>
    </row>
    <row r="28" spans="1:9" x14ac:dyDescent="0.25">
      <c r="A28" s="36" t="s">
        <v>363</v>
      </c>
      <c r="B28" s="223">
        <v>26.162909149999997</v>
      </c>
      <c r="C28" s="81">
        <f t="shared" si="0"/>
        <v>0.21769778082265331</v>
      </c>
      <c r="D28" s="223">
        <v>58.793348969999997</v>
      </c>
      <c r="E28" s="81">
        <f t="shared" si="1"/>
        <v>0.49310683360501828</v>
      </c>
      <c r="F28" s="223">
        <v>55.895535680000002</v>
      </c>
      <c r="G28" s="82">
        <f t="shared" si="2"/>
        <v>0.45494058843091911</v>
      </c>
      <c r="H28" s="81">
        <f t="shared" si="3"/>
        <v>-4.9288114059953259</v>
      </c>
      <c r="I28" s="83">
        <f t="shared" si="4"/>
        <v>113.64419132266109</v>
      </c>
    </row>
    <row r="29" spans="1:9" x14ac:dyDescent="0.25">
      <c r="A29" s="36" t="s">
        <v>403</v>
      </c>
      <c r="B29" s="223">
        <v>0.45886336</v>
      </c>
      <c r="C29" s="81">
        <f t="shared" si="0"/>
        <v>3.8181356132877243E-3</v>
      </c>
      <c r="D29" s="223">
        <v>4.4792650000000003E-2</v>
      </c>
      <c r="E29" s="81">
        <f t="shared" si="1"/>
        <v>3.7568130064419806E-4</v>
      </c>
      <c r="F29" s="223">
        <v>47.900994149999995</v>
      </c>
      <c r="G29" s="82">
        <f t="shared" si="2"/>
        <v>0.38987203897259465</v>
      </c>
      <c r="H29" s="81">
        <f t="shared" si="3"/>
        <v>106839.40668837409</v>
      </c>
      <c r="I29" s="83">
        <f t="shared" si="4"/>
        <v>10339.054046503079</v>
      </c>
    </row>
    <row r="30" spans="1:9" x14ac:dyDescent="0.25">
      <c r="A30" s="36" t="s">
        <v>388</v>
      </c>
      <c r="B30" s="223">
        <v>43.57077666</v>
      </c>
      <c r="C30" s="81">
        <f t="shared" si="0"/>
        <v>0.36254612716114787</v>
      </c>
      <c r="D30" s="223">
        <v>32.332449780000005</v>
      </c>
      <c r="E30" s="81">
        <f t="shared" si="1"/>
        <v>0.27117611452690604</v>
      </c>
      <c r="F30" s="223">
        <v>44.114807399999997</v>
      </c>
      <c r="G30" s="82">
        <f t="shared" si="2"/>
        <v>0.35905580280991528</v>
      </c>
      <c r="H30" s="81">
        <f t="shared" si="3"/>
        <v>36.441277107583247</v>
      </c>
      <c r="I30" s="83">
        <f t="shared" si="4"/>
        <v>1.2486138226208032</v>
      </c>
    </row>
    <row r="31" spans="1:9" x14ac:dyDescent="0.25">
      <c r="A31" s="36" t="s">
        <v>389</v>
      </c>
      <c r="B31" s="223">
        <v>54.399212749999997</v>
      </c>
      <c r="C31" s="81">
        <f t="shared" si="0"/>
        <v>0.4526479768085877</v>
      </c>
      <c r="D31" s="223">
        <v>24.622018399999998</v>
      </c>
      <c r="E31" s="81">
        <f t="shared" si="1"/>
        <v>0.20650780645926006</v>
      </c>
      <c r="F31" s="223">
        <v>43.23509164</v>
      </c>
      <c r="G31" s="82">
        <f t="shared" si="2"/>
        <v>0.35189568884665373</v>
      </c>
      <c r="H31" s="81">
        <f t="shared" si="3"/>
        <v>75.595237310033056</v>
      </c>
      <c r="I31" s="83">
        <f t="shared" si="4"/>
        <v>-20.522578444850748</v>
      </c>
    </row>
    <row r="32" spans="1:9" x14ac:dyDescent="0.25">
      <c r="A32" s="36" t="s">
        <v>373</v>
      </c>
      <c r="B32" s="223">
        <v>32.418201379999999</v>
      </c>
      <c r="C32" s="81">
        <f t="shared" si="0"/>
        <v>0.26974716222212919</v>
      </c>
      <c r="D32" s="223">
        <v>61.5863315</v>
      </c>
      <c r="E32" s="81">
        <f t="shared" si="1"/>
        <v>0.51653191136994003</v>
      </c>
      <c r="F32" s="223">
        <v>42.734010700000006</v>
      </c>
      <c r="G32" s="82">
        <f t="shared" si="2"/>
        <v>0.34781732990578612</v>
      </c>
      <c r="H32" s="81">
        <f t="shared" si="3"/>
        <v>-30.611209242102678</v>
      </c>
      <c r="I32" s="83">
        <f t="shared" si="4"/>
        <v>31.82104151640015</v>
      </c>
    </row>
    <row r="33" spans="1:9" x14ac:dyDescent="0.25">
      <c r="A33" s="36" t="s">
        <v>371</v>
      </c>
      <c r="B33" s="223">
        <v>18.540646500000001</v>
      </c>
      <c r="C33" s="81">
        <f t="shared" si="0"/>
        <v>0.15427403638204717</v>
      </c>
      <c r="D33" s="223">
        <v>150.77212599999999</v>
      </c>
      <c r="E33" s="81">
        <f t="shared" si="1"/>
        <v>1.2645438123569581</v>
      </c>
      <c r="F33" s="223">
        <v>42.471108990000005</v>
      </c>
      <c r="G33" s="82">
        <f t="shared" si="2"/>
        <v>0.34567754079397534</v>
      </c>
      <c r="H33" s="81">
        <f t="shared" si="3"/>
        <v>-71.830927826805336</v>
      </c>
      <c r="I33" s="83">
        <f t="shared" si="4"/>
        <v>129.07026996065105</v>
      </c>
    </row>
    <row r="34" spans="1:9" x14ac:dyDescent="0.25">
      <c r="A34" s="36" t="s">
        <v>375</v>
      </c>
      <c r="B34" s="223">
        <v>224.37651276</v>
      </c>
      <c r="C34" s="81">
        <f t="shared" si="0"/>
        <v>1.8670044916078363</v>
      </c>
      <c r="D34" s="223">
        <v>153.71973334999998</v>
      </c>
      <c r="E34" s="81">
        <f t="shared" si="1"/>
        <v>1.2892657469385558</v>
      </c>
      <c r="F34" s="223">
        <v>27.144763449999999</v>
      </c>
      <c r="G34" s="82">
        <f t="shared" si="2"/>
        <v>0.22093454345728361</v>
      </c>
      <c r="H34" s="81">
        <f t="shared" si="3"/>
        <v>-82.3413930934977</v>
      </c>
      <c r="I34" s="83">
        <f t="shared" si="4"/>
        <v>-87.902136851981965</v>
      </c>
    </row>
    <row r="35" spans="1:9" x14ac:dyDescent="0.25">
      <c r="A35" s="36" t="s">
        <v>380</v>
      </c>
      <c r="B35" s="223">
        <v>139.20897391999998</v>
      </c>
      <c r="C35" s="81">
        <f t="shared" si="0"/>
        <v>1.1583377261004102</v>
      </c>
      <c r="D35" s="223">
        <v>11.44762805</v>
      </c>
      <c r="E35" s="81">
        <f t="shared" si="1"/>
        <v>9.6012622497552713E-2</v>
      </c>
      <c r="F35" s="223">
        <v>25.750929899999999</v>
      </c>
      <c r="G35" s="82">
        <f t="shared" si="2"/>
        <v>0.2095899620395113</v>
      </c>
      <c r="H35" s="81">
        <f t="shared" si="3"/>
        <v>124.94555018321019</v>
      </c>
      <c r="I35" s="83">
        <f t="shared" si="4"/>
        <v>-81.50196127815839</v>
      </c>
    </row>
    <row r="36" spans="1:9" x14ac:dyDescent="0.25">
      <c r="A36" s="36" t="s">
        <v>372</v>
      </c>
      <c r="B36" s="223">
        <v>58.65669183</v>
      </c>
      <c r="C36" s="81">
        <f t="shared" si="0"/>
        <v>0.48807384410419286</v>
      </c>
      <c r="D36" s="223">
        <v>14.822216970000001</v>
      </c>
      <c r="E36" s="81">
        <f t="shared" si="1"/>
        <v>0.12431570245832976</v>
      </c>
      <c r="F36" s="223">
        <v>20.97838174</v>
      </c>
      <c r="G36" s="82">
        <f t="shared" si="2"/>
        <v>0.17074560994929264</v>
      </c>
      <c r="H36" s="81">
        <f t="shared" si="3"/>
        <v>41.53336024199352</v>
      </c>
      <c r="I36" s="83">
        <f t="shared" si="4"/>
        <v>-64.235313848247756</v>
      </c>
    </row>
    <row r="37" spans="1:9" x14ac:dyDescent="0.25">
      <c r="A37" s="36" t="s">
        <v>370</v>
      </c>
      <c r="B37" s="223">
        <v>55.88707771</v>
      </c>
      <c r="C37" s="81">
        <f t="shared" si="0"/>
        <v>0.46502828582157785</v>
      </c>
      <c r="D37" s="223">
        <v>149.10814148</v>
      </c>
      <c r="E37" s="81">
        <f t="shared" si="1"/>
        <v>1.2505877756249184</v>
      </c>
      <c r="F37" s="223">
        <v>20.656630839999998</v>
      </c>
      <c r="G37" s="82">
        <f t="shared" si="2"/>
        <v>0.16812684009596865</v>
      </c>
      <c r="H37" s="81">
        <f t="shared" si="3"/>
        <v>-86.146543954629934</v>
      </c>
      <c r="I37" s="83">
        <f t="shared" si="4"/>
        <v>-63.038627735756769</v>
      </c>
    </row>
    <row r="38" spans="1:9" x14ac:dyDescent="0.25">
      <c r="A38" s="36" t="s">
        <v>367</v>
      </c>
      <c r="B38" s="223">
        <v>5.1390337300000004</v>
      </c>
      <c r="C38" s="81">
        <f t="shared" si="0"/>
        <v>4.2761155962419521E-2</v>
      </c>
      <c r="D38" s="223">
        <v>23.737781420000001</v>
      </c>
      <c r="E38" s="81">
        <f t="shared" si="1"/>
        <v>0.19909160539225251</v>
      </c>
      <c r="F38" s="223">
        <v>20.284401469999999</v>
      </c>
      <c r="G38" s="82">
        <f t="shared" si="2"/>
        <v>0.16509721981307973</v>
      </c>
      <c r="H38" s="81">
        <f t="shared" si="3"/>
        <v>-14.548031633193803</v>
      </c>
      <c r="I38" s="83">
        <f t="shared" si="4"/>
        <v>294.71236297956733</v>
      </c>
    </row>
    <row r="39" spans="1:9" x14ac:dyDescent="0.25">
      <c r="A39" s="36" t="s">
        <v>298</v>
      </c>
      <c r="B39" s="223">
        <v>14.136270250000001</v>
      </c>
      <c r="C39" s="81">
        <f t="shared" si="0"/>
        <v>0.11762585899337172</v>
      </c>
      <c r="D39" s="223">
        <v>63.869616130000004</v>
      </c>
      <c r="E39" s="81">
        <f t="shared" si="1"/>
        <v>0.53568209202545625</v>
      </c>
      <c r="F39" s="223">
        <v>19.239015569999999</v>
      </c>
      <c r="G39" s="82">
        <f t="shared" si="2"/>
        <v>0.1565886963559272</v>
      </c>
      <c r="H39" s="81">
        <f t="shared" si="3"/>
        <v>-69.877671519363801</v>
      </c>
      <c r="I39" s="83">
        <f t="shared" si="4"/>
        <v>36.096829147702515</v>
      </c>
    </row>
    <row r="40" spans="1:9" x14ac:dyDescent="0.25">
      <c r="A40" s="36" t="s">
        <v>357</v>
      </c>
      <c r="B40" s="223">
        <v>60.76453781</v>
      </c>
      <c r="C40" s="81">
        <f t="shared" si="0"/>
        <v>0.50561292546288605</v>
      </c>
      <c r="D40" s="223">
        <v>47.904710909999999</v>
      </c>
      <c r="E40" s="81">
        <f t="shared" si="1"/>
        <v>0.40178252685771226</v>
      </c>
      <c r="F40" s="223">
        <v>18.840950670000002</v>
      </c>
      <c r="G40" s="82">
        <f t="shared" si="2"/>
        <v>0.15334879754045719</v>
      </c>
      <c r="H40" s="81">
        <f t="shared" si="3"/>
        <v>-60.669941823890653</v>
      </c>
      <c r="I40" s="83">
        <f t="shared" si="4"/>
        <v>-68.993509456268171</v>
      </c>
    </row>
    <row r="41" spans="1:9" x14ac:dyDescent="0.25">
      <c r="A41" s="36" t="s">
        <v>348</v>
      </c>
      <c r="B41" s="223">
        <v>74.024225340000001</v>
      </c>
      <c r="C41" s="81">
        <f t="shared" si="0"/>
        <v>0.61594486649945124</v>
      </c>
      <c r="D41" s="223">
        <v>13.226693189999999</v>
      </c>
      <c r="E41" s="81">
        <f t="shared" si="1"/>
        <v>0.11093385412207039</v>
      </c>
      <c r="F41" s="223">
        <v>18.763229550000002</v>
      </c>
      <c r="G41" s="82">
        <f t="shared" si="2"/>
        <v>0.15271621585685483</v>
      </c>
      <c r="H41" s="81">
        <f t="shared" si="3"/>
        <v>41.858809911655648</v>
      </c>
      <c r="I41" s="83">
        <f t="shared" si="4"/>
        <v>-74.652582362302638</v>
      </c>
    </row>
    <row r="42" spans="1:9" x14ac:dyDescent="0.25">
      <c r="A42" s="36" t="s">
        <v>369</v>
      </c>
      <c r="B42" s="223">
        <v>156.95817319</v>
      </c>
      <c r="C42" s="81">
        <f t="shared" si="0"/>
        <v>1.3060262446173987</v>
      </c>
      <c r="D42" s="223">
        <v>32.359053859999996</v>
      </c>
      <c r="E42" s="81">
        <f t="shared" si="1"/>
        <v>0.27139924612052324</v>
      </c>
      <c r="F42" s="223">
        <v>18.51672954</v>
      </c>
      <c r="G42" s="82">
        <f t="shared" si="2"/>
        <v>0.15070992218360618</v>
      </c>
      <c r="H42" s="81">
        <f t="shared" si="3"/>
        <v>-42.777283847321982</v>
      </c>
      <c r="I42" s="83">
        <f t="shared" si="4"/>
        <v>-88.202761816305525</v>
      </c>
    </row>
    <row r="43" spans="1:9" x14ac:dyDescent="0.25">
      <c r="A43" s="36" t="s">
        <v>393</v>
      </c>
      <c r="B43" s="223">
        <v>63.088854449999999</v>
      </c>
      <c r="C43" s="81">
        <f t="shared" si="0"/>
        <v>0.52495322785648157</v>
      </c>
      <c r="D43" s="223">
        <v>16.12302682</v>
      </c>
      <c r="E43" s="81">
        <f t="shared" si="1"/>
        <v>0.13522574989554956</v>
      </c>
      <c r="F43" s="223">
        <v>15.546943050000001</v>
      </c>
      <c r="G43" s="82">
        <f t="shared" si="2"/>
        <v>0.12653846740035374</v>
      </c>
      <c r="H43" s="81">
        <f t="shared" si="3"/>
        <v>-3.5730497531976324</v>
      </c>
      <c r="I43" s="83">
        <f t="shared" si="4"/>
        <v>-75.357068715962399</v>
      </c>
    </row>
    <row r="44" spans="1:9" x14ac:dyDescent="0.25">
      <c r="A44" s="36" t="s">
        <v>304</v>
      </c>
      <c r="B44" s="223">
        <v>6.2483607599999997</v>
      </c>
      <c r="C44" s="81">
        <f t="shared" si="0"/>
        <v>5.1991705640706529E-2</v>
      </c>
      <c r="D44" s="223">
        <v>8.1327558</v>
      </c>
      <c r="E44" s="81">
        <f t="shared" si="1"/>
        <v>6.8210393374038947E-2</v>
      </c>
      <c r="F44" s="223">
        <v>13.36621149</v>
      </c>
      <c r="G44" s="82">
        <f t="shared" si="2"/>
        <v>0.10878922701743597</v>
      </c>
      <c r="H44" s="81">
        <f t="shared" si="3"/>
        <v>64.350336081651434</v>
      </c>
      <c r="I44" s="83">
        <f t="shared" si="4"/>
        <v>113.91548925225629</v>
      </c>
    </row>
    <row r="45" spans="1:9" x14ac:dyDescent="0.25">
      <c r="A45" s="36" t="s">
        <v>412</v>
      </c>
      <c r="B45" s="223">
        <v>9.0185269999999998E-2</v>
      </c>
      <c r="C45" s="81">
        <f t="shared" si="0"/>
        <v>7.5041858033940434E-4</v>
      </c>
      <c r="D45" s="223">
        <v>7.14347171</v>
      </c>
      <c r="E45" s="81">
        <f t="shared" si="1"/>
        <v>5.9913149660219558E-2</v>
      </c>
      <c r="F45" s="223">
        <v>11.428788619999999</v>
      </c>
      <c r="G45" s="82">
        <f t="shared" si="2"/>
        <v>9.3020305764701675E-2</v>
      </c>
      <c r="H45" s="81">
        <f t="shared" si="3"/>
        <v>59.989275298746847</v>
      </c>
      <c r="I45" s="83">
        <f t="shared" si="4"/>
        <v>12572.566839351925</v>
      </c>
    </row>
    <row r="46" spans="1:9" x14ac:dyDescent="0.25">
      <c r="A46" s="36" t="s">
        <v>418</v>
      </c>
      <c r="B46" s="223">
        <v>0.80005017</v>
      </c>
      <c r="C46" s="81">
        <f t="shared" si="0"/>
        <v>6.6571016838082222E-3</v>
      </c>
      <c r="D46" s="223">
        <v>30.789857809999997</v>
      </c>
      <c r="E46" s="81">
        <f t="shared" si="1"/>
        <v>0.25823821159745447</v>
      </c>
      <c r="F46" s="223">
        <v>10.220152240000001</v>
      </c>
      <c r="G46" s="82">
        <f t="shared" si="2"/>
        <v>8.3183066721781829E-2</v>
      </c>
      <c r="H46" s="81">
        <f t="shared" si="3"/>
        <v>-66.806757267061244</v>
      </c>
      <c r="I46" s="83">
        <f t="shared" si="4"/>
        <v>1177.4389186118167</v>
      </c>
    </row>
    <row r="47" spans="1:9" x14ac:dyDescent="0.25">
      <c r="A47" s="36" t="s">
        <v>376</v>
      </c>
      <c r="B47" s="223">
        <v>2.0387465700000003</v>
      </c>
      <c r="C47" s="81">
        <f t="shared" si="0"/>
        <v>1.6964115167934078E-2</v>
      </c>
      <c r="D47" s="223">
        <v>4.0007564699999998</v>
      </c>
      <c r="E47" s="81">
        <f t="shared" si="1"/>
        <v>3.3554821923022872E-2</v>
      </c>
      <c r="F47" s="223">
        <v>10.21748069</v>
      </c>
      <c r="G47" s="82">
        <f t="shared" si="2"/>
        <v>8.3161322650198349E-2</v>
      </c>
      <c r="H47" s="81">
        <f t="shared" si="3"/>
        <v>155.38871877397727</v>
      </c>
      <c r="I47" s="83">
        <f t="shared" si="4"/>
        <v>401.16482550354453</v>
      </c>
    </row>
    <row r="48" spans="1:9" x14ac:dyDescent="0.25">
      <c r="A48" s="36" t="s">
        <v>381</v>
      </c>
      <c r="B48" s="223">
        <v>16.108052220000001</v>
      </c>
      <c r="C48" s="81">
        <f t="shared" si="0"/>
        <v>0.13403277141561357</v>
      </c>
      <c r="D48" s="223">
        <v>15.76569205</v>
      </c>
      <c r="E48" s="81">
        <f t="shared" si="1"/>
        <v>0.13222874053890299</v>
      </c>
      <c r="F48" s="223">
        <v>10.06629738</v>
      </c>
      <c r="G48" s="82">
        <f t="shared" si="2"/>
        <v>8.1930823234178898E-2</v>
      </c>
      <c r="H48" s="81">
        <f t="shared" si="3"/>
        <v>-36.150615221486582</v>
      </c>
      <c r="I48" s="83">
        <f t="shared" si="4"/>
        <v>-37.507668571489148</v>
      </c>
    </row>
    <row r="49" spans="1:9" x14ac:dyDescent="0.25">
      <c r="A49" s="36" t="s">
        <v>379</v>
      </c>
      <c r="B49" s="223">
        <v>30.110710059999999</v>
      </c>
      <c r="C49" s="81">
        <f t="shared" si="0"/>
        <v>0.25054686088134592</v>
      </c>
      <c r="D49" s="223">
        <v>4.94634923</v>
      </c>
      <c r="E49" s="81">
        <f t="shared" si="1"/>
        <v>4.1485621238458267E-2</v>
      </c>
      <c r="F49" s="223">
        <v>8.43143347</v>
      </c>
      <c r="G49" s="82">
        <f t="shared" si="2"/>
        <v>6.8624466292223685E-2</v>
      </c>
      <c r="H49" s="81">
        <f t="shared" si="3"/>
        <v>70.457706844932972</v>
      </c>
      <c r="I49" s="83">
        <f t="shared" si="4"/>
        <v>-71.998556483061563</v>
      </c>
    </row>
    <row r="50" spans="1:9" x14ac:dyDescent="0.25">
      <c r="A50" s="36" t="s">
        <v>301</v>
      </c>
      <c r="B50" s="223">
        <v>4.4354839400000001</v>
      </c>
      <c r="C50" s="81">
        <f t="shared" si="0"/>
        <v>3.6907019975357704E-2</v>
      </c>
      <c r="D50" s="223">
        <v>5.0344105399999997</v>
      </c>
      <c r="E50" s="81">
        <f t="shared" si="1"/>
        <v>4.2224201953759366E-2</v>
      </c>
      <c r="F50" s="223">
        <v>7.7869141500000003</v>
      </c>
      <c r="G50" s="82">
        <f t="shared" si="2"/>
        <v>6.3378644866080497E-2</v>
      </c>
      <c r="H50" s="81">
        <f t="shared" si="3"/>
        <v>54.673801195402724</v>
      </c>
      <c r="I50" s="83">
        <f t="shared" si="4"/>
        <v>75.559516285837347</v>
      </c>
    </row>
    <row r="51" spans="1:9" x14ac:dyDescent="0.25">
      <c r="A51" s="36" t="s">
        <v>437</v>
      </c>
      <c r="B51" s="223">
        <v>28.494371090000001</v>
      </c>
      <c r="C51" s="81">
        <f t="shared" si="0"/>
        <v>0.23709753822350332</v>
      </c>
      <c r="D51" s="223">
        <v>24.83690696</v>
      </c>
      <c r="E51" s="81">
        <f t="shared" si="1"/>
        <v>0.20831010245457088</v>
      </c>
      <c r="F51" s="223">
        <v>7.6516314300000001</v>
      </c>
      <c r="G51" s="82">
        <f t="shared" si="2"/>
        <v>6.2277562293159436E-2</v>
      </c>
      <c r="H51" s="81">
        <f t="shared" si="3"/>
        <v>-69.19249469218127</v>
      </c>
      <c r="I51" s="83">
        <f t="shared" si="4"/>
        <v>-73.146866776486561</v>
      </c>
    </row>
    <row r="52" spans="1:9" x14ac:dyDescent="0.25">
      <c r="A52" s="36" t="s">
        <v>355</v>
      </c>
      <c r="B52" s="223">
        <v>19.10425789</v>
      </c>
      <c r="C52" s="81">
        <f t="shared" si="0"/>
        <v>0.15896376519415714</v>
      </c>
      <c r="D52" s="223">
        <v>12.04774141</v>
      </c>
      <c r="E52" s="81">
        <f t="shared" si="1"/>
        <v>0.10104584485922948</v>
      </c>
      <c r="F52" s="223">
        <v>7.2869731</v>
      </c>
      <c r="G52" s="82">
        <f t="shared" si="2"/>
        <v>5.9309563629076557E-2</v>
      </c>
      <c r="H52" s="81">
        <f t="shared" si="3"/>
        <v>-39.515857354378589</v>
      </c>
      <c r="I52" s="83">
        <f t="shared" si="4"/>
        <v>-61.856811492194531</v>
      </c>
    </row>
    <row r="53" spans="1:9" x14ac:dyDescent="0.25">
      <c r="A53" s="36" t="s">
        <v>361</v>
      </c>
      <c r="B53" s="223">
        <v>3.4774021400000001</v>
      </c>
      <c r="C53" s="81">
        <f t="shared" si="0"/>
        <v>2.8934959968163389E-2</v>
      </c>
      <c r="D53" s="223">
        <v>2.1136886400000003</v>
      </c>
      <c r="E53" s="81">
        <f t="shared" si="1"/>
        <v>1.7727758849544872E-2</v>
      </c>
      <c r="F53" s="223">
        <v>7.0062496699999999</v>
      </c>
      <c r="G53" s="82">
        <f t="shared" si="2"/>
        <v>5.702472136257257E-2</v>
      </c>
      <c r="H53" s="81">
        <f t="shared" si="3"/>
        <v>231.47028078837565</v>
      </c>
      <c r="I53" s="83">
        <f t="shared" si="4"/>
        <v>101.4794202087884</v>
      </c>
    </row>
    <row r="54" spans="1:9" x14ac:dyDescent="0.25">
      <c r="A54" s="36" t="s">
        <v>360</v>
      </c>
      <c r="B54" s="223">
        <v>4.1139625999999998</v>
      </c>
      <c r="C54" s="81">
        <f t="shared" si="0"/>
        <v>3.4231687434781805E-2</v>
      </c>
      <c r="D54" s="223">
        <v>6.9211637499999998</v>
      </c>
      <c r="E54" s="81">
        <f t="shared" si="1"/>
        <v>5.8048626271753855E-2</v>
      </c>
      <c r="F54" s="223">
        <v>6.9147704699999997</v>
      </c>
      <c r="G54" s="82">
        <f t="shared" si="2"/>
        <v>5.6280160986311945E-2</v>
      </c>
      <c r="H54" s="81">
        <f t="shared" si="3"/>
        <v>-9.2372904773418973E-2</v>
      </c>
      <c r="I54" s="83">
        <f t="shared" si="4"/>
        <v>68.080537970860505</v>
      </c>
    </row>
    <row r="55" spans="1:9" x14ac:dyDescent="0.25">
      <c r="A55" s="36" t="s">
        <v>400</v>
      </c>
      <c r="B55" s="223">
        <v>16.248801320000002</v>
      </c>
      <c r="C55" s="81">
        <f t="shared" si="0"/>
        <v>0.13520392430794342</v>
      </c>
      <c r="D55" s="223">
        <v>7.41261847</v>
      </c>
      <c r="E55" s="81">
        <f t="shared" si="1"/>
        <v>6.2170515653545956E-2</v>
      </c>
      <c r="F55" s="223">
        <v>6.6226540199999997</v>
      </c>
      <c r="G55" s="82">
        <f t="shared" si="2"/>
        <v>5.3902589539207943E-2</v>
      </c>
      <c r="H55" s="81">
        <f t="shared" si="3"/>
        <v>-10.657022929172832</v>
      </c>
      <c r="I55" s="83">
        <f t="shared" si="4"/>
        <v>-59.242199534753141</v>
      </c>
    </row>
    <row r="56" spans="1:9" x14ac:dyDescent="0.25">
      <c r="A56" s="36" t="s">
        <v>394</v>
      </c>
      <c r="B56" s="223">
        <v>10.38346505</v>
      </c>
      <c r="C56" s="81">
        <f t="shared" si="0"/>
        <v>8.6399310018418995E-2</v>
      </c>
      <c r="D56" s="223">
        <v>4.5779838099999992</v>
      </c>
      <c r="E56" s="81">
        <f t="shared" si="1"/>
        <v>3.8396096503977351E-2</v>
      </c>
      <c r="F56" s="223">
        <v>6.50986434</v>
      </c>
      <c r="G56" s="82">
        <f t="shared" si="2"/>
        <v>5.2984580564718498E-2</v>
      </c>
      <c r="H56" s="81">
        <f t="shared" si="3"/>
        <v>42.199374444707807</v>
      </c>
      <c r="I56" s="83">
        <f t="shared" si="4"/>
        <v>-37.305472608105902</v>
      </c>
    </row>
    <row r="57" spans="1:9" x14ac:dyDescent="0.25">
      <c r="A57" s="36" t="s">
        <v>386</v>
      </c>
      <c r="B57" s="223">
        <v>8.8174199800000004</v>
      </c>
      <c r="C57" s="81">
        <f t="shared" si="0"/>
        <v>7.3368475624100246E-2</v>
      </c>
      <c r="D57" s="223">
        <v>13.2627234</v>
      </c>
      <c r="E57" s="81">
        <f t="shared" si="1"/>
        <v>0.11123604379281514</v>
      </c>
      <c r="F57" s="223">
        <v>5.97323541</v>
      </c>
      <c r="G57" s="82">
        <f t="shared" si="2"/>
        <v>4.8616892193666564E-2</v>
      </c>
      <c r="H57" s="81">
        <f t="shared" si="3"/>
        <v>-54.962225857775195</v>
      </c>
      <c r="I57" s="83">
        <f t="shared" si="4"/>
        <v>-32.256426215959834</v>
      </c>
    </row>
    <row r="58" spans="1:9" x14ac:dyDescent="0.25">
      <c r="A58" s="36" t="s">
        <v>414</v>
      </c>
      <c r="B58" s="223">
        <v>2.0649441999999998</v>
      </c>
      <c r="C58" s="81">
        <f t="shared" si="0"/>
        <v>1.7182101855924885E-2</v>
      </c>
      <c r="D58" s="223">
        <v>0.76117959999999996</v>
      </c>
      <c r="E58" s="81">
        <f t="shared" si="1"/>
        <v>6.3841041365454015E-3</v>
      </c>
      <c r="F58" s="223">
        <v>5.8186579400000005</v>
      </c>
      <c r="G58" s="82">
        <f t="shared" si="2"/>
        <v>4.7358767295059938E-2</v>
      </c>
      <c r="H58" s="81">
        <f t="shared" si="3"/>
        <v>664.42641657763829</v>
      </c>
      <c r="I58" s="83">
        <f t="shared" si="4"/>
        <v>181.7828171821786</v>
      </c>
    </row>
    <row r="59" spans="1:9" x14ac:dyDescent="0.25">
      <c r="A59" s="36" t="s">
        <v>358</v>
      </c>
      <c r="B59" s="223">
        <v>0.95948352000000003</v>
      </c>
      <c r="C59" s="81">
        <f t="shared" si="0"/>
        <v>7.9837235164617742E-3</v>
      </c>
      <c r="D59" s="223">
        <v>3.35764927</v>
      </c>
      <c r="E59" s="81">
        <f t="shared" si="1"/>
        <v>2.8161005094823412E-2</v>
      </c>
      <c r="F59" s="223">
        <v>5.4212040799999999</v>
      </c>
      <c r="G59" s="82">
        <f t="shared" si="2"/>
        <v>4.4123841808743527E-2</v>
      </c>
      <c r="H59" s="81">
        <f t="shared" si="3"/>
        <v>61.458319319933018</v>
      </c>
      <c r="I59" s="83">
        <f t="shared" si="4"/>
        <v>465.01273518486278</v>
      </c>
    </row>
    <row r="60" spans="1:9" x14ac:dyDescent="0.25">
      <c r="A60" s="36" t="s">
        <v>310</v>
      </c>
      <c r="B60" s="223">
        <v>2.5031821700000001</v>
      </c>
      <c r="C60" s="81">
        <f t="shared" si="0"/>
        <v>2.0828616583864631E-2</v>
      </c>
      <c r="D60" s="223">
        <v>19.420918929999999</v>
      </c>
      <c r="E60" s="81">
        <f t="shared" si="1"/>
        <v>0.16288556455864805</v>
      </c>
      <c r="F60" s="223">
        <v>5.17379532</v>
      </c>
      <c r="G60" s="82">
        <f t="shared" si="2"/>
        <v>4.2110151708307869E-2</v>
      </c>
      <c r="H60" s="81">
        <f t="shared" si="3"/>
        <v>-73.359678094284703</v>
      </c>
      <c r="I60" s="83">
        <f t="shared" si="4"/>
        <v>106.68872533555955</v>
      </c>
    </row>
    <row r="61" spans="1:9" x14ac:dyDescent="0.25">
      <c r="A61" s="36" t="s">
        <v>378</v>
      </c>
      <c r="B61" s="223">
        <v>3.4057857999999999</v>
      </c>
      <c r="C61" s="81">
        <f t="shared" si="0"/>
        <v>2.8339050767116427E-2</v>
      </c>
      <c r="D61" s="223">
        <v>4.9073028399999998</v>
      </c>
      <c r="E61" s="81">
        <f t="shared" si="1"/>
        <v>4.1158134506133641E-2</v>
      </c>
      <c r="F61" s="223">
        <v>3.7014281000000002</v>
      </c>
      <c r="G61" s="82">
        <f t="shared" si="2"/>
        <v>3.0126375163289948E-2</v>
      </c>
      <c r="H61" s="81">
        <f t="shared" si="3"/>
        <v>-24.573065476431843</v>
      </c>
      <c r="I61" s="83">
        <f t="shared" si="4"/>
        <v>8.6805899537193643</v>
      </c>
    </row>
    <row r="62" spans="1:9" x14ac:dyDescent="0.25">
      <c r="A62" s="36" t="s">
        <v>307</v>
      </c>
      <c r="B62" s="223">
        <v>3.1428774500000003</v>
      </c>
      <c r="C62" s="81">
        <f t="shared" si="0"/>
        <v>2.6151428434041696E-2</v>
      </c>
      <c r="D62" s="223">
        <v>3.2849969199999998</v>
      </c>
      <c r="E62" s="81">
        <f t="shared" si="1"/>
        <v>2.7551661165789127E-2</v>
      </c>
      <c r="F62" s="223">
        <v>3.6608190999999999</v>
      </c>
      <c r="G62" s="82">
        <f t="shared" si="2"/>
        <v>2.9795853554885329E-2</v>
      </c>
      <c r="H62" s="81">
        <f t="shared" si="3"/>
        <v>11.440564151274767</v>
      </c>
      <c r="I62" s="83">
        <f t="shared" si="4"/>
        <v>16.479855108572551</v>
      </c>
    </row>
    <row r="63" spans="1:9" x14ac:dyDescent="0.25">
      <c r="A63" s="36" t="s">
        <v>396</v>
      </c>
      <c r="B63" s="223">
        <v>7.1464005000000004</v>
      </c>
      <c r="C63" s="81">
        <f t="shared" si="0"/>
        <v>5.9464164355740236E-2</v>
      </c>
      <c r="D63" s="223">
        <v>3.4506962099999998</v>
      </c>
      <c r="E63" s="81">
        <f t="shared" si="1"/>
        <v>2.8941400883868332E-2</v>
      </c>
      <c r="F63" s="223">
        <v>2.9072471099999997</v>
      </c>
      <c r="G63" s="82">
        <f t="shared" si="2"/>
        <v>2.3662439134843782E-2</v>
      </c>
      <c r="H63" s="81">
        <f t="shared" si="3"/>
        <v>-15.748969684004733</v>
      </c>
      <c r="I63" s="83">
        <f t="shared" si="4"/>
        <v>-59.318721221963422</v>
      </c>
    </row>
    <row r="64" spans="1:9" x14ac:dyDescent="0.25">
      <c r="A64" s="36" t="s">
        <v>387</v>
      </c>
      <c r="B64" s="223">
        <v>4.8978896500000006</v>
      </c>
      <c r="C64" s="81">
        <f t="shared" si="0"/>
        <v>4.0754630970357607E-2</v>
      </c>
      <c r="D64" s="223">
        <v>1.86029592</v>
      </c>
      <c r="E64" s="81">
        <f t="shared" si="1"/>
        <v>1.5602523869623589E-2</v>
      </c>
      <c r="F64" s="223">
        <v>2.3890695099999997</v>
      </c>
      <c r="G64" s="82">
        <f t="shared" si="2"/>
        <v>1.9444928391135648E-2</v>
      </c>
      <c r="H64" s="81">
        <f t="shared" si="3"/>
        <v>28.424165441377713</v>
      </c>
      <c r="I64" s="83">
        <f t="shared" si="4"/>
        <v>-51.222471702685269</v>
      </c>
    </row>
    <row r="65" spans="1:9" x14ac:dyDescent="0.25">
      <c r="A65" s="36" t="s">
        <v>424</v>
      </c>
      <c r="B65" s="223">
        <v>2.7482883500000002</v>
      </c>
      <c r="C65" s="81">
        <f t="shared" si="0"/>
        <v>2.2868109636643812E-2</v>
      </c>
      <c r="D65" s="223">
        <v>2.4878592300000002</v>
      </c>
      <c r="E65" s="81">
        <f t="shared" si="1"/>
        <v>2.086597223754507E-2</v>
      </c>
      <c r="F65" s="223">
        <v>2.22526826</v>
      </c>
      <c r="G65" s="82">
        <f t="shared" si="2"/>
        <v>1.8111730021102244E-2</v>
      </c>
      <c r="H65" s="81">
        <f t="shared" si="3"/>
        <v>-10.554896628938293</v>
      </c>
      <c r="I65" s="83">
        <f t="shared" si="4"/>
        <v>-19.030757453088942</v>
      </c>
    </row>
    <row r="66" spans="1:9" x14ac:dyDescent="0.25">
      <c r="A66" s="36" t="s">
        <v>417</v>
      </c>
      <c r="B66" s="223">
        <v>618.98784042</v>
      </c>
      <c r="C66" s="81">
        <f t="shared" si="0"/>
        <v>5.1505082421478603</v>
      </c>
      <c r="D66" s="223">
        <v>2.1000147200000003</v>
      </c>
      <c r="E66" s="81">
        <f t="shared" si="1"/>
        <v>1.7613074050799888E-2</v>
      </c>
      <c r="F66" s="223">
        <v>1.8410813899999998</v>
      </c>
      <c r="G66" s="82">
        <f t="shared" si="2"/>
        <v>1.4984786185983546E-2</v>
      </c>
      <c r="H66" s="81">
        <f t="shared" si="3"/>
        <v>-12.330072143494331</v>
      </c>
      <c r="I66" s="83">
        <f t="shared" si="4"/>
        <v>-99.702565822819594</v>
      </c>
    </row>
    <row r="67" spans="1:9" x14ac:dyDescent="0.25">
      <c r="A67" s="36" t="s">
        <v>505</v>
      </c>
      <c r="B67" s="223">
        <v>0</v>
      </c>
      <c r="C67" s="81">
        <f t="shared" si="0"/>
        <v>0</v>
      </c>
      <c r="D67" s="223">
        <v>0</v>
      </c>
      <c r="E67" s="81">
        <f t="shared" si="1"/>
        <v>0</v>
      </c>
      <c r="F67" s="223">
        <v>1.6954881799999999</v>
      </c>
      <c r="G67" s="82">
        <f t="shared" si="2"/>
        <v>1.3799785276283949E-2</v>
      </c>
      <c r="H67" s="81" t="s">
        <v>314</v>
      </c>
      <c r="I67" s="83" t="s">
        <v>314</v>
      </c>
    </row>
    <row r="68" spans="1:9" x14ac:dyDescent="0.25">
      <c r="A68" s="36" t="s">
        <v>423</v>
      </c>
      <c r="B68" s="223">
        <v>7.0246928300000002</v>
      </c>
      <c r="C68" s="81">
        <f t="shared" si="0"/>
        <v>5.8451452446824106E-2</v>
      </c>
      <c r="D68" s="223">
        <v>1.5828177800000001</v>
      </c>
      <c r="E68" s="81">
        <f t="shared" si="1"/>
        <v>1.327528159805598E-2</v>
      </c>
      <c r="F68" s="223">
        <v>1.56046185</v>
      </c>
      <c r="G68" s="82">
        <f t="shared" si="2"/>
        <v>1.2700789492872084E-2</v>
      </c>
      <c r="H68" s="81">
        <f t="shared" si="3"/>
        <v>-1.4124133733195765</v>
      </c>
      <c r="I68" s="83">
        <f t="shared" si="4"/>
        <v>-77.786048617872453</v>
      </c>
    </row>
    <row r="69" spans="1:9" x14ac:dyDescent="0.25">
      <c r="A69" s="36" t="s">
        <v>447</v>
      </c>
      <c r="B69" s="223">
        <v>0.88682468999999997</v>
      </c>
      <c r="C69" s="81">
        <f t="shared" ref="C69:C132" si="5">(B69/$B$170)*100</f>
        <v>7.3791399069907124E-3</v>
      </c>
      <c r="D69" s="223">
        <v>0.18187998999999999</v>
      </c>
      <c r="E69" s="81">
        <f t="shared" ref="E69:E132" si="6">(D69/$D$170)*100</f>
        <v>1.525449179817531E-3</v>
      </c>
      <c r="F69" s="223">
        <v>1.4748417899999999</v>
      </c>
      <c r="G69" s="82">
        <f t="shared" ref="G69:G132" si="7">(F69/$F$170)*100</f>
        <v>1.2003917372334772E-2</v>
      </c>
      <c r="H69" s="81">
        <f t="shared" ref="H69:H129" si="8">((F69/D69)-1)*100</f>
        <v>710.88732740748458</v>
      </c>
      <c r="I69" s="83">
        <f t="shared" ref="I69:I132" si="9">((F69/B69)-1)*100</f>
        <v>66.305900887806814</v>
      </c>
    </row>
    <row r="70" spans="1:9" x14ac:dyDescent="0.25">
      <c r="A70" s="36" t="s">
        <v>440</v>
      </c>
      <c r="B70" s="223">
        <v>4.2293070999999998</v>
      </c>
      <c r="C70" s="81">
        <f t="shared" si="5"/>
        <v>3.5191452326986027E-2</v>
      </c>
      <c r="D70" s="223">
        <v>1.2644477599999999</v>
      </c>
      <c r="E70" s="81">
        <f t="shared" si="6"/>
        <v>1.0605074249311947E-2</v>
      </c>
      <c r="F70" s="223">
        <v>1.3914265100000001</v>
      </c>
      <c r="G70" s="82">
        <f t="shared" si="7"/>
        <v>1.1324990225369288E-2</v>
      </c>
      <c r="H70" s="81">
        <f t="shared" si="8"/>
        <v>10.042229818968561</v>
      </c>
      <c r="I70" s="83">
        <f t="shared" si="9"/>
        <v>-67.10036710268686</v>
      </c>
    </row>
    <row r="71" spans="1:9" x14ac:dyDescent="0.25">
      <c r="A71" s="36" t="s">
        <v>452</v>
      </c>
      <c r="B71" s="223">
        <v>4.0502730000000001E-2</v>
      </c>
      <c r="C71" s="81">
        <f t="shared" si="5"/>
        <v>3.3701735490141799E-4</v>
      </c>
      <c r="D71" s="223">
        <v>0.83901462000000004</v>
      </c>
      <c r="E71" s="81">
        <f t="shared" si="6"/>
        <v>7.0369157373162249E-3</v>
      </c>
      <c r="F71" s="223">
        <v>1.1822804499999999</v>
      </c>
      <c r="G71" s="82">
        <f t="shared" si="7"/>
        <v>9.6227249112101516E-3</v>
      </c>
      <c r="H71" s="81">
        <f t="shared" si="8"/>
        <v>40.912973602295487</v>
      </c>
      <c r="I71" s="83">
        <f t="shared" si="9"/>
        <v>2819.0142244732638</v>
      </c>
    </row>
    <row r="72" spans="1:9" x14ac:dyDescent="0.25">
      <c r="A72" s="36" t="s">
        <v>407</v>
      </c>
      <c r="B72" s="223">
        <v>0.63513105000000003</v>
      </c>
      <c r="C72" s="81">
        <f t="shared" si="5"/>
        <v>5.2848335528681706E-3</v>
      </c>
      <c r="D72" s="223">
        <v>4.2948385800000004</v>
      </c>
      <c r="E72" s="81">
        <f t="shared" si="6"/>
        <v>3.6021323672327507E-2</v>
      </c>
      <c r="F72" s="223">
        <v>1.09711325</v>
      </c>
      <c r="G72" s="82">
        <f t="shared" si="7"/>
        <v>8.9295386734964052E-3</v>
      </c>
      <c r="H72" s="81">
        <f t="shared" si="8"/>
        <v>-74.455076027560509</v>
      </c>
      <c r="I72" s="83">
        <f t="shared" si="9"/>
        <v>72.738090823933106</v>
      </c>
    </row>
    <row r="73" spans="1:9" x14ac:dyDescent="0.25">
      <c r="A73" s="36" t="s">
        <v>433</v>
      </c>
      <c r="B73" s="223">
        <v>8.4500000000000005E-4</v>
      </c>
      <c r="C73" s="81">
        <f t="shared" si="5"/>
        <v>7.0311227142392185E-6</v>
      </c>
      <c r="D73" s="223">
        <v>3.2737504799999999</v>
      </c>
      <c r="E73" s="81">
        <f t="shared" si="6"/>
        <v>2.7457335931474643E-2</v>
      </c>
      <c r="F73" s="223">
        <v>1.0713855700000001</v>
      </c>
      <c r="G73" s="82">
        <f t="shared" si="7"/>
        <v>8.7201379452312589E-3</v>
      </c>
      <c r="H73" s="81">
        <f t="shared" si="8"/>
        <v>-67.273450541044284</v>
      </c>
      <c r="I73" s="83">
        <f t="shared" si="9"/>
        <v>126691.19171597634</v>
      </c>
    </row>
    <row r="74" spans="1:9" x14ac:dyDescent="0.25">
      <c r="A74" s="36" t="s">
        <v>306</v>
      </c>
      <c r="B74" s="223">
        <v>0.65016932999999999</v>
      </c>
      <c r="C74" s="81">
        <f t="shared" si="5"/>
        <v>5.4099649044552587E-3</v>
      </c>
      <c r="D74" s="223">
        <v>7.3804999999999997E-4</v>
      </c>
      <c r="E74" s="81">
        <f t="shared" si="6"/>
        <v>6.1901134212968051E-6</v>
      </c>
      <c r="F74" s="223">
        <v>0.98144637999999995</v>
      </c>
      <c r="G74" s="82">
        <f t="shared" si="7"/>
        <v>7.9881118983596705E-3</v>
      </c>
      <c r="H74" s="81">
        <f t="shared" si="8"/>
        <v>132878.30499288667</v>
      </c>
      <c r="I74" s="83">
        <f t="shared" si="9"/>
        <v>50.952426500954751</v>
      </c>
    </row>
    <row r="75" spans="1:9" x14ac:dyDescent="0.25">
      <c r="A75" s="36" t="s">
        <v>415</v>
      </c>
      <c r="B75" s="223">
        <v>0.13290146999999999</v>
      </c>
      <c r="C75" s="81">
        <f t="shared" si="5"/>
        <v>1.1058538987843572E-3</v>
      </c>
      <c r="D75" s="223">
        <v>0.51302122999999999</v>
      </c>
      <c r="E75" s="81">
        <f t="shared" si="6"/>
        <v>4.3027702746876164E-3</v>
      </c>
      <c r="F75" s="223">
        <v>0.90229081000000011</v>
      </c>
      <c r="G75" s="82">
        <f t="shared" si="7"/>
        <v>7.3438550510946761E-3</v>
      </c>
      <c r="H75" s="81">
        <f t="shared" si="8"/>
        <v>75.87786961564926</v>
      </c>
      <c r="I75" s="83">
        <f t="shared" si="9"/>
        <v>578.91710302376657</v>
      </c>
    </row>
    <row r="76" spans="1:9" x14ac:dyDescent="0.25">
      <c r="A76" s="36" t="s">
        <v>421</v>
      </c>
      <c r="B76" s="223">
        <v>0.29285927</v>
      </c>
      <c r="C76" s="81">
        <f t="shared" si="5"/>
        <v>2.4368396039911432E-3</v>
      </c>
      <c r="D76" s="223">
        <v>7.4119729999999995E-2</v>
      </c>
      <c r="E76" s="81">
        <f t="shared" si="6"/>
        <v>6.2165102019632202E-4</v>
      </c>
      <c r="F76" s="223">
        <v>0.81917434999999994</v>
      </c>
      <c r="G76" s="82">
        <f t="shared" si="7"/>
        <v>6.66736003658809E-3</v>
      </c>
      <c r="H76" s="81">
        <f t="shared" si="8"/>
        <v>1005.2041743810994</v>
      </c>
      <c r="I76" s="83">
        <f t="shared" si="9"/>
        <v>179.71603903813596</v>
      </c>
    </row>
    <row r="77" spans="1:9" x14ac:dyDescent="0.25">
      <c r="A77" s="36" t="s">
        <v>402</v>
      </c>
      <c r="B77" s="223">
        <v>0.48279128000000004</v>
      </c>
      <c r="C77" s="81">
        <f t="shared" si="5"/>
        <v>4.0172363728338779E-3</v>
      </c>
      <c r="D77" s="223">
        <v>8.5058240399999985</v>
      </c>
      <c r="E77" s="81">
        <f t="shared" si="6"/>
        <v>7.1339361221046019E-2</v>
      </c>
      <c r="F77" s="223">
        <v>0.72255776000000005</v>
      </c>
      <c r="G77" s="82">
        <f t="shared" si="7"/>
        <v>5.8809858159628763E-3</v>
      </c>
      <c r="H77" s="81">
        <f t="shared" si="8"/>
        <v>-91.505140988079972</v>
      </c>
      <c r="I77" s="83">
        <f t="shared" si="9"/>
        <v>49.662553971563028</v>
      </c>
    </row>
    <row r="78" spans="1:9" x14ac:dyDescent="0.25">
      <c r="A78" s="36" t="s">
        <v>366</v>
      </c>
      <c r="B78" s="223">
        <v>6.6463529499999998</v>
      </c>
      <c r="C78" s="81">
        <f t="shared" si="5"/>
        <v>5.530334105750985E-2</v>
      </c>
      <c r="D78" s="223">
        <v>3.578456E-2</v>
      </c>
      <c r="E78" s="81">
        <f t="shared" si="6"/>
        <v>3.0012937488137773E-4</v>
      </c>
      <c r="F78" s="223">
        <v>0.66523969999999999</v>
      </c>
      <c r="G78" s="82">
        <f t="shared" si="7"/>
        <v>5.4144671284346857E-3</v>
      </c>
      <c r="H78" s="81">
        <f t="shared" si="8"/>
        <v>1759.0132168734226</v>
      </c>
      <c r="I78" s="83">
        <f t="shared" si="9"/>
        <v>-89.990906215716393</v>
      </c>
    </row>
    <row r="79" spans="1:9" x14ac:dyDescent="0.25">
      <c r="A79" s="36" t="s">
        <v>426</v>
      </c>
      <c r="B79" s="223">
        <v>3.1066372000000002</v>
      </c>
      <c r="C79" s="81">
        <f t="shared" si="5"/>
        <v>2.5849878558367484E-2</v>
      </c>
      <c r="D79" s="223">
        <v>0.67993378000000004</v>
      </c>
      <c r="E79" s="81">
        <f t="shared" si="6"/>
        <v>5.7026857491647856E-3</v>
      </c>
      <c r="F79" s="223">
        <v>0.58742523999999996</v>
      </c>
      <c r="G79" s="82">
        <f t="shared" si="7"/>
        <v>4.7811257391777067E-3</v>
      </c>
      <c r="H79" s="81">
        <f t="shared" si="8"/>
        <v>-13.605521996568559</v>
      </c>
      <c r="I79" s="83">
        <f t="shared" si="9"/>
        <v>-81.091282882983577</v>
      </c>
    </row>
    <row r="80" spans="1:9" x14ac:dyDescent="0.25">
      <c r="A80" s="36" t="s">
        <v>391</v>
      </c>
      <c r="B80" s="223">
        <v>0.49989684000000001</v>
      </c>
      <c r="C80" s="81">
        <f t="shared" si="5"/>
        <v>4.1595692621306602E-3</v>
      </c>
      <c r="D80" s="223">
        <v>0.69418051000000003</v>
      </c>
      <c r="E80" s="81">
        <f t="shared" si="6"/>
        <v>5.8221747737330284E-3</v>
      </c>
      <c r="F80" s="223">
        <v>0.58567075999999996</v>
      </c>
      <c r="G80" s="82">
        <f t="shared" si="7"/>
        <v>4.7668458122769276E-3</v>
      </c>
      <c r="H80" s="81">
        <f t="shared" si="8"/>
        <v>-15.631344936492109</v>
      </c>
      <c r="I80" s="83">
        <f t="shared" si="9"/>
        <v>17.158324105429411</v>
      </c>
    </row>
    <row r="81" spans="1:9" x14ac:dyDescent="0.25">
      <c r="A81" s="36" t="s">
        <v>352</v>
      </c>
      <c r="B81" s="223">
        <v>82.663212349999995</v>
      </c>
      <c r="C81" s="81">
        <f t="shared" si="5"/>
        <v>0.68782862720244353</v>
      </c>
      <c r="D81" s="223">
        <v>0</v>
      </c>
      <c r="E81" s="81">
        <f t="shared" si="6"/>
        <v>0</v>
      </c>
      <c r="F81" s="223">
        <v>0.53219970999999999</v>
      </c>
      <c r="G81" s="82">
        <f t="shared" si="7"/>
        <v>4.3316384087682567E-3</v>
      </c>
      <c r="H81" s="81" t="s">
        <v>314</v>
      </c>
      <c r="I81" s="83">
        <f t="shared" si="9"/>
        <v>-99.356183125636775</v>
      </c>
    </row>
    <row r="82" spans="1:9" x14ac:dyDescent="0.25">
      <c r="A82" s="36" t="s">
        <v>439</v>
      </c>
      <c r="B82" s="223">
        <v>0.90674141000000008</v>
      </c>
      <c r="C82" s="81">
        <f t="shared" si="5"/>
        <v>7.5448640518252013E-3</v>
      </c>
      <c r="D82" s="223">
        <v>0.40246996999999995</v>
      </c>
      <c r="E82" s="81">
        <f t="shared" si="6"/>
        <v>3.3755636650171701E-3</v>
      </c>
      <c r="F82" s="223">
        <v>0.49489129999999998</v>
      </c>
      <c r="G82" s="82">
        <f t="shared" si="7"/>
        <v>4.0279807052981181E-3</v>
      </c>
      <c r="H82" s="81">
        <f t="shared" si="8"/>
        <v>22.963534397361386</v>
      </c>
      <c r="I82" s="83">
        <f t="shared" si="9"/>
        <v>-45.420900099842143</v>
      </c>
    </row>
    <row r="83" spans="1:9" x14ac:dyDescent="0.25">
      <c r="A83" s="36" t="s">
        <v>442</v>
      </c>
      <c r="B83" s="223">
        <v>0.25158966999999999</v>
      </c>
      <c r="C83" s="81">
        <f t="shared" si="5"/>
        <v>2.0934412347987561E-3</v>
      </c>
      <c r="D83" s="223">
        <v>0.38434346000000003</v>
      </c>
      <c r="E83" s="81">
        <f t="shared" si="6"/>
        <v>3.2235344626158828E-3</v>
      </c>
      <c r="F83" s="223">
        <v>0.33902229</v>
      </c>
      <c r="G83" s="82">
        <f t="shared" si="7"/>
        <v>2.7593438049648136E-3</v>
      </c>
      <c r="H83" s="81">
        <f t="shared" si="8"/>
        <v>-11.791841078810084</v>
      </c>
      <c r="I83" s="83">
        <f t="shared" si="9"/>
        <v>34.752070703061854</v>
      </c>
    </row>
    <row r="84" spans="1:9" x14ac:dyDescent="0.25">
      <c r="A84" s="36" t="s">
        <v>443</v>
      </c>
      <c r="B84" s="223">
        <v>85.959946340000002</v>
      </c>
      <c r="C84" s="81">
        <f t="shared" si="5"/>
        <v>0.71526027364018741</v>
      </c>
      <c r="D84" s="223">
        <v>4.5389180000000001E-2</v>
      </c>
      <c r="E84" s="81">
        <f t="shared" si="6"/>
        <v>3.8068446893795347E-4</v>
      </c>
      <c r="F84" s="223">
        <v>0.33352516999999998</v>
      </c>
      <c r="G84" s="82">
        <f t="shared" si="7"/>
        <v>2.7146020742156401E-3</v>
      </c>
      <c r="H84" s="81">
        <f t="shared" si="8"/>
        <v>634.81206313927669</v>
      </c>
      <c r="I84" s="83">
        <f t="shared" si="9"/>
        <v>-99.611999327360209</v>
      </c>
    </row>
    <row r="85" spans="1:9" x14ac:dyDescent="0.25">
      <c r="A85" s="36" t="s">
        <v>434</v>
      </c>
      <c r="B85" s="223">
        <v>1.8006968000000001</v>
      </c>
      <c r="C85" s="81">
        <f t="shared" si="5"/>
        <v>1.4983337481583281E-2</v>
      </c>
      <c r="D85" s="223">
        <v>2.0680463899999997</v>
      </c>
      <c r="E85" s="81">
        <f t="shared" si="6"/>
        <v>1.7344951852318144E-2</v>
      </c>
      <c r="F85" s="223">
        <v>0.30795329999999999</v>
      </c>
      <c r="G85" s="82">
        <f t="shared" si="7"/>
        <v>2.5064695025612351E-3</v>
      </c>
      <c r="H85" s="81">
        <f t="shared" si="8"/>
        <v>-85.108975239186975</v>
      </c>
      <c r="I85" s="83">
        <f t="shared" si="9"/>
        <v>-82.898103667424735</v>
      </c>
    </row>
    <row r="86" spans="1:9" x14ac:dyDescent="0.25">
      <c r="A86" s="36" t="s">
        <v>430</v>
      </c>
      <c r="B86" s="223">
        <v>6.78198E-3</v>
      </c>
      <c r="C86" s="81">
        <f t="shared" si="5"/>
        <v>5.6431874113036797E-5</v>
      </c>
      <c r="D86" s="223">
        <v>0.14769916</v>
      </c>
      <c r="E86" s="81">
        <f t="shared" si="6"/>
        <v>1.2387704798187986E-3</v>
      </c>
      <c r="F86" s="223">
        <v>0.28983104999999998</v>
      </c>
      <c r="G86" s="82">
        <f t="shared" si="7"/>
        <v>2.3589702975103707E-3</v>
      </c>
      <c r="H86" s="81">
        <f t="shared" si="8"/>
        <v>96.230669152079116</v>
      </c>
      <c r="I86" s="83">
        <f t="shared" si="9"/>
        <v>4173.5462210151018</v>
      </c>
    </row>
    <row r="87" spans="1:9" x14ac:dyDescent="0.25">
      <c r="A87" s="36" t="s">
        <v>420</v>
      </c>
      <c r="B87" s="223">
        <v>0.66370432999999995</v>
      </c>
      <c r="C87" s="81">
        <f t="shared" si="5"/>
        <v>5.5225876807123327E-3</v>
      </c>
      <c r="D87" s="223">
        <v>0.20809823000000002</v>
      </c>
      <c r="E87" s="81">
        <f t="shared" si="6"/>
        <v>1.7453446873126614E-3</v>
      </c>
      <c r="F87" s="223">
        <v>0.27965800000000002</v>
      </c>
      <c r="G87" s="82">
        <f t="shared" si="7"/>
        <v>2.276170601670026E-3</v>
      </c>
      <c r="H87" s="81">
        <f t="shared" si="8"/>
        <v>34.387495751405474</v>
      </c>
      <c r="I87" s="83">
        <f t="shared" si="9"/>
        <v>-57.864068778939547</v>
      </c>
    </row>
    <row r="88" spans="1:9" x14ac:dyDescent="0.25">
      <c r="A88" s="36" t="s">
        <v>462</v>
      </c>
      <c r="B88" s="223">
        <v>0</v>
      </c>
      <c r="C88" s="81">
        <f t="shared" si="5"/>
        <v>0</v>
      </c>
      <c r="D88" s="223">
        <v>5.095686E-2</v>
      </c>
      <c r="E88" s="81">
        <f t="shared" si="6"/>
        <v>4.2738126548762598E-4</v>
      </c>
      <c r="F88" s="223">
        <v>0.17684423000000002</v>
      </c>
      <c r="G88" s="82">
        <f t="shared" si="7"/>
        <v>1.4393567764947629E-3</v>
      </c>
      <c r="H88" s="81">
        <f t="shared" si="8"/>
        <v>247.04695305008988</v>
      </c>
      <c r="I88" s="83" t="s">
        <v>314</v>
      </c>
    </row>
    <row r="89" spans="1:9" x14ac:dyDescent="0.25">
      <c r="A89" s="36" t="s">
        <v>522</v>
      </c>
      <c r="B89" s="223">
        <v>0</v>
      </c>
      <c r="C89" s="81">
        <f t="shared" si="5"/>
        <v>0</v>
      </c>
      <c r="D89" s="223">
        <v>5.0043440000000002E-2</v>
      </c>
      <c r="E89" s="81">
        <f t="shared" si="6"/>
        <v>4.1972030294947692E-4</v>
      </c>
      <c r="F89" s="223">
        <v>0.16393187000000001</v>
      </c>
      <c r="G89" s="82">
        <f t="shared" si="7"/>
        <v>1.3342615021590385E-3</v>
      </c>
      <c r="H89" s="81">
        <f t="shared" si="8"/>
        <v>227.57913924382498</v>
      </c>
      <c r="I89" s="83" t="s">
        <v>314</v>
      </c>
    </row>
    <row r="90" spans="1:9" x14ac:dyDescent="0.25">
      <c r="A90" s="36" t="s">
        <v>444</v>
      </c>
      <c r="B90" s="223">
        <v>9.4796229999999995E-2</v>
      </c>
      <c r="C90" s="81">
        <f t="shared" si="5"/>
        <v>7.8878571121567475E-4</v>
      </c>
      <c r="D90" s="223">
        <v>4.3862440000000003E-2</v>
      </c>
      <c r="E90" s="81">
        <f t="shared" si="6"/>
        <v>3.6787951837250306E-4</v>
      </c>
      <c r="F90" s="223">
        <v>0.14069026000000001</v>
      </c>
      <c r="G90" s="82">
        <f t="shared" si="7"/>
        <v>1.14509520111462E-3</v>
      </c>
      <c r="H90" s="81">
        <f t="shared" si="8"/>
        <v>220.75338262075709</v>
      </c>
      <c r="I90" s="83">
        <f t="shared" si="9"/>
        <v>48.41334934944144</v>
      </c>
    </row>
    <row r="91" spans="1:9" x14ac:dyDescent="0.25">
      <c r="A91" s="36" t="s">
        <v>419</v>
      </c>
      <c r="B91" s="223">
        <v>1.1004129999999999E-2</v>
      </c>
      <c r="C91" s="81">
        <f t="shared" si="5"/>
        <v>9.1563773246675962E-5</v>
      </c>
      <c r="D91" s="223">
        <v>0.20295460000000001</v>
      </c>
      <c r="E91" s="81">
        <f t="shared" si="6"/>
        <v>1.7022044487147547E-3</v>
      </c>
      <c r="F91" s="223">
        <v>0.13572844000000001</v>
      </c>
      <c r="G91" s="82">
        <f t="shared" si="7"/>
        <v>1.1047103424129973E-3</v>
      </c>
      <c r="H91" s="81">
        <f t="shared" si="8"/>
        <v>-33.123742945466631</v>
      </c>
      <c r="I91" s="83">
        <f t="shared" si="9"/>
        <v>1133.4318115107694</v>
      </c>
    </row>
    <row r="92" spans="1:9" x14ac:dyDescent="0.25">
      <c r="A92" s="36" t="s">
        <v>463</v>
      </c>
      <c r="B92" s="223">
        <v>0</v>
      </c>
      <c r="C92" s="81">
        <f t="shared" si="5"/>
        <v>0</v>
      </c>
      <c r="D92" s="223">
        <v>0</v>
      </c>
      <c r="E92" s="81">
        <f t="shared" si="6"/>
        <v>0</v>
      </c>
      <c r="F92" s="223">
        <v>0.13342018999999999</v>
      </c>
      <c r="G92" s="82">
        <f t="shared" si="7"/>
        <v>1.0859232138799146E-3</v>
      </c>
      <c r="H92" s="81" t="s">
        <v>314</v>
      </c>
      <c r="I92" s="83" t="s">
        <v>314</v>
      </c>
    </row>
    <row r="93" spans="1:9" x14ac:dyDescent="0.25">
      <c r="A93" s="36" t="s">
        <v>374</v>
      </c>
      <c r="B93" s="223">
        <v>1.3712900000000001E-3</v>
      </c>
      <c r="C93" s="81">
        <f t="shared" si="5"/>
        <v>1.1410305641194197E-5</v>
      </c>
      <c r="D93" s="223">
        <v>2.3569899999999998E-3</v>
      </c>
      <c r="E93" s="81">
        <f t="shared" si="6"/>
        <v>1.9768356388947031E-5</v>
      </c>
      <c r="F93" s="223">
        <v>0.12520951999999999</v>
      </c>
      <c r="G93" s="82">
        <f t="shared" si="7"/>
        <v>1.0190955684200528E-3</v>
      </c>
      <c r="H93" s="81">
        <f t="shared" si="8"/>
        <v>5212.2635225435824</v>
      </c>
      <c r="I93" s="83">
        <f t="shared" si="9"/>
        <v>9030.7834229083546</v>
      </c>
    </row>
    <row r="94" spans="1:9" x14ac:dyDescent="0.25">
      <c r="A94" s="36" t="s">
        <v>406</v>
      </c>
      <c r="B94" s="223">
        <v>7.5794390000000003E-2</v>
      </c>
      <c r="C94" s="81">
        <f t="shared" si="5"/>
        <v>6.3067415046261048E-4</v>
      </c>
      <c r="D94" s="223">
        <v>2.144335E-2</v>
      </c>
      <c r="E94" s="81">
        <f t="shared" si="6"/>
        <v>1.7984793527886302E-4</v>
      </c>
      <c r="F94" s="223">
        <v>0.12017613000000001</v>
      </c>
      <c r="G94" s="82">
        <f t="shared" si="7"/>
        <v>9.7812819275141507E-4</v>
      </c>
      <c r="H94" s="81">
        <f t="shared" si="8"/>
        <v>460.43542636761521</v>
      </c>
      <c r="I94" s="83">
        <f t="shared" si="9"/>
        <v>58.555441900119519</v>
      </c>
    </row>
    <row r="95" spans="1:9" x14ac:dyDescent="0.25">
      <c r="A95" s="36" t="s">
        <v>458</v>
      </c>
      <c r="B95" s="223">
        <v>6.0704399999999999E-3</v>
      </c>
      <c r="C95" s="81">
        <f t="shared" si="5"/>
        <v>5.0511252744883214E-5</v>
      </c>
      <c r="D95" s="223">
        <v>8.6436990000000005E-2</v>
      </c>
      <c r="E95" s="81">
        <f t="shared" si="6"/>
        <v>7.2495734963145837E-4</v>
      </c>
      <c r="F95" s="223">
        <v>0.11635367999999999</v>
      </c>
      <c r="G95" s="82">
        <f t="shared" si="7"/>
        <v>9.4701680557009497E-4</v>
      </c>
      <c r="H95" s="81">
        <f t="shared" si="8"/>
        <v>34.610980784962521</v>
      </c>
      <c r="I95" s="83">
        <f t="shared" si="9"/>
        <v>1816.7256409749536</v>
      </c>
    </row>
    <row r="96" spans="1:9" x14ac:dyDescent="0.25">
      <c r="A96" s="36" t="s">
        <v>451</v>
      </c>
      <c r="B96" s="223">
        <v>0.10111494</v>
      </c>
      <c r="C96" s="81">
        <f t="shared" si="5"/>
        <v>8.4136278270169904E-4</v>
      </c>
      <c r="D96" s="223">
        <v>5.4912910000000002E-2</v>
      </c>
      <c r="E96" s="81">
        <f t="shared" si="6"/>
        <v>4.6056112891194851E-4</v>
      </c>
      <c r="F96" s="223">
        <v>0.11168627</v>
      </c>
      <c r="G96" s="82">
        <f t="shared" si="7"/>
        <v>9.0902818579901494E-4</v>
      </c>
      <c r="H96" s="81">
        <f t="shared" si="8"/>
        <v>103.38800110939306</v>
      </c>
      <c r="I96" s="83">
        <f t="shared" si="9"/>
        <v>10.454765636017793</v>
      </c>
    </row>
    <row r="97" spans="1:9" x14ac:dyDescent="0.25">
      <c r="A97" s="36" t="s">
        <v>385</v>
      </c>
      <c r="B97" s="223">
        <v>2.2455409999999999E-2</v>
      </c>
      <c r="C97" s="81">
        <f t="shared" si="5"/>
        <v>1.8684821693320053E-4</v>
      </c>
      <c r="D97" s="223">
        <v>5.9667499999999998E-3</v>
      </c>
      <c r="E97" s="81">
        <f t="shared" si="6"/>
        <v>5.0043844260582229E-5</v>
      </c>
      <c r="F97" s="223">
        <v>0.1052651</v>
      </c>
      <c r="G97" s="82">
        <f t="shared" si="7"/>
        <v>8.5676549929505116E-4</v>
      </c>
      <c r="H97" s="81">
        <f t="shared" si="8"/>
        <v>1664.1949134788622</v>
      </c>
      <c r="I97" s="83">
        <f t="shared" si="9"/>
        <v>368.77389457596195</v>
      </c>
    </row>
    <row r="98" spans="1:9" x14ac:dyDescent="0.25">
      <c r="A98" s="36" t="s">
        <v>449</v>
      </c>
      <c r="B98" s="223">
        <v>0.13124264999999999</v>
      </c>
      <c r="C98" s="81">
        <f t="shared" si="5"/>
        <v>1.0920510976236066E-3</v>
      </c>
      <c r="D98" s="223">
        <v>1.7779817099999999</v>
      </c>
      <c r="E98" s="81">
        <f t="shared" si="6"/>
        <v>1.4912144767822294E-2</v>
      </c>
      <c r="F98" s="223">
        <v>0.10260625999999999</v>
      </c>
      <c r="G98" s="82">
        <f t="shared" si="7"/>
        <v>8.351248759531681E-4</v>
      </c>
      <c r="H98" s="81">
        <f t="shared" si="8"/>
        <v>-94.229059870362789</v>
      </c>
      <c r="I98" s="83">
        <f t="shared" si="9"/>
        <v>-21.819423792494284</v>
      </c>
    </row>
    <row r="99" spans="1:9" x14ac:dyDescent="0.25">
      <c r="A99" s="36" t="s">
        <v>392</v>
      </c>
      <c r="B99" s="223">
        <v>0.43808582000000001</v>
      </c>
      <c r="C99" s="81">
        <f t="shared" si="5"/>
        <v>3.645248709808418E-3</v>
      </c>
      <c r="D99" s="223">
        <v>0.11960083000000001</v>
      </c>
      <c r="E99" s="81">
        <f t="shared" si="6"/>
        <v>1.003106433143063E-3</v>
      </c>
      <c r="F99" s="223">
        <v>8.4151980000000001E-2</v>
      </c>
      <c r="G99" s="82">
        <f t="shared" si="7"/>
        <v>6.8492323819924325E-4</v>
      </c>
      <c r="H99" s="81">
        <f t="shared" si="8"/>
        <v>-29.639300998161964</v>
      </c>
      <c r="I99" s="83">
        <f t="shared" si="9"/>
        <v>-80.790982917456674</v>
      </c>
    </row>
    <row r="100" spans="1:9" x14ac:dyDescent="0.25">
      <c r="A100" s="36" t="s">
        <v>453</v>
      </c>
      <c r="B100" s="223">
        <v>0.19361601000000001</v>
      </c>
      <c r="C100" s="81">
        <f t="shared" si="5"/>
        <v>1.6110507997057603E-3</v>
      </c>
      <c r="D100" s="223">
        <v>104.08260051000001</v>
      </c>
      <c r="E100" s="81">
        <f t="shared" si="6"/>
        <v>0.87295319062451693</v>
      </c>
      <c r="F100" s="223">
        <v>7.2554899999999992E-2</v>
      </c>
      <c r="G100" s="82">
        <f t="shared" si="7"/>
        <v>5.9053318834829873E-4</v>
      </c>
      <c r="H100" s="81">
        <f t="shared" si="8"/>
        <v>-99.930291038420933</v>
      </c>
      <c r="I100" s="83">
        <f t="shared" si="9"/>
        <v>-62.526394382365389</v>
      </c>
    </row>
    <row r="101" spans="1:9" x14ac:dyDescent="0.25">
      <c r="A101" s="36" t="s">
        <v>448</v>
      </c>
      <c r="B101" s="223">
        <v>0.27017904999999998</v>
      </c>
      <c r="C101" s="81">
        <f t="shared" si="5"/>
        <v>2.2481207755817431E-3</v>
      </c>
      <c r="D101" s="223">
        <v>0.38035384</v>
      </c>
      <c r="E101" s="81">
        <f t="shared" si="6"/>
        <v>3.1900730435956617E-3</v>
      </c>
      <c r="F101" s="223">
        <v>6.6839389999999999E-2</v>
      </c>
      <c r="G101" s="82">
        <f t="shared" si="7"/>
        <v>5.440139547288384E-4</v>
      </c>
      <c r="H101" s="81">
        <f t="shared" si="8"/>
        <v>-82.427050033200672</v>
      </c>
      <c r="I101" s="83">
        <f t="shared" si="9"/>
        <v>-75.261075942046588</v>
      </c>
    </row>
    <row r="102" spans="1:9" x14ac:dyDescent="0.25">
      <c r="A102" s="36" t="s">
        <v>401</v>
      </c>
      <c r="B102" s="223">
        <v>0.23442951000000001</v>
      </c>
      <c r="C102" s="81">
        <f t="shared" si="5"/>
        <v>1.9506540268035147E-3</v>
      </c>
      <c r="D102" s="223">
        <v>0</v>
      </c>
      <c r="E102" s="81">
        <f t="shared" si="6"/>
        <v>0</v>
      </c>
      <c r="F102" s="223">
        <v>5.9739599999999997E-2</v>
      </c>
      <c r="G102" s="82">
        <f t="shared" si="7"/>
        <v>4.8622789720131974E-4</v>
      </c>
      <c r="H102" s="81" t="s">
        <v>314</v>
      </c>
      <c r="I102" s="83">
        <f t="shared" si="9"/>
        <v>-74.517030727061623</v>
      </c>
    </row>
    <row r="103" spans="1:9" x14ac:dyDescent="0.25">
      <c r="A103" s="36" t="s">
        <v>382</v>
      </c>
      <c r="B103" s="223">
        <v>0.17116078000000001</v>
      </c>
      <c r="C103" s="81">
        <f t="shared" si="5"/>
        <v>1.4242040805265109E-3</v>
      </c>
      <c r="D103" s="223">
        <v>0.11614495</v>
      </c>
      <c r="E103" s="81">
        <f t="shared" si="6"/>
        <v>9.7412155519388435E-4</v>
      </c>
      <c r="F103" s="223">
        <v>5.1823440000000005E-2</v>
      </c>
      <c r="G103" s="82">
        <f t="shared" si="7"/>
        <v>4.2179730458420818E-4</v>
      </c>
      <c r="H103" s="81">
        <f t="shared" si="8"/>
        <v>-55.380375987074771</v>
      </c>
      <c r="I103" s="83">
        <f t="shared" si="9"/>
        <v>-69.722362798299926</v>
      </c>
    </row>
    <row r="104" spans="1:9" x14ac:dyDescent="0.25">
      <c r="A104" s="36" t="s">
        <v>506</v>
      </c>
      <c r="B104" s="223">
        <v>0</v>
      </c>
      <c r="C104" s="81">
        <f t="shared" si="5"/>
        <v>0</v>
      </c>
      <c r="D104" s="223">
        <v>5.8699999999999996E-4</v>
      </c>
      <c r="E104" s="81">
        <f t="shared" si="6"/>
        <v>4.9232390465432218E-6</v>
      </c>
      <c r="F104" s="223">
        <v>4.6281919999999997E-2</v>
      </c>
      <c r="G104" s="82">
        <f t="shared" si="7"/>
        <v>3.7669419681483809E-4</v>
      </c>
      <c r="H104" s="81">
        <f t="shared" si="8"/>
        <v>7784.4838160136287</v>
      </c>
      <c r="I104" s="83" t="s">
        <v>314</v>
      </c>
    </row>
    <row r="105" spans="1:9" x14ac:dyDescent="0.25">
      <c r="A105" s="36" t="s">
        <v>435</v>
      </c>
      <c r="B105" s="223">
        <v>3.5076419999999997E-2</v>
      </c>
      <c r="C105" s="81">
        <f t="shared" si="5"/>
        <v>2.9186581467005297E-4</v>
      </c>
      <c r="D105" s="223">
        <v>3.2533369999999999E-2</v>
      </c>
      <c r="E105" s="81">
        <f t="shared" si="6"/>
        <v>2.7286125638779874E-4</v>
      </c>
      <c r="F105" s="223">
        <v>4.1453259999999999E-2</v>
      </c>
      <c r="G105" s="82">
        <f t="shared" si="7"/>
        <v>3.3739314360892235E-4</v>
      </c>
      <c r="H105" s="81">
        <f t="shared" si="8"/>
        <v>27.417663771075663</v>
      </c>
      <c r="I105" s="83">
        <f t="shared" si="9"/>
        <v>18.179848456598478</v>
      </c>
    </row>
    <row r="106" spans="1:9" x14ac:dyDescent="0.25">
      <c r="A106" s="36" t="s">
        <v>416</v>
      </c>
      <c r="B106" s="223">
        <v>243.76441536000002</v>
      </c>
      <c r="C106" s="81">
        <f t="shared" si="5"/>
        <v>2.0283284233857271</v>
      </c>
      <c r="D106" s="223">
        <v>9.7799079999999997E-2</v>
      </c>
      <c r="E106" s="81">
        <f t="shared" si="6"/>
        <v>8.2025255429642977E-4</v>
      </c>
      <c r="F106" s="223">
        <v>3.8604470000000002E-2</v>
      </c>
      <c r="G106" s="82">
        <f t="shared" si="7"/>
        <v>3.1420649402860799E-4</v>
      </c>
      <c r="H106" s="81">
        <f t="shared" si="8"/>
        <v>-60.526755466411331</v>
      </c>
      <c r="I106" s="83">
        <f t="shared" si="9"/>
        <v>-99.984163205305009</v>
      </c>
    </row>
    <row r="107" spans="1:9" x14ac:dyDescent="0.25">
      <c r="A107" s="36" t="s">
        <v>410</v>
      </c>
      <c r="B107" s="223">
        <v>1.085275E-2</v>
      </c>
      <c r="C107" s="81">
        <f t="shared" si="5"/>
        <v>9.030416217391676E-5</v>
      </c>
      <c r="D107" s="223">
        <v>1.8409419999999999E-2</v>
      </c>
      <c r="E107" s="81">
        <f t="shared" si="6"/>
        <v>1.5440200233085813E-4</v>
      </c>
      <c r="F107" s="223">
        <v>3.0834490000000003E-2</v>
      </c>
      <c r="G107" s="82">
        <f t="shared" si="7"/>
        <v>2.509656782766393E-4</v>
      </c>
      <c r="H107" s="81">
        <f t="shared" si="8"/>
        <v>67.493000865861077</v>
      </c>
      <c r="I107" s="83">
        <f t="shared" si="9"/>
        <v>184.11683674644678</v>
      </c>
    </row>
    <row r="108" spans="1:9" x14ac:dyDescent="0.25">
      <c r="A108" s="36" t="s">
        <v>530</v>
      </c>
      <c r="B108" s="223">
        <v>0</v>
      </c>
      <c r="C108" s="81">
        <f t="shared" si="5"/>
        <v>0</v>
      </c>
      <c r="D108" s="223">
        <v>0</v>
      </c>
      <c r="E108" s="81">
        <f t="shared" si="6"/>
        <v>0</v>
      </c>
      <c r="F108" s="223">
        <v>2.8533900000000001E-2</v>
      </c>
      <c r="G108" s="82">
        <f t="shared" si="7"/>
        <v>2.322408954186626E-4</v>
      </c>
      <c r="H108" s="81" t="s">
        <v>314</v>
      </c>
      <c r="I108" s="83" t="s">
        <v>314</v>
      </c>
    </row>
    <row r="109" spans="1:9" x14ac:dyDescent="0.25">
      <c r="A109" s="36" t="s">
        <v>601</v>
      </c>
      <c r="B109" s="223">
        <v>0</v>
      </c>
      <c r="C109" s="81">
        <f t="shared" si="5"/>
        <v>0</v>
      </c>
      <c r="D109" s="223">
        <v>0</v>
      </c>
      <c r="E109" s="81">
        <f t="shared" si="6"/>
        <v>0</v>
      </c>
      <c r="F109" s="223">
        <v>2.8502630000000001E-2</v>
      </c>
      <c r="G109" s="82">
        <f t="shared" si="7"/>
        <v>2.3198638507133042E-4</v>
      </c>
      <c r="H109" s="81" t="s">
        <v>314</v>
      </c>
      <c r="I109" s="83" t="s">
        <v>314</v>
      </c>
    </row>
    <row r="110" spans="1:9" x14ac:dyDescent="0.25">
      <c r="A110" s="36" t="s">
        <v>526</v>
      </c>
      <c r="B110" s="223">
        <v>4.77349E-3</v>
      </c>
      <c r="C110" s="81">
        <f t="shared" si="5"/>
        <v>3.9719519485436402E-5</v>
      </c>
      <c r="D110" s="223">
        <v>0</v>
      </c>
      <c r="E110" s="81">
        <f t="shared" si="6"/>
        <v>0</v>
      </c>
      <c r="F110" s="223">
        <v>2.7774529999999999E-2</v>
      </c>
      <c r="G110" s="82">
        <f t="shared" si="7"/>
        <v>2.2606029028743028E-4</v>
      </c>
      <c r="H110" s="81" t="s">
        <v>314</v>
      </c>
      <c r="I110" s="83">
        <f t="shared" si="9"/>
        <v>481.84954823410118</v>
      </c>
    </row>
    <row r="111" spans="1:9" x14ac:dyDescent="0.25">
      <c r="A111" s="36" t="s">
        <v>404</v>
      </c>
      <c r="B111" s="223">
        <v>4.3197180000000002E-2</v>
      </c>
      <c r="C111" s="81">
        <f t="shared" si="5"/>
        <v>3.5943748341902963E-4</v>
      </c>
      <c r="D111" s="223">
        <v>0</v>
      </c>
      <c r="E111" s="81">
        <f t="shared" si="6"/>
        <v>0</v>
      </c>
      <c r="F111" s="223">
        <v>2.4564799999999998E-2</v>
      </c>
      <c r="G111" s="82">
        <f t="shared" si="7"/>
        <v>1.9993590598482375E-4</v>
      </c>
      <c r="H111" s="81" t="s">
        <v>314</v>
      </c>
      <c r="I111" s="83">
        <f t="shared" si="9"/>
        <v>-43.133324906857354</v>
      </c>
    </row>
    <row r="112" spans="1:9" x14ac:dyDescent="0.25">
      <c r="A112" s="36" t="s">
        <v>445</v>
      </c>
      <c r="B112" s="223">
        <v>4.7679260000000001E-2</v>
      </c>
      <c r="C112" s="81">
        <f t="shared" si="5"/>
        <v>3.9673222246641108E-4</v>
      </c>
      <c r="D112" s="223">
        <v>1.435958E-2</v>
      </c>
      <c r="E112" s="81">
        <f t="shared" si="6"/>
        <v>1.2043551098460156E-4</v>
      </c>
      <c r="F112" s="223">
        <v>2.4443860000000001E-2</v>
      </c>
      <c r="G112" s="82">
        <f t="shared" si="7"/>
        <v>1.9895156056089179E-4</v>
      </c>
      <c r="H112" s="81">
        <f t="shared" si="8"/>
        <v>70.226845074855945</v>
      </c>
      <c r="I112" s="83">
        <f t="shared" si="9"/>
        <v>-48.732719425595107</v>
      </c>
    </row>
    <row r="113" spans="1:12" x14ac:dyDescent="0.25">
      <c r="A113" s="36" t="s">
        <v>297</v>
      </c>
      <c r="B113" s="223">
        <v>0</v>
      </c>
      <c r="C113" s="81">
        <f t="shared" si="5"/>
        <v>0</v>
      </c>
      <c r="D113" s="223">
        <v>0</v>
      </c>
      <c r="E113" s="81">
        <f t="shared" si="6"/>
        <v>0</v>
      </c>
      <c r="F113" s="223">
        <v>2.1957000000000001E-2</v>
      </c>
      <c r="G113" s="82">
        <f t="shared" si="7"/>
        <v>1.7871070343372533E-4</v>
      </c>
      <c r="H113" s="81" t="s">
        <v>314</v>
      </c>
      <c r="I113" s="83" t="s">
        <v>314</v>
      </c>
    </row>
    <row r="114" spans="1:12" x14ac:dyDescent="0.25">
      <c r="A114" s="36" t="s">
        <v>438</v>
      </c>
      <c r="B114" s="223">
        <v>1.4136400000000001E-3</v>
      </c>
      <c r="C114" s="81">
        <f t="shared" si="5"/>
        <v>1.1762693862434472E-5</v>
      </c>
      <c r="D114" s="223">
        <v>1397.3010501700001</v>
      </c>
      <c r="E114" s="81">
        <f t="shared" si="6"/>
        <v>11.719330647313107</v>
      </c>
      <c r="F114" s="223">
        <v>1.8665660000000001E-2</v>
      </c>
      <c r="G114" s="82">
        <f t="shared" si="7"/>
        <v>1.5192208537845561E-4</v>
      </c>
      <c r="H114" s="81">
        <f t="shared" si="8"/>
        <v>-99.998664163317002</v>
      </c>
      <c r="I114" s="83">
        <f t="shared" si="9"/>
        <v>1220.3969893325032</v>
      </c>
    </row>
    <row r="115" spans="1:12" x14ac:dyDescent="0.25">
      <c r="A115" s="36" t="s">
        <v>520</v>
      </c>
      <c r="B115" s="223">
        <v>1.4626229999999999E-2</v>
      </c>
      <c r="C115" s="81">
        <f t="shared" si="5"/>
        <v>1.2170274316767701E-4</v>
      </c>
      <c r="D115" s="223">
        <v>2.9542009999999997E-2</v>
      </c>
      <c r="E115" s="81">
        <f t="shared" si="6"/>
        <v>2.477723631096598E-4</v>
      </c>
      <c r="F115" s="223">
        <v>1.1764120000000001E-2</v>
      </c>
      <c r="G115" s="82">
        <f t="shared" si="7"/>
        <v>9.5749608802603119E-5</v>
      </c>
      <c r="H115" s="81">
        <f t="shared" si="8"/>
        <v>-60.178335868141666</v>
      </c>
      <c r="I115" s="83">
        <f t="shared" si="9"/>
        <v>-19.568337158652625</v>
      </c>
    </row>
    <row r="116" spans="1:12" x14ac:dyDescent="0.25">
      <c r="A116" s="36" t="s">
        <v>455</v>
      </c>
      <c r="B116" s="223">
        <v>1.9339540000000002E-2</v>
      </c>
      <c r="C116" s="81">
        <f t="shared" si="5"/>
        <v>1.6092151358217507E-4</v>
      </c>
      <c r="D116" s="223">
        <v>6.9129559999999993E-2</v>
      </c>
      <c r="E116" s="81">
        <f t="shared" si="6"/>
        <v>5.7979786893075369E-4</v>
      </c>
      <c r="F116" s="223">
        <v>1.1351690000000001E-2</v>
      </c>
      <c r="G116" s="82">
        <f t="shared" si="7"/>
        <v>9.2392790684591943E-5</v>
      </c>
      <c r="H116" s="81">
        <f t="shared" si="8"/>
        <v>-83.579108560795106</v>
      </c>
      <c r="I116" s="83">
        <f t="shared" si="9"/>
        <v>-41.303205763942685</v>
      </c>
    </row>
    <row r="117" spans="1:12" x14ac:dyDescent="0.25">
      <c r="A117" s="36" t="s">
        <v>408</v>
      </c>
      <c r="B117" s="223">
        <v>1.072858E-2</v>
      </c>
      <c r="C117" s="81">
        <f t="shared" si="5"/>
        <v>8.927096157341134E-5</v>
      </c>
      <c r="D117" s="223">
        <v>5.0710839999999993E-2</v>
      </c>
      <c r="E117" s="81">
        <f t="shared" si="6"/>
        <v>4.2531786639012916E-4</v>
      </c>
      <c r="F117" s="223">
        <v>1.1047909999999999E-2</v>
      </c>
      <c r="G117" s="82">
        <f t="shared" si="7"/>
        <v>8.9920288180192566E-5</v>
      </c>
      <c r="H117" s="81">
        <f t="shared" si="8"/>
        <v>-78.21390850555818</v>
      </c>
      <c r="I117" s="83">
        <f t="shared" si="9"/>
        <v>2.9764423623629632</v>
      </c>
      <c r="L117" s="87"/>
    </row>
    <row r="118" spans="1:12" x14ac:dyDescent="0.25">
      <c r="A118" s="36" t="s">
        <v>428</v>
      </c>
      <c r="B118" s="223">
        <v>0</v>
      </c>
      <c r="C118" s="81">
        <f t="shared" si="5"/>
        <v>0</v>
      </c>
      <c r="D118" s="223">
        <v>4.2018400000000001E-3</v>
      </c>
      <c r="E118" s="81">
        <f t="shared" si="6"/>
        <v>3.524133348437338E-5</v>
      </c>
      <c r="F118" s="223">
        <v>9.5056599999999991E-3</v>
      </c>
      <c r="G118" s="82">
        <f t="shared" si="7"/>
        <v>7.7367727157709392E-5</v>
      </c>
      <c r="H118" s="81">
        <f t="shared" si="8"/>
        <v>126.22612950516915</v>
      </c>
      <c r="I118" s="83" t="s">
        <v>314</v>
      </c>
    </row>
    <row r="119" spans="1:12" x14ac:dyDescent="0.25">
      <c r="A119" s="36" t="s">
        <v>466</v>
      </c>
      <c r="B119" s="223">
        <v>0</v>
      </c>
      <c r="C119" s="81">
        <f t="shared" si="5"/>
        <v>0</v>
      </c>
      <c r="D119" s="223">
        <v>0.30200709999999997</v>
      </c>
      <c r="E119" s="81">
        <f t="shared" si="6"/>
        <v>2.5329695861214369E-3</v>
      </c>
      <c r="F119" s="223">
        <v>8.5227800000000006E-3</v>
      </c>
      <c r="G119" s="82">
        <f t="shared" si="7"/>
        <v>6.9367946851158421E-5</v>
      </c>
      <c r="H119" s="81">
        <f t="shared" si="8"/>
        <v>-97.177953763338678</v>
      </c>
      <c r="I119" s="83" t="s">
        <v>314</v>
      </c>
    </row>
    <row r="120" spans="1:12" x14ac:dyDescent="0.25">
      <c r="A120" s="36" t="s">
        <v>630</v>
      </c>
      <c r="B120" s="223">
        <v>0</v>
      </c>
      <c r="C120" s="81">
        <f t="shared" si="5"/>
        <v>0</v>
      </c>
      <c r="D120" s="223">
        <v>0</v>
      </c>
      <c r="E120" s="81">
        <f t="shared" si="6"/>
        <v>0</v>
      </c>
      <c r="F120" s="223">
        <v>7.5044500000000002E-3</v>
      </c>
      <c r="G120" s="82">
        <f t="shared" si="7"/>
        <v>6.1079634666995488E-5</v>
      </c>
      <c r="H120" s="81" t="s">
        <v>314</v>
      </c>
      <c r="I120" s="83" t="s">
        <v>314</v>
      </c>
    </row>
    <row r="121" spans="1:12" x14ac:dyDescent="0.25">
      <c r="A121" s="36" t="s">
        <v>308</v>
      </c>
      <c r="B121" s="223">
        <v>5.8998799999999997E-3</v>
      </c>
      <c r="C121" s="81">
        <f t="shared" si="5"/>
        <v>4.90920476677937E-5</v>
      </c>
      <c r="D121" s="223">
        <v>6.6140909999999997E-2</v>
      </c>
      <c r="E121" s="81">
        <f t="shared" si="6"/>
        <v>5.5473170474599836E-4</v>
      </c>
      <c r="F121" s="223">
        <v>7.3721099999999994E-3</v>
      </c>
      <c r="G121" s="82">
        <f t="shared" si="7"/>
        <v>6.0002503251391391E-5</v>
      </c>
      <c r="H121" s="81">
        <f t="shared" si="8"/>
        <v>-88.853933216219744</v>
      </c>
      <c r="I121" s="83">
        <f t="shared" si="9"/>
        <v>24.953558377458517</v>
      </c>
    </row>
    <row r="122" spans="1:12" x14ac:dyDescent="0.25">
      <c r="A122" s="36" t="s">
        <v>446</v>
      </c>
      <c r="B122" s="223">
        <v>2.5762624399999998</v>
      </c>
      <c r="C122" s="81">
        <f t="shared" si="5"/>
        <v>2.143670693458621E-2</v>
      </c>
      <c r="D122" s="223">
        <v>2.2153119999999998E-2</v>
      </c>
      <c r="E122" s="81">
        <f t="shared" si="6"/>
        <v>1.8580086096551545E-4</v>
      </c>
      <c r="F122" s="223">
        <v>5.6835699999999998E-3</v>
      </c>
      <c r="G122" s="82">
        <f t="shared" si="7"/>
        <v>4.6259270060336939E-5</v>
      </c>
      <c r="H122" s="81">
        <f t="shared" si="8"/>
        <v>-74.344155586210874</v>
      </c>
      <c r="I122" s="83">
        <f t="shared" si="9"/>
        <v>-99.779386994439903</v>
      </c>
    </row>
    <row r="123" spans="1:12" x14ac:dyDescent="0.25">
      <c r="A123" s="36" t="s">
        <v>533</v>
      </c>
      <c r="B123" s="223">
        <v>6.4130999999999997E-4</v>
      </c>
      <c r="C123" s="81">
        <f t="shared" si="5"/>
        <v>5.3362477016198256E-6</v>
      </c>
      <c r="D123" s="223">
        <v>1.295259E-2</v>
      </c>
      <c r="E123" s="81">
        <f t="shared" si="6"/>
        <v>1.0863491795888461E-4</v>
      </c>
      <c r="F123" s="223">
        <v>5.3429999999999997E-3</v>
      </c>
      <c r="G123" s="82">
        <f t="shared" si="7"/>
        <v>4.3487329254743098E-5</v>
      </c>
      <c r="H123" s="81">
        <f t="shared" si="8"/>
        <v>-58.749562828746996</v>
      </c>
      <c r="I123" s="83">
        <f t="shared" si="9"/>
        <v>733.13841979697804</v>
      </c>
    </row>
    <row r="124" spans="1:12" x14ac:dyDescent="0.25">
      <c r="A124" s="36" t="s">
        <v>521</v>
      </c>
      <c r="B124" s="223">
        <v>1.4227999999999999E-2</v>
      </c>
      <c r="C124" s="81">
        <f t="shared" si="5"/>
        <v>1.183891289682788E-4</v>
      </c>
      <c r="D124" s="223">
        <v>2.7216000000000001E-2</v>
      </c>
      <c r="E124" s="81">
        <f t="shared" si="6"/>
        <v>2.2826383967754742E-4</v>
      </c>
      <c r="F124" s="223">
        <v>5.17834E-3</v>
      </c>
      <c r="G124" s="82">
        <f t="shared" si="7"/>
        <v>4.2147141413626504E-5</v>
      </c>
      <c r="H124" s="81">
        <f t="shared" si="8"/>
        <v>-80.973177542621983</v>
      </c>
      <c r="I124" s="83">
        <f t="shared" si="9"/>
        <v>-63.604582513353947</v>
      </c>
    </row>
    <row r="125" spans="1:12" x14ac:dyDescent="0.25">
      <c r="A125" s="36" t="s">
        <v>457</v>
      </c>
      <c r="B125" s="223">
        <v>6.9040000000000004E-3</v>
      </c>
      <c r="C125" s="81">
        <f t="shared" si="5"/>
        <v>5.7447184874683502E-5</v>
      </c>
      <c r="D125" s="223">
        <v>8.8908799999999996E-2</v>
      </c>
      <c r="E125" s="81">
        <f t="shared" si="6"/>
        <v>7.4568871506184328E-4</v>
      </c>
      <c r="F125" s="223">
        <v>5.1422200000000003E-3</v>
      </c>
      <c r="G125" s="82">
        <f t="shared" si="7"/>
        <v>4.1853156324223301E-5</v>
      </c>
      <c r="H125" s="81">
        <f t="shared" si="8"/>
        <v>-94.216298049236968</v>
      </c>
      <c r="I125" s="83">
        <f t="shared" si="9"/>
        <v>-25.518250289687138</v>
      </c>
    </row>
    <row r="126" spans="1:12" x14ac:dyDescent="0.25">
      <c r="A126" s="36" t="s">
        <v>302</v>
      </c>
      <c r="B126" s="223">
        <v>2.54054E-3</v>
      </c>
      <c r="C126" s="81">
        <f t="shared" si="5"/>
        <v>2.1139465680986155E-5</v>
      </c>
      <c r="D126" s="223">
        <v>1.3032E-3</v>
      </c>
      <c r="E126" s="81">
        <f t="shared" si="6"/>
        <v>1.0930093910485735E-5</v>
      </c>
      <c r="F126" s="223">
        <v>4.9837900000000001E-3</v>
      </c>
      <c r="G126" s="82">
        <f t="shared" si="7"/>
        <v>4.0563675213643296E-5</v>
      </c>
      <c r="H126" s="81">
        <f t="shared" si="8"/>
        <v>282.42710251688152</v>
      </c>
      <c r="I126" s="83">
        <f t="shared" si="9"/>
        <v>96.170499185212591</v>
      </c>
    </row>
    <row r="127" spans="1:12" x14ac:dyDescent="0.25">
      <c r="A127" s="36" t="s">
        <v>413</v>
      </c>
      <c r="B127" s="223">
        <v>4.9602E-2</v>
      </c>
      <c r="C127" s="81">
        <f t="shared" si="5"/>
        <v>4.1273106375348356E-4</v>
      </c>
      <c r="D127" s="223">
        <v>5.8024829999999999E-2</v>
      </c>
      <c r="E127" s="81">
        <f t="shared" si="6"/>
        <v>4.8666117329647791E-4</v>
      </c>
      <c r="F127" s="223">
        <v>4.4901200000000002E-3</v>
      </c>
      <c r="G127" s="82">
        <f t="shared" si="7"/>
        <v>3.6545634818137215E-5</v>
      </c>
      <c r="H127" s="81">
        <f t="shared" si="8"/>
        <v>-92.261726574640548</v>
      </c>
      <c r="I127" s="83">
        <f t="shared" si="9"/>
        <v>-90.947703721624123</v>
      </c>
    </row>
    <row r="128" spans="1:12" x14ac:dyDescent="0.25">
      <c r="A128" s="36" t="s">
        <v>454</v>
      </c>
      <c r="B128" s="223">
        <v>3.2381800000000002E-2</v>
      </c>
      <c r="C128" s="81">
        <f t="shared" si="5"/>
        <v>2.694442716070432E-4</v>
      </c>
      <c r="D128" s="223">
        <v>1.6804029999999998E-2</v>
      </c>
      <c r="E128" s="81">
        <f t="shared" si="6"/>
        <v>1.4093740483012553E-4</v>
      </c>
      <c r="F128" s="223">
        <v>4.3602299999999997E-3</v>
      </c>
      <c r="G128" s="82">
        <f t="shared" si="7"/>
        <v>3.5488444251620533E-5</v>
      </c>
      <c r="H128" s="81">
        <f t="shared" si="8"/>
        <v>-74.052474317172724</v>
      </c>
      <c r="I128" s="83">
        <f t="shared" si="9"/>
        <v>-86.534936291373555</v>
      </c>
    </row>
    <row r="129" spans="1:9" x14ac:dyDescent="0.25">
      <c r="A129" s="36" t="s">
        <v>427</v>
      </c>
      <c r="B129" s="223">
        <v>2.3796000000000001E-2</v>
      </c>
      <c r="C129" s="81">
        <f t="shared" si="5"/>
        <v>1.9800307231720288E-4</v>
      </c>
      <c r="D129" s="223">
        <v>2.1230240000000001E-2</v>
      </c>
      <c r="E129" s="81">
        <f t="shared" si="6"/>
        <v>1.7806055627850729E-4</v>
      </c>
      <c r="F129" s="223">
        <v>4.0243600000000003E-3</v>
      </c>
      <c r="G129" s="82">
        <f t="shared" si="7"/>
        <v>3.275475731978626E-5</v>
      </c>
      <c r="H129" s="81">
        <f t="shared" si="8"/>
        <v>-81.044208638244314</v>
      </c>
      <c r="I129" s="83">
        <f t="shared" si="9"/>
        <v>-83.088082030593384</v>
      </c>
    </row>
    <row r="130" spans="1:9" x14ac:dyDescent="0.25">
      <c r="A130" s="36" t="s">
        <v>536</v>
      </c>
      <c r="B130" s="223">
        <v>5.7696000000000006E-4</v>
      </c>
      <c r="C130" s="81">
        <f t="shared" si="5"/>
        <v>4.8008006641508393E-6</v>
      </c>
      <c r="D130" s="223">
        <v>0</v>
      </c>
      <c r="E130" s="81">
        <f t="shared" si="6"/>
        <v>0</v>
      </c>
      <c r="F130" s="223">
        <v>3.679E-3</v>
      </c>
      <c r="G130" s="82">
        <f t="shared" si="7"/>
        <v>2.9943830119445982E-5</v>
      </c>
      <c r="H130" s="81" t="s">
        <v>314</v>
      </c>
      <c r="I130" s="83">
        <f t="shared" si="9"/>
        <v>537.65252357182464</v>
      </c>
    </row>
    <row r="131" spans="1:9" x14ac:dyDescent="0.25">
      <c r="A131" s="36" t="s">
        <v>599</v>
      </c>
      <c r="B131" s="223">
        <v>0</v>
      </c>
      <c r="C131" s="81">
        <f t="shared" si="5"/>
        <v>0</v>
      </c>
      <c r="D131" s="223">
        <v>0</v>
      </c>
      <c r="E131" s="81">
        <f t="shared" si="6"/>
        <v>0</v>
      </c>
      <c r="F131" s="223">
        <v>3.1199999999999999E-3</v>
      </c>
      <c r="G131" s="82">
        <f t="shared" si="7"/>
        <v>2.5394060878682102E-5</v>
      </c>
      <c r="H131" s="81" t="s">
        <v>314</v>
      </c>
      <c r="I131" s="83" t="s">
        <v>314</v>
      </c>
    </row>
    <row r="132" spans="1:9" x14ac:dyDescent="0.25">
      <c r="A132" s="36" t="s">
        <v>409</v>
      </c>
      <c r="B132" s="223">
        <v>1.6237700000000001E-3</v>
      </c>
      <c r="C132" s="81">
        <f t="shared" si="5"/>
        <v>1.3511155183077178E-5</v>
      </c>
      <c r="D132" s="223">
        <v>0</v>
      </c>
      <c r="E132" s="81">
        <f t="shared" si="6"/>
        <v>0</v>
      </c>
      <c r="F132" s="223">
        <v>3.0899999999999999E-3</v>
      </c>
      <c r="G132" s="82">
        <f t="shared" si="7"/>
        <v>2.5149887216387084E-5</v>
      </c>
      <c r="H132" s="81" t="s">
        <v>314</v>
      </c>
      <c r="I132" s="83">
        <f t="shared" si="9"/>
        <v>90.297887016018265</v>
      </c>
    </row>
    <row r="133" spans="1:9" x14ac:dyDescent="0.25">
      <c r="A133" s="36" t="s">
        <v>436</v>
      </c>
      <c r="B133" s="223">
        <v>7.6229999999999994E-4</v>
      </c>
      <c r="C133" s="81">
        <f t="shared" ref="C133:C169" si="10">(B133/$B$170)*100</f>
        <v>6.3429879823249167E-6</v>
      </c>
      <c r="D133" s="223">
        <v>3.0724689999999999E-2</v>
      </c>
      <c r="E133" s="81">
        <f t="shared" ref="E133:E169" si="11">(D133/$D$170)*100</f>
        <v>2.5769164139852825E-4</v>
      </c>
      <c r="F133" s="223">
        <v>3.0640900000000002E-3</v>
      </c>
      <c r="G133" s="82">
        <f t="shared" ref="G133:G170" si="12">(F133/$F$170)*100</f>
        <v>2.4939002563384956E-5</v>
      </c>
      <c r="H133" s="81">
        <f t="shared" ref="H133:H168" si="13">((F133/D133)-1)*100</f>
        <v>-90.027271227146628</v>
      </c>
      <c r="I133" s="83">
        <f t="shared" ref="I133:I169" si="14">((F133/B133)-1)*100</f>
        <v>301.95329922602656</v>
      </c>
    </row>
    <row r="134" spans="1:9" x14ac:dyDescent="0.25">
      <c r="A134" s="36" t="s">
        <v>456</v>
      </c>
      <c r="B134" s="223">
        <v>1.7465950000000001E-2</v>
      </c>
      <c r="C134" s="81">
        <f t="shared" si="10"/>
        <v>1.45331642332268E-4</v>
      </c>
      <c r="D134" s="223">
        <v>2.001031E-2</v>
      </c>
      <c r="E134" s="81">
        <f t="shared" si="11"/>
        <v>1.6782885779460699E-4</v>
      </c>
      <c r="F134" s="223">
        <v>2.8130100000000003E-3</v>
      </c>
      <c r="G134" s="82">
        <f t="shared" si="12"/>
        <v>2.2895431792417167E-5</v>
      </c>
      <c r="H134" s="81">
        <f t="shared" si="13"/>
        <v>-85.942196797550864</v>
      </c>
      <c r="I134" s="83">
        <f t="shared" si="14"/>
        <v>-83.894320091377793</v>
      </c>
    </row>
    <row r="135" spans="1:9" x14ac:dyDescent="0.25">
      <c r="A135" s="36" t="s">
        <v>460</v>
      </c>
      <c r="B135" s="223">
        <v>6.1313000000000003E-4</v>
      </c>
      <c r="C135" s="81">
        <f t="shared" si="10"/>
        <v>5.1017659997414097E-6</v>
      </c>
      <c r="D135" s="223">
        <v>0</v>
      </c>
      <c r="E135" s="81">
        <f t="shared" si="11"/>
        <v>0</v>
      </c>
      <c r="F135" s="223">
        <v>2.60085E-3</v>
      </c>
      <c r="G135" s="82">
        <f t="shared" si="12"/>
        <v>2.1168635652666779E-5</v>
      </c>
      <c r="H135" s="81" t="s">
        <v>314</v>
      </c>
      <c r="I135" s="83">
        <f t="shared" si="14"/>
        <v>324.19225939034135</v>
      </c>
    </row>
    <row r="136" spans="1:9" x14ac:dyDescent="0.25">
      <c r="A136" s="36" t="s">
        <v>629</v>
      </c>
      <c r="B136" s="223">
        <v>0</v>
      </c>
      <c r="C136" s="81">
        <f t="shared" si="10"/>
        <v>0</v>
      </c>
      <c r="D136" s="223">
        <v>0</v>
      </c>
      <c r="E136" s="81">
        <f t="shared" si="11"/>
        <v>0</v>
      </c>
      <c r="F136" s="223">
        <v>2.3128800000000002E-3</v>
      </c>
      <c r="G136" s="82">
        <f t="shared" si="12"/>
        <v>1.8824812668296882E-5</v>
      </c>
      <c r="H136" s="81" t="s">
        <v>314</v>
      </c>
      <c r="I136" s="83" t="s">
        <v>314</v>
      </c>
    </row>
    <row r="137" spans="1:9" x14ac:dyDescent="0.25">
      <c r="A137" s="36" t="s">
        <v>459</v>
      </c>
      <c r="B137" s="223">
        <v>2.421E-3</v>
      </c>
      <c r="C137" s="81">
        <f t="shared" si="10"/>
        <v>2.0144790640441594E-5</v>
      </c>
      <c r="D137" s="223">
        <v>0</v>
      </c>
      <c r="E137" s="81">
        <f t="shared" si="11"/>
        <v>0</v>
      </c>
      <c r="F137" s="223">
        <v>2.1304899999999996E-3</v>
      </c>
      <c r="G137" s="82">
        <f t="shared" si="12"/>
        <v>1.7340318192763919E-5</v>
      </c>
      <c r="H137" s="81" t="s">
        <v>314</v>
      </c>
      <c r="I137" s="83">
        <f t="shared" si="14"/>
        <v>-11.999586947542351</v>
      </c>
    </row>
    <row r="138" spans="1:9" x14ac:dyDescent="0.25">
      <c r="A138" s="36" t="s">
        <v>531</v>
      </c>
      <c r="B138" s="223">
        <v>0</v>
      </c>
      <c r="C138" s="81">
        <f t="shared" si="10"/>
        <v>0</v>
      </c>
      <c r="D138" s="223">
        <v>0</v>
      </c>
      <c r="E138" s="81">
        <f t="shared" si="11"/>
        <v>0</v>
      </c>
      <c r="F138" s="223">
        <v>1.62634E-3</v>
      </c>
      <c r="G138" s="82">
        <f t="shared" si="12"/>
        <v>1.3236979797896107E-5</v>
      </c>
      <c r="H138" s="81" t="s">
        <v>314</v>
      </c>
      <c r="I138" s="83" t="s">
        <v>314</v>
      </c>
    </row>
    <row r="139" spans="1:9" x14ac:dyDescent="0.25">
      <c r="A139" s="36" t="s">
        <v>311</v>
      </c>
      <c r="B139" s="223">
        <v>3.4429899999999999E-3</v>
      </c>
      <c r="C139" s="81">
        <f t="shared" si="10"/>
        <v>2.8648621531240809E-5</v>
      </c>
      <c r="D139" s="223">
        <v>3.8366459999999998E-2</v>
      </c>
      <c r="E139" s="81">
        <f t="shared" si="11"/>
        <v>3.2178407827877114E-4</v>
      </c>
      <c r="F139" s="223">
        <v>9.0399999999999996E-4</v>
      </c>
      <c r="G139" s="82">
        <f t="shared" si="12"/>
        <v>7.3577663571566104E-6</v>
      </c>
      <c r="H139" s="81">
        <f t="shared" si="13"/>
        <v>-97.643775318337944</v>
      </c>
      <c r="I139" s="83">
        <f t="shared" si="14"/>
        <v>-73.743751797129818</v>
      </c>
    </row>
    <row r="140" spans="1:9" x14ac:dyDescent="0.25">
      <c r="A140" s="36" t="s">
        <v>504</v>
      </c>
      <c r="B140" s="223">
        <v>0</v>
      </c>
      <c r="C140" s="81">
        <f t="shared" si="10"/>
        <v>0</v>
      </c>
      <c r="D140" s="223">
        <v>1.4388000000000001E-3</v>
      </c>
      <c r="E140" s="81">
        <f t="shared" si="11"/>
        <v>1.2067387291595211E-5</v>
      </c>
      <c r="F140" s="223">
        <v>7.5603999999999992E-4</v>
      </c>
      <c r="G140" s="82">
        <f t="shared" si="12"/>
        <v>6.1535018547175697E-6</v>
      </c>
      <c r="H140" s="81">
        <f t="shared" si="13"/>
        <v>-47.453433416736182</v>
      </c>
      <c r="I140" s="83" t="s">
        <v>314</v>
      </c>
    </row>
    <row r="141" spans="1:9" x14ac:dyDescent="0.25">
      <c r="A141" s="36" t="s">
        <v>532</v>
      </c>
      <c r="B141" s="223">
        <v>8.8990999999999994E-4</v>
      </c>
      <c r="C141" s="81">
        <f t="shared" si="10"/>
        <v>7.4048123250042855E-6</v>
      </c>
      <c r="D141" s="223">
        <v>0</v>
      </c>
      <c r="E141" s="81">
        <f t="shared" si="11"/>
        <v>0</v>
      </c>
      <c r="F141" s="223">
        <v>3.6539999999999999E-4</v>
      </c>
      <c r="G141" s="82">
        <f t="shared" si="12"/>
        <v>2.9740352067533463E-6</v>
      </c>
      <c r="H141" s="81" t="s">
        <v>314</v>
      </c>
      <c r="I141" s="83">
        <f t="shared" si="14"/>
        <v>-58.939668056320293</v>
      </c>
    </row>
    <row r="142" spans="1:9" x14ac:dyDescent="0.25">
      <c r="A142" s="36" t="s">
        <v>509</v>
      </c>
      <c r="B142" s="223">
        <v>0</v>
      </c>
      <c r="C142" s="81">
        <f t="shared" si="10"/>
        <v>0</v>
      </c>
      <c r="D142" s="223">
        <v>3.0224279999999999E-2</v>
      </c>
      <c r="E142" s="81">
        <f t="shared" si="11"/>
        <v>2.5349464301474507E-4</v>
      </c>
      <c r="F142" s="223">
        <v>3.3093E-4</v>
      </c>
      <c r="G142" s="82">
        <f t="shared" si="12"/>
        <v>2.693479668776368E-6</v>
      </c>
      <c r="H142" s="81">
        <f t="shared" si="13"/>
        <v>-98.90508558020241</v>
      </c>
      <c r="I142" s="83" t="s">
        <v>314</v>
      </c>
    </row>
    <row r="143" spans="1:9" x14ac:dyDescent="0.25">
      <c r="A143" s="36" t="s">
        <v>465</v>
      </c>
      <c r="B143" s="223">
        <v>0</v>
      </c>
      <c r="C143" s="81">
        <f t="shared" si="10"/>
        <v>0</v>
      </c>
      <c r="D143" s="223">
        <v>1.3799999999999999E-3</v>
      </c>
      <c r="E143" s="81">
        <f t="shared" si="11"/>
        <v>1.1574224675007914E-5</v>
      </c>
      <c r="F143" s="223">
        <v>1.4710000000000001E-5</v>
      </c>
      <c r="G143" s="82">
        <f t="shared" si="12"/>
        <v>1.1972648574532495E-7</v>
      </c>
      <c r="H143" s="81">
        <f t="shared" si="13"/>
        <v>-98.934057971014482</v>
      </c>
      <c r="I143" s="83" t="s">
        <v>314</v>
      </c>
    </row>
    <row r="144" spans="1:9" x14ac:dyDescent="0.25">
      <c r="A144" s="36" t="s">
        <v>461</v>
      </c>
      <c r="B144" s="223">
        <v>0</v>
      </c>
      <c r="C144" s="81">
        <f t="shared" si="10"/>
        <v>0</v>
      </c>
      <c r="D144" s="223">
        <v>2.1590199999999998E-3</v>
      </c>
      <c r="E144" s="81">
        <f t="shared" si="11"/>
        <v>1.8107958375243177E-5</v>
      </c>
      <c r="F144" s="223">
        <v>0</v>
      </c>
      <c r="G144" s="82">
        <f t="shared" si="12"/>
        <v>0</v>
      </c>
      <c r="H144" s="81">
        <f t="shared" si="13"/>
        <v>-100</v>
      </c>
      <c r="I144" s="83" t="s">
        <v>314</v>
      </c>
    </row>
    <row r="145" spans="1:9" x14ac:dyDescent="0.25">
      <c r="A145" s="36" t="s">
        <v>614</v>
      </c>
      <c r="B145" s="223">
        <v>0</v>
      </c>
      <c r="C145" s="81">
        <f t="shared" si="10"/>
        <v>0</v>
      </c>
      <c r="D145" s="223">
        <v>1.5709999999999999E-3</v>
      </c>
      <c r="E145" s="81">
        <f t="shared" si="11"/>
        <v>1.3176164466983647E-5</v>
      </c>
      <c r="F145" s="223">
        <v>0</v>
      </c>
      <c r="G145" s="82">
        <f t="shared" si="12"/>
        <v>0</v>
      </c>
      <c r="H145" s="81">
        <f t="shared" si="13"/>
        <v>-100</v>
      </c>
      <c r="I145" s="83" t="s">
        <v>314</v>
      </c>
    </row>
    <row r="146" spans="1:9" x14ac:dyDescent="0.25">
      <c r="A146" s="36" t="s">
        <v>612</v>
      </c>
      <c r="B146" s="223">
        <v>0</v>
      </c>
      <c r="C146" s="81">
        <f t="shared" si="10"/>
        <v>0</v>
      </c>
      <c r="D146" s="223">
        <v>1.178E-3</v>
      </c>
      <c r="E146" s="81">
        <f t="shared" si="11"/>
        <v>9.8800265704053085E-6</v>
      </c>
      <c r="F146" s="223">
        <v>0</v>
      </c>
      <c r="G146" s="82">
        <f t="shared" si="12"/>
        <v>0</v>
      </c>
      <c r="H146" s="81">
        <f t="shared" si="13"/>
        <v>-100</v>
      </c>
      <c r="I146" s="83" t="s">
        <v>314</v>
      </c>
    </row>
    <row r="147" spans="1:9" x14ac:dyDescent="0.25">
      <c r="A147" s="36" t="s">
        <v>573</v>
      </c>
      <c r="B147" s="223">
        <v>5.8058000000000003E-4</v>
      </c>
      <c r="C147" s="81">
        <f t="shared" si="10"/>
        <v>4.8309221602757453E-6</v>
      </c>
      <c r="D147" s="223">
        <v>0</v>
      </c>
      <c r="E147" s="81">
        <f t="shared" si="11"/>
        <v>0</v>
      </c>
      <c r="F147" s="223">
        <v>0</v>
      </c>
      <c r="G147" s="82">
        <f t="shared" si="12"/>
        <v>0</v>
      </c>
      <c r="H147" s="81" t="s">
        <v>314</v>
      </c>
      <c r="I147" s="83">
        <f t="shared" si="14"/>
        <v>-100</v>
      </c>
    </row>
    <row r="148" spans="1:9" x14ac:dyDescent="0.25">
      <c r="A148" s="36" t="s">
        <v>615</v>
      </c>
      <c r="B148" s="223">
        <v>0</v>
      </c>
      <c r="C148" s="81">
        <f t="shared" si="10"/>
        <v>0</v>
      </c>
      <c r="D148" s="223">
        <v>1.9250299999999999E-3</v>
      </c>
      <c r="E148" s="81">
        <f t="shared" si="11"/>
        <v>1.6145456323282961E-5</v>
      </c>
      <c r="F148" s="223">
        <v>0</v>
      </c>
      <c r="G148" s="82">
        <f t="shared" si="12"/>
        <v>0</v>
      </c>
      <c r="H148" s="81">
        <f t="shared" si="13"/>
        <v>-100</v>
      </c>
      <c r="I148" s="83" t="s">
        <v>314</v>
      </c>
    </row>
    <row r="149" spans="1:9" x14ac:dyDescent="0.25">
      <c r="A149" s="36" t="s">
        <v>613</v>
      </c>
      <c r="B149" s="223">
        <v>0</v>
      </c>
      <c r="C149" s="81">
        <f t="shared" si="10"/>
        <v>0</v>
      </c>
      <c r="D149" s="223">
        <v>1.34826E-3</v>
      </c>
      <c r="E149" s="81">
        <f t="shared" si="11"/>
        <v>1.1308017507482733E-5</v>
      </c>
      <c r="F149" s="223">
        <v>0</v>
      </c>
      <c r="G149" s="82">
        <f t="shared" si="12"/>
        <v>0</v>
      </c>
      <c r="H149" s="81">
        <f t="shared" si="13"/>
        <v>-100</v>
      </c>
      <c r="I149" s="83" t="s">
        <v>314</v>
      </c>
    </row>
    <row r="150" spans="1:9" x14ac:dyDescent="0.25">
      <c r="A150" s="36" t="s">
        <v>303</v>
      </c>
      <c r="B150" s="223">
        <v>0</v>
      </c>
      <c r="C150" s="81">
        <f t="shared" si="10"/>
        <v>0</v>
      </c>
      <c r="D150" s="223">
        <v>6.5850000000000006E-2</v>
      </c>
      <c r="E150" s="81">
        <f t="shared" si="11"/>
        <v>5.5229180786179081E-4</v>
      </c>
      <c r="F150" s="223">
        <v>0</v>
      </c>
      <c r="G150" s="82">
        <f t="shared" si="12"/>
        <v>0</v>
      </c>
      <c r="H150" s="81">
        <f t="shared" si="13"/>
        <v>-100</v>
      </c>
      <c r="I150" s="83" t="s">
        <v>314</v>
      </c>
    </row>
    <row r="151" spans="1:9" x14ac:dyDescent="0.25">
      <c r="A151" s="36" t="s">
        <v>304</v>
      </c>
      <c r="B151" s="223">
        <v>2.0778099999999998E-3</v>
      </c>
      <c r="C151" s="81">
        <f t="shared" si="10"/>
        <v>1.7289156315826494E-5</v>
      </c>
      <c r="D151" s="223">
        <v>0</v>
      </c>
      <c r="E151" s="81">
        <f t="shared" si="11"/>
        <v>0</v>
      </c>
      <c r="F151" s="223">
        <v>0</v>
      </c>
      <c r="G151" s="82">
        <f t="shared" si="12"/>
        <v>0</v>
      </c>
      <c r="H151" s="81" t="s">
        <v>314</v>
      </c>
      <c r="I151" s="83">
        <f t="shared" si="14"/>
        <v>-100</v>
      </c>
    </row>
    <row r="152" spans="1:9" x14ac:dyDescent="0.25">
      <c r="A152" s="36" t="s">
        <v>405</v>
      </c>
      <c r="B152" s="223">
        <v>2.7391519999999999E-2</v>
      </c>
      <c r="C152" s="81">
        <f t="shared" si="10"/>
        <v>2.2792087390477846E-4</v>
      </c>
      <c r="D152" s="223">
        <v>3.9199999999999999E-4</v>
      </c>
      <c r="E152" s="81">
        <f t="shared" si="11"/>
        <v>3.2877507772486251E-6</v>
      </c>
      <c r="F152" s="223">
        <v>0</v>
      </c>
      <c r="G152" s="82">
        <f t="shared" si="12"/>
        <v>0</v>
      </c>
      <c r="H152" s="81">
        <f t="shared" si="13"/>
        <v>-100</v>
      </c>
      <c r="I152" s="83">
        <f t="shared" si="14"/>
        <v>-100</v>
      </c>
    </row>
    <row r="153" spans="1:9" x14ac:dyDescent="0.25">
      <c r="A153" s="36" t="s">
        <v>529</v>
      </c>
      <c r="B153" s="223">
        <v>6.5246E-4</v>
      </c>
      <c r="C153" s="81">
        <f t="shared" si="10"/>
        <v>5.4290252380266505E-6</v>
      </c>
      <c r="D153" s="223">
        <v>3.1126999999999999E-4</v>
      </c>
      <c r="E153" s="81">
        <f t="shared" si="11"/>
        <v>2.6106586337606619E-6</v>
      </c>
      <c r="F153" s="223">
        <v>0</v>
      </c>
      <c r="G153" s="82">
        <f t="shared" si="12"/>
        <v>0</v>
      </c>
      <c r="H153" s="81">
        <f t="shared" si="13"/>
        <v>-100</v>
      </c>
      <c r="I153" s="83">
        <f t="shared" si="14"/>
        <v>-100</v>
      </c>
    </row>
    <row r="154" spans="1:9" x14ac:dyDescent="0.25">
      <c r="A154" s="36" t="s">
        <v>305</v>
      </c>
      <c r="B154" s="223">
        <v>4.7261676599999998</v>
      </c>
      <c r="C154" s="81">
        <f t="shared" si="10"/>
        <v>3.9325757142637641E-2</v>
      </c>
      <c r="D154" s="223">
        <v>18.187891910000001</v>
      </c>
      <c r="E154" s="81">
        <f t="shared" si="11"/>
        <v>0.15254401980514409</v>
      </c>
      <c r="F154" s="223">
        <v>0</v>
      </c>
      <c r="G154" s="82">
        <f t="shared" si="12"/>
        <v>0</v>
      </c>
      <c r="H154" s="81">
        <f t="shared" si="13"/>
        <v>-100</v>
      </c>
      <c r="I154" s="83">
        <f t="shared" si="14"/>
        <v>-100</v>
      </c>
    </row>
    <row r="155" spans="1:9" x14ac:dyDescent="0.25">
      <c r="A155" s="36" t="s">
        <v>597</v>
      </c>
      <c r="B155" s="223">
        <v>3.9205000000000004E-3</v>
      </c>
      <c r="C155" s="81">
        <f t="shared" si="10"/>
        <v>3.2621913137485037E-5</v>
      </c>
      <c r="D155" s="223">
        <v>0</v>
      </c>
      <c r="E155" s="81">
        <f t="shared" si="11"/>
        <v>0</v>
      </c>
      <c r="F155" s="223">
        <v>0</v>
      </c>
      <c r="G155" s="82">
        <f t="shared" si="12"/>
        <v>0</v>
      </c>
      <c r="H155" s="81" t="s">
        <v>314</v>
      </c>
      <c r="I155" s="83">
        <f t="shared" si="14"/>
        <v>-100</v>
      </c>
    </row>
    <row r="156" spans="1:9" x14ac:dyDescent="0.25">
      <c r="A156" s="36" t="s">
        <v>635</v>
      </c>
      <c r="B156" s="223">
        <v>1.147E-3</v>
      </c>
      <c r="C156" s="81">
        <f t="shared" si="10"/>
        <v>9.5440210097424658E-6</v>
      </c>
      <c r="D156" s="223">
        <v>0</v>
      </c>
      <c r="E156" s="81">
        <f t="shared" si="11"/>
        <v>0</v>
      </c>
      <c r="F156" s="223">
        <v>0</v>
      </c>
      <c r="G156" s="82">
        <f t="shared" si="12"/>
        <v>0</v>
      </c>
      <c r="H156" s="81" t="s">
        <v>314</v>
      </c>
      <c r="I156" s="83">
        <f t="shared" si="14"/>
        <v>-100</v>
      </c>
    </row>
    <row r="157" spans="1:9" x14ac:dyDescent="0.25">
      <c r="A157" s="36" t="s">
        <v>431</v>
      </c>
      <c r="B157" s="223">
        <v>1.011871E-2</v>
      </c>
      <c r="C157" s="81">
        <f t="shared" si="10"/>
        <v>8.4196321561892909E-5</v>
      </c>
      <c r="D157" s="223">
        <v>4.5637570000000002E-2</v>
      </c>
      <c r="E157" s="81">
        <f t="shared" si="11"/>
        <v>3.8276774550826163E-4</v>
      </c>
      <c r="F157" s="223">
        <v>0</v>
      </c>
      <c r="G157" s="82">
        <f t="shared" si="12"/>
        <v>0</v>
      </c>
      <c r="H157" s="81">
        <f t="shared" si="13"/>
        <v>-100</v>
      </c>
      <c r="I157" s="83">
        <f t="shared" si="14"/>
        <v>-100</v>
      </c>
    </row>
    <row r="158" spans="1:9" x14ac:dyDescent="0.25">
      <c r="A158" s="36" t="s">
        <v>432</v>
      </c>
      <c r="B158" s="223">
        <v>0</v>
      </c>
      <c r="C158" s="81">
        <f t="shared" si="10"/>
        <v>0</v>
      </c>
      <c r="D158" s="223">
        <v>2.6498699999999999E-3</v>
      </c>
      <c r="E158" s="81">
        <f t="shared" si="11"/>
        <v>2.2224775898234221E-5</v>
      </c>
      <c r="F158" s="223">
        <v>0</v>
      </c>
      <c r="G158" s="82">
        <f t="shared" si="12"/>
        <v>0</v>
      </c>
      <c r="H158" s="81">
        <f t="shared" si="13"/>
        <v>-100</v>
      </c>
      <c r="I158" s="83" t="s">
        <v>314</v>
      </c>
    </row>
    <row r="159" spans="1:9" x14ac:dyDescent="0.25">
      <c r="A159" s="36" t="s">
        <v>299</v>
      </c>
      <c r="B159" s="223">
        <v>0</v>
      </c>
      <c r="C159" s="81">
        <f t="shared" si="10"/>
        <v>0</v>
      </c>
      <c r="D159" s="223">
        <v>1.8626380000000001E-2</v>
      </c>
      <c r="E159" s="81">
        <f t="shared" si="11"/>
        <v>1.5622167174063329E-4</v>
      </c>
      <c r="F159" s="223">
        <v>0</v>
      </c>
      <c r="G159" s="82">
        <f t="shared" si="12"/>
        <v>0</v>
      </c>
      <c r="H159" s="81">
        <f t="shared" si="13"/>
        <v>-100</v>
      </c>
      <c r="I159" s="83" t="s">
        <v>314</v>
      </c>
    </row>
    <row r="160" spans="1:9" x14ac:dyDescent="0.25">
      <c r="A160" s="36" t="s">
        <v>464</v>
      </c>
      <c r="B160" s="223">
        <v>0</v>
      </c>
      <c r="C160" s="81">
        <f t="shared" si="10"/>
        <v>0</v>
      </c>
      <c r="D160" s="223">
        <v>5.5613999999999997E-2</v>
      </c>
      <c r="E160" s="81">
        <f t="shared" si="11"/>
        <v>4.6644125440281896E-4</v>
      </c>
      <c r="F160" s="223">
        <v>0</v>
      </c>
      <c r="G160" s="82">
        <f t="shared" si="12"/>
        <v>0</v>
      </c>
      <c r="H160" s="81">
        <f t="shared" si="13"/>
        <v>-100</v>
      </c>
      <c r="I160" s="83" t="s">
        <v>314</v>
      </c>
    </row>
    <row r="161" spans="1:9" x14ac:dyDescent="0.25">
      <c r="A161" s="36" t="s">
        <v>512</v>
      </c>
      <c r="B161" s="223">
        <v>0</v>
      </c>
      <c r="C161" s="81">
        <f t="shared" si="10"/>
        <v>0</v>
      </c>
      <c r="D161" s="223">
        <v>0.21939339999999999</v>
      </c>
      <c r="E161" s="81">
        <f t="shared" si="11"/>
        <v>1.8400786259520879E-3</v>
      </c>
      <c r="F161" s="223">
        <v>0</v>
      </c>
      <c r="G161" s="82">
        <f t="shared" si="12"/>
        <v>0</v>
      </c>
      <c r="H161" s="81">
        <f t="shared" si="13"/>
        <v>-100</v>
      </c>
      <c r="I161" s="83" t="s">
        <v>314</v>
      </c>
    </row>
    <row r="162" spans="1:9" x14ac:dyDescent="0.25">
      <c r="A162" s="36" t="s">
        <v>538</v>
      </c>
      <c r="B162" s="223">
        <v>0</v>
      </c>
      <c r="C162" s="81">
        <f t="shared" si="10"/>
        <v>0</v>
      </c>
      <c r="D162" s="223">
        <v>4.2943E-3</v>
      </c>
      <c r="E162" s="81">
        <f t="shared" si="11"/>
        <v>3.601680653759891E-5</v>
      </c>
      <c r="F162" s="223">
        <v>0</v>
      </c>
      <c r="G162" s="82">
        <f t="shared" si="12"/>
        <v>0</v>
      </c>
      <c r="H162" s="81">
        <f t="shared" si="13"/>
        <v>-100</v>
      </c>
      <c r="I162" s="83" t="s">
        <v>314</v>
      </c>
    </row>
    <row r="163" spans="1:9" x14ac:dyDescent="0.25">
      <c r="A163" s="36" t="s">
        <v>537</v>
      </c>
      <c r="B163" s="223">
        <v>0</v>
      </c>
      <c r="C163" s="81">
        <f t="shared" si="10"/>
        <v>0</v>
      </c>
      <c r="D163" s="223">
        <v>4.7022899999999996E-3</v>
      </c>
      <c r="E163" s="81">
        <f t="shared" si="11"/>
        <v>3.9438667352929683E-5</v>
      </c>
      <c r="F163" s="223">
        <v>0</v>
      </c>
      <c r="G163" s="82">
        <f t="shared" si="12"/>
        <v>0</v>
      </c>
      <c r="H163" s="81">
        <f t="shared" si="13"/>
        <v>-100</v>
      </c>
      <c r="I163" s="83" t="s">
        <v>314</v>
      </c>
    </row>
    <row r="164" spans="1:9" x14ac:dyDescent="0.25">
      <c r="A164" s="36" t="s">
        <v>441</v>
      </c>
      <c r="B164" s="223">
        <v>3.051682E-2</v>
      </c>
      <c r="C164" s="81">
        <f t="shared" si="10"/>
        <v>2.5392604292112387E-4</v>
      </c>
      <c r="D164" s="223">
        <v>9.4484500000000006E-3</v>
      </c>
      <c r="E164" s="81">
        <f t="shared" si="11"/>
        <v>7.9245277630854021E-5</v>
      </c>
      <c r="F164" s="223">
        <v>0</v>
      </c>
      <c r="G164" s="82">
        <f t="shared" si="12"/>
        <v>0</v>
      </c>
      <c r="H164" s="81">
        <f t="shared" si="13"/>
        <v>-100</v>
      </c>
      <c r="I164" s="83">
        <f t="shared" si="14"/>
        <v>-100</v>
      </c>
    </row>
    <row r="165" spans="1:9" x14ac:dyDescent="0.25">
      <c r="A165" s="36" t="s">
        <v>616</v>
      </c>
      <c r="B165" s="223">
        <v>0</v>
      </c>
      <c r="C165" s="81">
        <f t="shared" si="10"/>
        <v>0</v>
      </c>
      <c r="D165" s="223">
        <v>3.814E-2</v>
      </c>
      <c r="E165" s="81">
        <f t="shared" si="11"/>
        <v>3.198847312353637E-4</v>
      </c>
      <c r="F165" s="223">
        <v>0</v>
      </c>
      <c r="G165" s="82">
        <f t="shared" si="12"/>
        <v>0</v>
      </c>
      <c r="H165" s="81">
        <f t="shared" si="13"/>
        <v>-100</v>
      </c>
      <c r="I165" s="83" t="s">
        <v>314</v>
      </c>
    </row>
    <row r="166" spans="1:9" x14ac:dyDescent="0.25">
      <c r="A166" s="36" t="s">
        <v>600</v>
      </c>
      <c r="B166" s="223">
        <v>0</v>
      </c>
      <c r="C166" s="81">
        <f t="shared" si="10"/>
        <v>0</v>
      </c>
      <c r="D166" s="223">
        <v>5.5662100000000003E-3</v>
      </c>
      <c r="E166" s="81">
        <f t="shared" si="11"/>
        <v>4.6684467484257829E-5</v>
      </c>
      <c r="F166" s="223">
        <v>0</v>
      </c>
      <c r="G166" s="82">
        <f t="shared" si="12"/>
        <v>0</v>
      </c>
      <c r="H166" s="81">
        <f t="shared" si="13"/>
        <v>-100</v>
      </c>
      <c r="I166" s="83" t="s">
        <v>314</v>
      </c>
    </row>
    <row r="167" spans="1:9" x14ac:dyDescent="0.25">
      <c r="A167" s="36" t="s">
        <v>397</v>
      </c>
      <c r="B167" s="223">
        <v>211.37161790000002</v>
      </c>
      <c r="C167" s="81">
        <f t="shared" si="10"/>
        <v>1.7587926435055419</v>
      </c>
      <c r="D167" s="223">
        <v>0</v>
      </c>
      <c r="E167" s="81">
        <f t="shared" si="11"/>
        <v>0</v>
      </c>
      <c r="F167" s="223">
        <v>0</v>
      </c>
      <c r="G167" s="82">
        <f t="shared" si="12"/>
        <v>0</v>
      </c>
      <c r="H167" s="81" t="s">
        <v>314</v>
      </c>
      <c r="I167" s="83">
        <f t="shared" si="14"/>
        <v>-100</v>
      </c>
    </row>
    <row r="168" spans="1:9" x14ac:dyDescent="0.25">
      <c r="A168" s="36" t="s">
        <v>450</v>
      </c>
      <c r="B168" s="223">
        <v>8.8461429999999994E-2</v>
      </c>
      <c r="C168" s="81">
        <f t="shared" si="10"/>
        <v>7.36074757168145E-4</v>
      </c>
      <c r="D168" s="223">
        <v>0.12210928</v>
      </c>
      <c r="E168" s="81">
        <f t="shared" si="11"/>
        <v>1.0241451026256887E-3</v>
      </c>
      <c r="F168" s="223">
        <v>0</v>
      </c>
      <c r="G168" s="82">
        <f t="shared" si="12"/>
        <v>0</v>
      </c>
      <c r="H168" s="81">
        <f t="shared" si="13"/>
        <v>-100</v>
      </c>
      <c r="I168" s="83">
        <f t="shared" si="14"/>
        <v>-100</v>
      </c>
    </row>
    <row r="169" spans="1:9" s="24" customFormat="1" x14ac:dyDescent="0.25">
      <c r="A169" s="164" t="s">
        <v>633</v>
      </c>
      <c r="B169" s="229">
        <v>6.0424600000000004E-3</v>
      </c>
      <c r="C169" s="81">
        <f t="shared" si="10"/>
        <v>5.027843521406142E-5</v>
      </c>
      <c r="D169" s="229">
        <v>0</v>
      </c>
      <c r="E169" s="81">
        <f t="shared" si="11"/>
        <v>0</v>
      </c>
      <c r="F169" s="229">
        <v>0</v>
      </c>
      <c r="G169" s="82">
        <f t="shared" si="12"/>
        <v>0</v>
      </c>
      <c r="H169" s="81" t="s">
        <v>314</v>
      </c>
      <c r="I169" s="83">
        <f t="shared" si="14"/>
        <v>-100</v>
      </c>
    </row>
    <row r="170" spans="1:9" x14ac:dyDescent="0.25">
      <c r="A170" s="184" t="s">
        <v>262</v>
      </c>
      <c r="B170" s="230">
        <f>SUM(B4:B169)</f>
        <v>12017.995337909997</v>
      </c>
      <c r="C170" s="231">
        <f>SUBTOTAL(109,C4:C169)</f>
        <v>100.00000000000006</v>
      </c>
      <c r="D170" s="230">
        <f>SUM(D4:D169)</f>
        <v>11923.044858285994</v>
      </c>
      <c r="E170" s="231">
        <f>SUM(E4:E169)</f>
        <v>100.00000000000009</v>
      </c>
      <c r="F170" s="230">
        <f>SUM(F4:F169)</f>
        <v>12286.337403479994</v>
      </c>
      <c r="G170" s="233">
        <f t="shared" si="12"/>
        <v>100</v>
      </c>
      <c r="H170" s="157">
        <f>((F170/D170)-1)*100</f>
        <v>3.0469779281382836</v>
      </c>
      <c r="I170" s="157">
        <f>((F170/B170)-1)*100</f>
        <v>2.2328354939823436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="70" zoomScaleNormal="70" workbookViewId="0">
      <selection activeCell="N6" sqref="N6:O20"/>
    </sheetView>
  </sheetViews>
  <sheetFormatPr defaultColWidth="9.1796875" defaultRowHeight="11.5" x14ac:dyDescent="0.25"/>
  <cols>
    <col min="1" max="1" width="45.81640625" style="7" customWidth="1"/>
    <col min="2" max="2" width="15.54296875" style="7" bestFit="1" customWidth="1"/>
    <col min="3" max="3" width="10.26953125" style="7" bestFit="1" customWidth="1"/>
    <col min="4" max="4" width="15.90625" style="7" customWidth="1"/>
    <col min="5" max="5" width="10.6328125" style="19" bestFit="1" customWidth="1"/>
    <col min="6" max="6" width="21.453125" style="19" bestFit="1" customWidth="1"/>
    <col min="7" max="7" width="16" style="19" bestFit="1" customWidth="1"/>
    <col min="8" max="8" width="15.7265625" style="7" bestFit="1" customWidth="1"/>
    <col min="9" max="9" width="22.90625" style="7" bestFit="1" customWidth="1"/>
    <col min="10" max="10" width="17.08984375" style="7" bestFit="1" customWidth="1"/>
    <col min="11" max="11" width="12.26953125" style="7" bestFit="1" customWidth="1"/>
    <col min="12" max="12" width="14.1796875" style="7" bestFit="1" customWidth="1"/>
    <col min="13" max="13" width="8.1796875" style="7" customWidth="1"/>
    <col min="14" max="15" width="9.1796875" style="7"/>
    <col min="16" max="16" width="14.26953125" style="7" bestFit="1" customWidth="1"/>
    <col min="17" max="16384" width="9.1796875" style="7"/>
  </cols>
  <sheetData>
    <row r="1" spans="1:17" x14ac:dyDescent="0.25">
      <c r="A1" s="24" t="s">
        <v>475</v>
      </c>
      <c r="E1" s="7"/>
      <c r="F1" s="7"/>
      <c r="G1" s="7"/>
      <c r="N1" s="358" t="s">
        <v>313</v>
      </c>
      <c r="O1" s="358"/>
    </row>
    <row r="2" spans="1:17" ht="14" customHeight="1" x14ac:dyDescent="0.25">
      <c r="A2" s="367" t="s">
        <v>510</v>
      </c>
      <c r="B2" s="369">
        <v>44774</v>
      </c>
      <c r="C2" s="370"/>
      <c r="D2" s="369">
        <v>45108</v>
      </c>
      <c r="E2" s="370"/>
      <c r="F2" s="369">
        <v>45161</v>
      </c>
      <c r="G2" s="371"/>
      <c r="H2" s="371"/>
      <c r="I2" s="371"/>
      <c r="J2" s="370"/>
      <c r="K2" s="367" t="s">
        <v>293</v>
      </c>
      <c r="L2" s="367" t="s">
        <v>621</v>
      </c>
    </row>
    <row r="3" spans="1:17" ht="37.75" customHeight="1" x14ac:dyDescent="0.25">
      <c r="A3" s="368"/>
      <c r="B3" s="88" t="s">
        <v>294</v>
      </c>
      <c r="C3" s="89" t="s">
        <v>295</v>
      </c>
      <c r="D3" s="90" t="s">
        <v>294</v>
      </c>
      <c r="E3" s="89" t="s">
        <v>295</v>
      </c>
      <c r="F3" s="90" t="s">
        <v>585</v>
      </c>
      <c r="G3" s="90" t="s">
        <v>584</v>
      </c>
      <c r="H3" s="90" t="s">
        <v>622</v>
      </c>
      <c r="I3" s="90" t="s">
        <v>583</v>
      </c>
      <c r="J3" s="100" t="s">
        <v>582</v>
      </c>
      <c r="K3" s="368"/>
      <c r="L3" s="368"/>
      <c r="M3" s="91"/>
      <c r="N3" s="20"/>
    </row>
    <row r="4" spans="1:17" x14ac:dyDescent="0.25">
      <c r="A4" s="34" t="s">
        <v>151</v>
      </c>
      <c r="B4" s="234">
        <v>2264.6329349499997</v>
      </c>
      <c r="C4" s="92">
        <f t="shared" ref="C4:C67" si="0">(B4/$B$268)*100</f>
        <v>28.720197748323439</v>
      </c>
      <c r="D4" s="234">
        <v>2482.09202375</v>
      </c>
      <c r="E4" s="92">
        <f t="shared" ref="E4:E67" si="1">(D4/$D$268)*100</f>
        <v>30.157568164437127</v>
      </c>
      <c r="F4" s="234">
        <v>1481.23483594</v>
      </c>
      <c r="G4" s="234">
        <v>820.55238011999995</v>
      </c>
      <c r="H4" s="234">
        <f>F4+G4</f>
        <v>2301.78721606</v>
      </c>
      <c r="I4" s="92">
        <f>(F4/$H$268)*100</f>
        <v>20.046653569323038</v>
      </c>
      <c r="J4" s="94">
        <f>(G4/$H$268)*100</f>
        <v>11.105146125806765</v>
      </c>
      <c r="K4" s="92">
        <f>((H4/D4)-1)*100</f>
        <v>-7.2642273519573752</v>
      </c>
      <c r="L4" s="92">
        <f>((H4/B4)-1)*100</f>
        <v>1.6406314920444531</v>
      </c>
      <c r="N4" s="93"/>
      <c r="P4" s="33"/>
    </row>
    <row r="5" spans="1:17" x14ac:dyDescent="0.25">
      <c r="A5" s="36" t="s">
        <v>9</v>
      </c>
      <c r="B5" s="235">
        <v>909.26029349999999</v>
      </c>
      <c r="C5" s="82">
        <f t="shared" si="0"/>
        <v>11.531288373934727</v>
      </c>
      <c r="D5" s="235">
        <v>1136.5707904600001</v>
      </c>
      <c r="E5" s="82">
        <f t="shared" si="1"/>
        <v>13.809403825092826</v>
      </c>
      <c r="F5" s="235">
        <v>1140.63787591</v>
      </c>
      <c r="G5" s="235">
        <v>10.651024169999999</v>
      </c>
      <c r="H5" s="235">
        <f t="shared" ref="H5:H67" si="2">F5+G5</f>
        <v>1151.2889000800001</v>
      </c>
      <c r="I5" s="82">
        <f t="shared" ref="I5:I25" si="3">(F5/$H$268)*100</f>
        <v>15.437101391087237</v>
      </c>
      <c r="J5" s="94">
        <f t="shared" ref="J5:J25" si="4">(G5/$H$268)*100</f>
        <v>0.14414823801992008</v>
      </c>
      <c r="K5" s="82">
        <f t="shared" ref="K5:K68" si="5">((H5/D5)-1)*100</f>
        <v>1.2949575814844794</v>
      </c>
      <c r="L5" s="82">
        <f t="shared" ref="L5:L68" si="6">((H5/B5)-1)*100</f>
        <v>26.61818714730888</v>
      </c>
      <c r="N5" s="93"/>
    </row>
    <row r="6" spans="1:17" x14ac:dyDescent="0.25">
      <c r="A6" s="36" t="s">
        <v>260</v>
      </c>
      <c r="B6" s="235">
        <v>528.19459400000005</v>
      </c>
      <c r="C6" s="82">
        <f t="shared" si="0"/>
        <v>6.6985924982188543</v>
      </c>
      <c r="D6" s="235">
        <v>909.77618671000005</v>
      </c>
      <c r="E6" s="82">
        <f t="shared" si="1"/>
        <v>11.053835676743613</v>
      </c>
      <c r="F6" s="235">
        <v>936.97635584</v>
      </c>
      <c r="G6" s="235">
        <v>0</v>
      </c>
      <c r="H6" s="235">
        <f t="shared" si="2"/>
        <v>936.97635584</v>
      </c>
      <c r="I6" s="82">
        <f t="shared" si="3"/>
        <v>12.680798447635263</v>
      </c>
      <c r="J6" s="94">
        <f t="shared" si="4"/>
        <v>0</v>
      </c>
      <c r="K6" s="82">
        <f t="shared" si="5"/>
        <v>2.9897649034278606</v>
      </c>
      <c r="L6" s="82">
        <f t="shared" si="6"/>
        <v>77.392265366502386</v>
      </c>
      <c r="N6" s="93"/>
      <c r="Q6" s="93"/>
    </row>
    <row r="7" spans="1:17" x14ac:dyDescent="0.25">
      <c r="A7" s="36" t="s">
        <v>590</v>
      </c>
      <c r="B7" s="235">
        <v>0.90269272999999994</v>
      </c>
      <c r="C7" s="82">
        <f t="shared" si="0"/>
        <v>1.1447998177305648E-2</v>
      </c>
      <c r="D7" s="235">
        <v>0.15710705999999999</v>
      </c>
      <c r="E7" s="82">
        <f t="shared" si="1"/>
        <v>1.9088602782366174E-3</v>
      </c>
      <c r="F7" s="235">
        <v>1.2616301599999999</v>
      </c>
      <c r="G7" s="235">
        <v>397.74786037000001</v>
      </c>
      <c r="H7" s="235">
        <f t="shared" si="2"/>
        <v>399.00949052999999</v>
      </c>
      <c r="I7" s="82">
        <f t="shared" si="3"/>
        <v>1.7074580030437572E-2</v>
      </c>
      <c r="J7" s="94">
        <f t="shared" si="4"/>
        <v>5.383017851937586</v>
      </c>
      <c r="K7" s="82">
        <f t="shared" si="5"/>
        <v>253872.98538334307</v>
      </c>
      <c r="L7" s="82">
        <f t="shared" si="6"/>
        <v>44102.138476289714</v>
      </c>
      <c r="N7" s="342"/>
    </row>
    <row r="8" spans="1:17" x14ac:dyDescent="0.25">
      <c r="A8" s="36" t="s">
        <v>80</v>
      </c>
      <c r="B8" s="235">
        <v>626.55297041999995</v>
      </c>
      <c r="C8" s="82">
        <f t="shared" si="0"/>
        <v>7.9459787643948339</v>
      </c>
      <c r="D8" s="235">
        <v>362.88298636000002</v>
      </c>
      <c r="E8" s="82">
        <f t="shared" si="1"/>
        <v>4.4090502254353447</v>
      </c>
      <c r="F8" s="235">
        <v>86.708044409999999</v>
      </c>
      <c r="G8" s="235">
        <v>236.64771949999999</v>
      </c>
      <c r="H8" s="235">
        <f t="shared" si="2"/>
        <v>323.35576391000001</v>
      </c>
      <c r="I8" s="82">
        <f t="shared" si="3"/>
        <v>1.1734845048102527</v>
      </c>
      <c r="J8" s="94">
        <f t="shared" si="4"/>
        <v>3.2027297331123501</v>
      </c>
      <c r="K8" s="82">
        <f t="shared" si="5"/>
        <v>-10.892553229482861</v>
      </c>
      <c r="L8" s="82">
        <f t="shared" si="6"/>
        <v>-48.391312598319736</v>
      </c>
      <c r="N8" s="93"/>
    </row>
    <row r="9" spans="1:17" x14ac:dyDescent="0.25">
      <c r="A9" s="36" t="s">
        <v>0</v>
      </c>
      <c r="B9" s="235">
        <v>118.27923220999999</v>
      </c>
      <c r="C9" s="82">
        <f t="shared" si="0"/>
        <v>1.5000236401075164</v>
      </c>
      <c r="D9" s="235">
        <v>200.9622555</v>
      </c>
      <c r="E9" s="82">
        <f t="shared" si="1"/>
        <v>2.4417035551985262</v>
      </c>
      <c r="F9" s="235">
        <v>222.56025388999998</v>
      </c>
      <c r="G9" s="235">
        <v>1.63606987</v>
      </c>
      <c r="H9" s="235">
        <f t="shared" si="2"/>
        <v>224.19632375999998</v>
      </c>
      <c r="I9" s="82">
        <f t="shared" si="3"/>
        <v>3.0120735752221628</v>
      </c>
      <c r="J9" s="94">
        <f t="shared" si="4"/>
        <v>2.2142151334351892E-2</v>
      </c>
      <c r="K9" s="82">
        <f t="shared" si="5"/>
        <v>11.561408983091347</v>
      </c>
      <c r="L9" s="82">
        <f t="shared" si="6"/>
        <v>89.548342148474958</v>
      </c>
      <c r="N9" s="93"/>
    </row>
    <row r="10" spans="1:17" x14ac:dyDescent="0.25">
      <c r="A10" s="36" t="s">
        <v>123</v>
      </c>
      <c r="B10" s="235">
        <v>127.78345370000001</v>
      </c>
      <c r="C10" s="82">
        <f t="shared" si="0"/>
        <v>1.620556692693671</v>
      </c>
      <c r="D10" s="235">
        <v>86.298231879999989</v>
      </c>
      <c r="E10" s="82">
        <f t="shared" si="1"/>
        <v>1.0485287352317896</v>
      </c>
      <c r="F10" s="235">
        <v>1.896043E-2</v>
      </c>
      <c r="G10" s="235">
        <v>157.85438969</v>
      </c>
      <c r="H10" s="235">
        <f t="shared" si="2"/>
        <v>157.87335012</v>
      </c>
      <c r="I10" s="82">
        <f t="shared" si="3"/>
        <v>2.566056120967411E-4</v>
      </c>
      <c r="J10" s="94">
        <f t="shared" si="4"/>
        <v>2.1363609521809339</v>
      </c>
      <c r="K10" s="82">
        <f t="shared" si="5"/>
        <v>82.939263853664031</v>
      </c>
      <c r="L10" s="82">
        <f t="shared" si="6"/>
        <v>23.54756860042513</v>
      </c>
      <c r="N10" s="93"/>
    </row>
    <row r="11" spans="1:17" x14ac:dyDescent="0.25">
      <c r="A11" s="36" t="s">
        <v>1</v>
      </c>
      <c r="B11" s="235">
        <v>53.58405071</v>
      </c>
      <c r="C11" s="82">
        <f t="shared" si="0"/>
        <v>0.67955583829808119</v>
      </c>
      <c r="D11" s="235">
        <v>92.449824530000001</v>
      </c>
      <c r="E11" s="82">
        <f t="shared" si="1"/>
        <v>1.1232709578758731</v>
      </c>
      <c r="F11" s="235">
        <v>131.46098101000001</v>
      </c>
      <c r="G11" s="235">
        <v>0</v>
      </c>
      <c r="H11" s="235">
        <f t="shared" si="2"/>
        <v>131.46098101000001</v>
      </c>
      <c r="I11" s="82">
        <f t="shared" si="3"/>
        <v>1.7791593069834972</v>
      </c>
      <c r="J11" s="94">
        <f t="shared" si="4"/>
        <v>0</v>
      </c>
      <c r="K11" s="82">
        <f t="shared" si="5"/>
        <v>42.197112518413583</v>
      </c>
      <c r="L11" s="82">
        <f t="shared" si="6"/>
        <v>145.33602679923266</v>
      </c>
      <c r="N11" s="93"/>
    </row>
    <row r="12" spans="1:17" x14ac:dyDescent="0.25">
      <c r="A12" s="36" t="s">
        <v>71</v>
      </c>
      <c r="B12" s="235">
        <v>159.52603243000001</v>
      </c>
      <c r="C12" s="82">
        <f t="shared" si="0"/>
        <v>2.023117798335921</v>
      </c>
      <c r="D12" s="235">
        <v>152.84885369999998</v>
      </c>
      <c r="E12" s="82">
        <f t="shared" si="1"/>
        <v>1.8571228142257261</v>
      </c>
      <c r="F12" s="235">
        <v>128.72583347</v>
      </c>
      <c r="G12" s="235">
        <v>0</v>
      </c>
      <c r="H12" s="235">
        <f t="shared" si="2"/>
        <v>128.72583347</v>
      </c>
      <c r="I12" s="82">
        <f t="shared" si="3"/>
        <v>1.742142519459343</v>
      </c>
      <c r="J12" s="94">
        <f t="shared" si="4"/>
        <v>0</v>
      </c>
      <c r="K12" s="82">
        <f t="shared" si="5"/>
        <v>-15.782270946792176</v>
      </c>
      <c r="L12" s="82">
        <f t="shared" si="6"/>
        <v>-19.307318367311076</v>
      </c>
      <c r="N12" s="93"/>
    </row>
    <row r="13" spans="1:17" x14ac:dyDescent="0.25">
      <c r="A13" s="36" t="s">
        <v>184</v>
      </c>
      <c r="B13" s="235">
        <v>58.528108359999997</v>
      </c>
      <c r="C13" s="82">
        <f t="shared" si="0"/>
        <v>0.74225664565441607</v>
      </c>
      <c r="D13" s="235">
        <v>141.65681340999998</v>
      </c>
      <c r="E13" s="82">
        <f t="shared" si="1"/>
        <v>1.7211388479927328</v>
      </c>
      <c r="F13" s="235">
        <v>0</v>
      </c>
      <c r="G13" s="235">
        <v>126.04300305</v>
      </c>
      <c r="H13" s="235">
        <f t="shared" si="2"/>
        <v>126.04300305</v>
      </c>
      <c r="I13" s="82">
        <f t="shared" si="3"/>
        <v>0</v>
      </c>
      <c r="J13" s="94">
        <f t="shared" si="4"/>
        <v>1.7058337784615989</v>
      </c>
      <c r="K13" s="82">
        <f t="shared" si="5"/>
        <v>-11.022279821309155</v>
      </c>
      <c r="L13" s="82">
        <f t="shared" si="6"/>
        <v>115.35465023869089</v>
      </c>
      <c r="N13" s="93"/>
    </row>
    <row r="14" spans="1:17" x14ac:dyDescent="0.25">
      <c r="A14" s="36" t="s">
        <v>157</v>
      </c>
      <c r="B14" s="235">
        <v>65.589592019999998</v>
      </c>
      <c r="C14" s="82">
        <f t="shared" si="0"/>
        <v>0.83181076455017111</v>
      </c>
      <c r="D14" s="235">
        <v>49.84718488</v>
      </c>
      <c r="E14" s="82">
        <f t="shared" si="1"/>
        <v>0.605646310225326</v>
      </c>
      <c r="F14" s="235">
        <v>0.28569401999999999</v>
      </c>
      <c r="G14" s="235">
        <v>107.47955245999999</v>
      </c>
      <c r="H14" s="235">
        <f t="shared" si="2"/>
        <v>107.76524647999999</v>
      </c>
      <c r="I14" s="82">
        <f t="shared" si="3"/>
        <v>3.8665098246441977E-3</v>
      </c>
      <c r="J14" s="94">
        <f t="shared" si="4"/>
        <v>1.4546007842059538</v>
      </c>
      <c r="K14" s="82">
        <f t="shared" si="5"/>
        <v>116.19123876188691</v>
      </c>
      <c r="L14" s="82">
        <f t="shared" si="6"/>
        <v>64.302358287484878</v>
      </c>
      <c r="N14" s="341"/>
      <c r="O14" s="341"/>
      <c r="P14" s="87"/>
    </row>
    <row r="15" spans="1:17" x14ac:dyDescent="0.25">
      <c r="A15" s="36" t="s">
        <v>47</v>
      </c>
      <c r="B15" s="235">
        <v>126.77512626000001</v>
      </c>
      <c r="C15" s="82">
        <f t="shared" si="0"/>
        <v>1.6077690293929514</v>
      </c>
      <c r="D15" s="235">
        <v>89.397993170000007</v>
      </c>
      <c r="E15" s="82">
        <f t="shared" si="1"/>
        <v>1.0861910223275861</v>
      </c>
      <c r="F15" s="235">
        <v>100.56242151000001</v>
      </c>
      <c r="G15" s="235">
        <v>8.6300000000000002E-2</v>
      </c>
      <c r="H15" s="235">
        <f t="shared" si="2"/>
        <v>100.64872151</v>
      </c>
      <c r="I15" s="82">
        <f t="shared" si="3"/>
        <v>1.3609861023987344</v>
      </c>
      <c r="J15" s="94">
        <f t="shared" si="4"/>
        <v>1.1679621360880929E-3</v>
      </c>
      <c r="K15" s="82">
        <f t="shared" si="5"/>
        <v>12.58498982030336</v>
      </c>
      <c r="L15" s="82">
        <f t="shared" si="6"/>
        <v>-20.60846281187526</v>
      </c>
      <c r="N15" s="341"/>
      <c r="O15" s="341"/>
      <c r="P15" s="87"/>
    </row>
    <row r="16" spans="1:17" x14ac:dyDescent="0.25">
      <c r="A16" s="36" t="s">
        <v>64</v>
      </c>
      <c r="B16" s="235">
        <v>134.44600737000002</v>
      </c>
      <c r="C16" s="82">
        <f t="shared" si="0"/>
        <v>1.705051559812365</v>
      </c>
      <c r="D16" s="235">
        <v>42.089502250000002</v>
      </c>
      <c r="E16" s="82">
        <f t="shared" si="1"/>
        <v>0.51138999721448375</v>
      </c>
      <c r="F16" s="235">
        <v>86.298010760000011</v>
      </c>
      <c r="G16" s="235">
        <v>0.16868638</v>
      </c>
      <c r="H16" s="235">
        <f t="shared" si="2"/>
        <v>86.466697140000008</v>
      </c>
      <c r="I16" s="82">
        <f t="shared" si="3"/>
        <v>1.1679352142225126</v>
      </c>
      <c r="J16" s="94">
        <f t="shared" si="4"/>
        <v>2.2829583396728587E-3</v>
      </c>
      <c r="K16" s="82">
        <f t="shared" si="5"/>
        <v>105.43530457169994</v>
      </c>
      <c r="L16" s="82">
        <f t="shared" si="6"/>
        <v>-35.686675393758108</v>
      </c>
      <c r="N16" s="341"/>
      <c r="O16" s="341"/>
      <c r="P16" s="87"/>
    </row>
    <row r="17" spans="1:16" x14ac:dyDescent="0.25">
      <c r="A17" s="36" t="s">
        <v>129</v>
      </c>
      <c r="B17" s="235">
        <v>46.724431770000002</v>
      </c>
      <c r="C17" s="82">
        <f t="shared" si="0"/>
        <v>0.59256177873350346</v>
      </c>
      <c r="D17" s="235">
        <v>91.628102749999996</v>
      </c>
      <c r="E17" s="82">
        <f t="shared" si="1"/>
        <v>1.1132869885647301</v>
      </c>
      <c r="F17" s="235">
        <v>0.136101</v>
      </c>
      <c r="G17" s="235">
        <v>78.675384739999998</v>
      </c>
      <c r="H17" s="235">
        <f t="shared" si="2"/>
        <v>78.811485739999995</v>
      </c>
      <c r="I17" s="82">
        <f t="shared" si="3"/>
        <v>1.8419561377024973E-3</v>
      </c>
      <c r="J17" s="94">
        <f t="shared" si="4"/>
        <v>1.0647725425084928</v>
      </c>
      <c r="K17" s="82">
        <f t="shared" si="5"/>
        <v>-13.987648576517097</v>
      </c>
      <c r="L17" s="82">
        <f t="shared" si="6"/>
        <v>68.672967769726583</v>
      </c>
      <c r="N17" s="341"/>
      <c r="O17" s="341"/>
    </row>
    <row r="18" spans="1:16" x14ac:dyDescent="0.25">
      <c r="A18" s="36" t="s">
        <v>21</v>
      </c>
      <c r="B18" s="235">
        <v>52.17932957</v>
      </c>
      <c r="C18" s="82">
        <f t="shared" si="0"/>
        <v>0.66174108858768677</v>
      </c>
      <c r="D18" s="235">
        <v>66.410045799999992</v>
      </c>
      <c r="E18" s="82">
        <f t="shared" si="1"/>
        <v>0.80688607185122352</v>
      </c>
      <c r="F18" s="235">
        <v>77.121224989999988</v>
      </c>
      <c r="G18" s="235">
        <v>7.5810990000000009E-2</v>
      </c>
      <c r="H18" s="235">
        <f t="shared" si="2"/>
        <v>77.197035979999981</v>
      </c>
      <c r="I18" s="82">
        <f t="shared" si="3"/>
        <v>1.0437389417966487</v>
      </c>
      <c r="J18" s="94">
        <f t="shared" si="4"/>
        <v>1.0260065564235579E-3</v>
      </c>
      <c r="K18" s="82">
        <f t="shared" si="5"/>
        <v>16.24300969839112</v>
      </c>
      <c r="L18" s="82">
        <f t="shared" si="6"/>
        <v>47.945626392991578</v>
      </c>
      <c r="N18" s="20"/>
      <c r="P18" s="343"/>
    </row>
    <row r="19" spans="1:16" x14ac:dyDescent="0.25">
      <c r="A19" s="36" t="s">
        <v>249</v>
      </c>
      <c r="B19" s="235">
        <v>68.318881950000005</v>
      </c>
      <c r="C19" s="82">
        <f t="shared" si="0"/>
        <v>0.86642376751960759</v>
      </c>
      <c r="D19" s="235">
        <v>54.974905060000005</v>
      </c>
      <c r="E19" s="82">
        <f t="shared" si="1"/>
        <v>0.66794842045203595</v>
      </c>
      <c r="F19" s="235">
        <v>0.5442753199999999</v>
      </c>
      <c r="G19" s="235">
        <v>73.54189246</v>
      </c>
      <c r="H19" s="235">
        <f t="shared" si="2"/>
        <v>74.086167779999997</v>
      </c>
      <c r="I19" s="82">
        <f t="shared" si="3"/>
        <v>7.3660830285889939E-3</v>
      </c>
      <c r="J19" s="94">
        <f t="shared" si="4"/>
        <v>0.99529717044660948</v>
      </c>
      <c r="K19" s="82">
        <f t="shared" si="5"/>
        <v>34.763612050156013</v>
      </c>
      <c r="L19" s="82">
        <f t="shared" si="6"/>
        <v>8.441715767861723</v>
      </c>
      <c r="N19" s="20"/>
    </row>
    <row r="20" spans="1:16" x14ac:dyDescent="0.25">
      <c r="A20" s="36" t="s">
        <v>145</v>
      </c>
      <c r="B20" s="235">
        <v>45.360403759999997</v>
      </c>
      <c r="C20" s="82">
        <f t="shared" si="0"/>
        <v>0.57526310150556803</v>
      </c>
      <c r="D20" s="235">
        <v>52.362478680000002</v>
      </c>
      <c r="E20" s="82">
        <f t="shared" si="1"/>
        <v>0.63620728197869503</v>
      </c>
      <c r="F20" s="235">
        <v>71.790787690000002</v>
      </c>
      <c r="G20" s="235">
        <v>0</v>
      </c>
      <c r="H20" s="235">
        <f t="shared" si="2"/>
        <v>71.790787690000002</v>
      </c>
      <c r="I20" s="82">
        <f t="shared" si="3"/>
        <v>0.9715981661860853</v>
      </c>
      <c r="J20" s="94">
        <f t="shared" si="4"/>
        <v>0</v>
      </c>
      <c r="K20" s="82">
        <f t="shared" si="5"/>
        <v>37.103493760735006</v>
      </c>
      <c r="L20" s="82">
        <f t="shared" si="6"/>
        <v>58.267523520826799</v>
      </c>
      <c r="N20" s="20"/>
    </row>
    <row r="21" spans="1:16" x14ac:dyDescent="0.25">
      <c r="A21" s="36" t="s">
        <v>61</v>
      </c>
      <c r="B21" s="235">
        <v>28.214077510000003</v>
      </c>
      <c r="C21" s="82">
        <f t="shared" si="0"/>
        <v>0.35781246173195652</v>
      </c>
      <c r="D21" s="235">
        <v>31.029306039999998</v>
      </c>
      <c r="E21" s="82">
        <f t="shared" si="1"/>
        <v>0.37700794452523995</v>
      </c>
      <c r="F21" s="235">
        <v>64.612344179999994</v>
      </c>
      <c r="G21" s="235">
        <v>1.7650000000000001E-3</v>
      </c>
      <c r="H21" s="235">
        <f t="shared" si="2"/>
        <v>64.61410918</v>
      </c>
      <c r="I21" s="82">
        <f t="shared" si="3"/>
        <v>0.87444694700036896</v>
      </c>
      <c r="J21" s="94">
        <f t="shared" si="4"/>
        <v>2.3887058750816729E-5</v>
      </c>
      <c r="K21" s="82">
        <f t="shared" si="5"/>
        <v>108.23575331238699</v>
      </c>
      <c r="L21" s="82">
        <f t="shared" si="6"/>
        <v>129.01372251883342</v>
      </c>
      <c r="N21" s="20"/>
      <c r="O21" s="343"/>
    </row>
    <row r="22" spans="1:16" x14ac:dyDescent="0.25">
      <c r="A22" s="36" t="s">
        <v>11</v>
      </c>
      <c r="B22" s="235">
        <v>50.760229719999998</v>
      </c>
      <c r="C22" s="82">
        <f t="shared" si="0"/>
        <v>0.6437439872969577</v>
      </c>
      <c r="D22" s="235">
        <v>68.110431169999998</v>
      </c>
      <c r="E22" s="82">
        <f t="shared" si="1"/>
        <v>0.82754585690790838</v>
      </c>
      <c r="F22" s="235">
        <v>58.868179040000001</v>
      </c>
      <c r="G22" s="235">
        <v>3.5557195199999998</v>
      </c>
      <c r="H22" s="235">
        <f t="shared" si="2"/>
        <v>62.423898559999998</v>
      </c>
      <c r="I22" s="82">
        <f t="shared" si="3"/>
        <v>0.79670688457908101</v>
      </c>
      <c r="J22" s="94">
        <f t="shared" si="4"/>
        <v>4.8122198909725696E-2</v>
      </c>
      <c r="K22" s="82">
        <f t="shared" si="5"/>
        <v>-8.348989299167286</v>
      </c>
      <c r="L22" s="82">
        <f t="shared" si="6"/>
        <v>22.977967011454247</v>
      </c>
      <c r="N22" s="20"/>
    </row>
    <row r="23" spans="1:16" x14ac:dyDescent="0.25">
      <c r="A23" s="36" t="s">
        <v>66</v>
      </c>
      <c r="B23" s="235">
        <v>19.76150492</v>
      </c>
      <c r="C23" s="82">
        <f t="shared" si="0"/>
        <v>0.25061647755264033</v>
      </c>
      <c r="D23" s="235">
        <v>29.265285120000001</v>
      </c>
      <c r="E23" s="82">
        <f t="shared" si="1"/>
        <v>0.35557498368842966</v>
      </c>
      <c r="F23" s="235">
        <v>48.013645170000004</v>
      </c>
      <c r="G23" s="235">
        <v>0.13675799999999999</v>
      </c>
      <c r="H23" s="235">
        <f t="shared" si="2"/>
        <v>48.150403170000004</v>
      </c>
      <c r="I23" s="82">
        <f t="shared" si="3"/>
        <v>0.64980439830972125</v>
      </c>
      <c r="J23" s="94">
        <f t="shared" si="4"/>
        <v>1.8508478077304215E-3</v>
      </c>
      <c r="K23" s="82">
        <f t="shared" si="5"/>
        <v>64.530784417657514</v>
      </c>
      <c r="L23" s="82">
        <f t="shared" si="6"/>
        <v>143.65757246184469</v>
      </c>
      <c r="N23" s="20"/>
    </row>
    <row r="24" spans="1:16" x14ac:dyDescent="0.25">
      <c r="A24" s="36" t="s">
        <v>215</v>
      </c>
      <c r="B24" s="235">
        <v>27.233007430000001</v>
      </c>
      <c r="C24" s="82">
        <f t="shared" si="0"/>
        <v>0.34537047774960061</v>
      </c>
      <c r="D24" s="235">
        <v>44.597666630000006</v>
      </c>
      <c r="E24" s="82">
        <f t="shared" si="1"/>
        <v>0.54186434608378342</v>
      </c>
      <c r="F24" s="235">
        <v>0</v>
      </c>
      <c r="G24" s="235">
        <v>45.656633740000004</v>
      </c>
      <c r="H24" s="235">
        <f t="shared" si="2"/>
        <v>45.656633740000004</v>
      </c>
      <c r="I24" s="82">
        <f t="shared" si="3"/>
        <v>0</v>
      </c>
      <c r="J24" s="94">
        <f t="shared" si="4"/>
        <v>0.61790520822204054</v>
      </c>
      <c r="K24" s="82">
        <f t="shared" si="5"/>
        <v>2.3744899453722823</v>
      </c>
      <c r="L24" s="82">
        <f t="shared" si="6"/>
        <v>67.651824196634465</v>
      </c>
      <c r="N24" s="20"/>
    </row>
    <row r="25" spans="1:16" x14ac:dyDescent="0.25">
      <c r="A25" s="36" t="s">
        <v>218</v>
      </c>
      <c r="B25" s="235">
        <v>51.375736359999998</v>
      </c>
      <c r="C25" s="82">
        <f t="shared" si="0"/>
        <v>0.65154987589964919</v>
      </c>
      <c r="D25" s="235">
        <v>79.240281150000001</v>
      </c>
      <c r="E25" s="82">
        <f t="shared" si="1"/>
        <v>0.96277420711416006</v>
      </c>
      <c r="F25" s="235">
        <v>0</v>
      </c>
      <c r="G25" s="235">
        <v>43.58722307</v>
      </c>
      <c r="H25" s="235">
        <f t="shared" si="2"/>
        <v>43.58722307</v>
      </c>
      <c r="I25" s="82">
        <f t="shared" si="3"/>
        <v>0</v>
      </c>
      <c r="J25" s="94">
        <f t="shared" si="4"/>
        <v>0.58989833329067665</v>
      </c>
      <c r="K25" s="82">
        <f t="shared" si="5"/>
        <v>-44.993603710857101</v>
      </c>
      <c r="L25" s="82">
        <f t="shared" si="6"/>
        <v>-15.159905904655723</v>
      </c>
      <c r="N25" s="20"/>
    </row>
    <row r="26" spans="1:16" x14ac:dyDescent="0.25">
      <c r="A26" s="36" t="s">
        <v>197</v>
      </c>
      <c r="B26" s="235">
        <v>3.2351736500000001</v>
      </c>
      <c r="C26" s="82">
        <f t="shared" si="0"/>
        <v>4.1028647753114468E-2</v>
      </c>
      <c r="D26" s="235">
        <v>4.4914453400000003</v>
      </c>
      <c r="E26" s="82">
        <f t="shared" si="1"/>
        <v>5.4571332449330781E-2</v>
      </c>
      <c r="F26" s="235">
        <v>0</v>
      </c>
      <c r="G26" s="235">
        <v>41.371057110000002</v>
      </c>
      <c r="H26" s="235">
        <f t="shared" si="2"/>
        <v>41.371057110000002</v>
      </c>
      <c r="I26" s="82">
        <f t="shared" ref="I26:I89" si="7">(F26/$H$268)*100</f>
        <v>0</v>
      </c>
      <c r="J26" s="94">
        <f>(G26/$H$268)*100</f>
        <v>0.55990530978468234</v>
      </c>
      <c r="K26" s="82">
        <f t="shared" si="5"/>
        <v>821.10788350370979</v>
      </c>
      <c r="L26" s="82">
        <f t="shared" si="6"/>
        <v>1178.7893815220707</v>
      </c>
      <c r="N26" s="20"/>
    </row>
    <row r="27" spans="1:16" x14ac:dyDescent="0.25">
      <c r="A27" s="36" t="s">
        <v>37</v>
      </c>
      <c r="B27" s="235">
        <v>173.43557192</v>
      </c>
      <c r="C27" s="82">
        <f t="shared" si="0"/>
        <v>2.199519332807879</v>
      </c>
      <c r="D27" s="235">
        <v>75.69623962</v>
      </c>
      <c r="E27" s="82">
        <f t="shared" si="1"/>
        <v>0.91971388823964295</v>
      </c>
      <c r="F27" s="235">
        <v>10.430502240000001</v>
      </c>
      <c r="G27" s="235">
        <v>21.187718390000001</v>
      </c>
      <c r="H27" s="235">
        <f t="shared" si="2"/>
        <v>31.618220630000003</v>
      </c>
      <c r="I27" s="82">
        <f t="shared" si="7"/>
        <v>0.14116375059909661</v>
      </c>
      <c r="J27" s="94">
        <f t="shared" ref="J27:J90" si="8">(G27/$H$268)*100</f>
        <v>0.28674916372673659</v>
      </c>
      <c r="K27" s="82">
        <f t="shared" si="5"/>
        <v>-58.23013033576634</v>
      </c>
      <c r="L27" s="82">
        <f t="shared" si="6"/>
        <v>-81.769471925526076</v>
      </c>
      <c r="N27" s="20"/>
    </row>
    <row r="28" spans="1:16" x14ac:dyDescent="0.25">
      <c r="A28" s="36" t="s">
        <v>183</v>
      </c>
      <c r="B28" s="235">
        <v>4.9575144900000003</v>
      </c>
      <c r="C28" s="82">
        <f t="shared" si="0"/>
        <v>6.2871467731313566E-2</v>
      </c>
      <c r="D28" s="235">
        <v>18.46672611</v>
      </c>
      <c r="E28" s="82">
        <f t="shared" si="1"/>
        <v>0.22437183879867656</v>
      </c>
      <c r="F28" s="235">
        <v>0</v>
      </c>
      <c r="G28" s="235">
        <v>30.497316089999998</v>
      </c>
      <c r="H28" s="235">
        <f t="shared" si="2"/>
        <v>30.497316089999998</v>
      </c>
      <c r="I28" s="82">
        <f t="shared" si="7"/>
        <v>0</v>
      </c>
      <c r="J28" s="94">
        <f t="shared" si="8"/>
        <v>0.4127428788578234</v>
      </c>
      <c r="K28" s="82">
        <f t="shared" si="5"/>
        <v>65.147389463285862</v>
      </c>
      <c r="L28" s="82">
        <f t="shared" si="6"/>
        <v>515.17351389526641</v>
      </c>
      <c r="N28" s="20"/>
    </row>
    <row r="29" spans="1:16" x14ac:dyDescent="0.25">
      <c r="A29" s="36" t="s">
        <v>72</v>
      </c>
      <c r="B29" s="235">
        <v>19.704197449999999</v>
      </c>
      <c r="C29" s="82">
        <f t="shared" si="0"/>
        <v>0.24988970110889297</v>
      </c>
      <c r="D29" s="235">
        <v>25.75886577</v>
      </c>
      <c r="E29" s="82">
        <f t="shared" si="1"/>
        <v>0.31297177657567954</v>
      </c>
      <c r="F29" s="235">
        <v>24.451999010000002</v>
      </c>
      <c r="G29" s="235">
        <v>1.414525</v>
      </c>
      <c r="H29" s="235">
        <f t="shared" si="2"/>
        <v>25.866524010000003</v>
      </c>
      <c r="I29" s="82">
        <f t="shared" si="7"/>
        <v>0.33092710307466433</v>
      </c>
      <c r="J29" s="94">
        <f t="shared" si="8"/>
        <v>1.9143819705098604E-2</v>
      </c>
      <c r="K29" s="82">
        <f t="shared" si="5"/>
        <v>0.41794635276755088</v>
      </c>
      <c r="L29" s="82">
        <f t="shared" si="6"/>
        <v>31.274181938326052</v>
      </c>
      <c r="N29" s="20"/>
    </row>
    <row r="30" spans="1:16" x14ac:dyDescent="0.25">
      <c r="A30" s="36" t="s">
        <v>35</v>
      </c>
      <c r="B30" s="235">
        <v>37.471317460000002</v>
      </c>
      <c r="C30" s="82">
        <f t="shared" si="0"/>
        <v>0.47521328102788796</v>
      </c>
      <c r="D30" s="235">
        <v>24.340268500000001</v>
      </c>
      <c r="E30" s="82">
        <f t="shared" si="1"/>
        <v>0.29573573397187863</v>
      </c>
      <c r="F30" s="235">
        <v>24.073988399999998</v>
      </c>
      <c r="G30" s="235">
        <v>0.49423385999999997</v>
      </c>
      <c r="H30" s="235">
        <f t="shared" si="2"/>
        <v>24.568222259999999</v>
      </c>
      <c r="I30" s="82">
        <f t="shared" si="7"/>
        <v>0.32581120412310505</v>
      </c>
      <c r="J30" s="94">
        <f t="shared" si="8"/>
        <v>6.6888347028118576E-3</v>
      </c>
      <c r="K30" s="82">
        <f t="shared" si="5"/>
        <v>0.93652935669135129</v>
      </c>
      <c r="L30" s="82">
        <f t="shared" si="6"/>
        <v>-34.434591774825741</v>
      </c>
      <c r="N30" s="20"/>
    </row>
    <row r="31" spans="1:16" x14ac:dyDescent="0.25">
      <c r="A31" s="36" t="s">
        <v>20</v>
      </c>
      <c r="B31" s="235">
        <v>35.363346360000001</v>
      </c>
      <c r="C31" s="82">
        <f t="shared" si="0"/>
        <v>0.44847987717006255</v>
      </c>
      <c r="D31" s="235">
        <v>39.42164588</v>
      </c>
      <c r="E31" s="82">
        <f t="shared" si="1"/>
        <v>0.47897538101115378</v>
      </c>
      <c r="F31" s="235">
        <v>20.60474881</v>
      </c>
      <c r="G31" s="235">
        <v>2.1768671099999999</v>
      </c>
      <c r="H31" s="235">
        <f t="shared" si="2"/>
        <v>22.78161592</v>
      </c>
      <c r="I31" s="82">
        <f t="shared" si="7"/>
        <v>0.27885940247608565</v>
      </c>
      <c r="J31" s="94">
        <f t="shared" si="8"/>
        <v>2.9461162917445112E-2</v>
      </c>
      <c r="K31" s="82">
        <f t="shared" si="5"/>
        <v>-42.210388705363712</v>
      </c>
      <c r="L31" s="82">
        <f t="shared" si="6"/>
        <v>-35.578449821794521</v>
      </c>
      <c r="N31" s="20"/>
    </row>
    <row r="32" spans="1:16" x14ac:dyDescent="0.25">
      <c r="A32" s="36" t="s">
        <v>2</v>
      </c>
      <c r="B32" s="235">
        <v>79.598443119999999</v>
      </c>
      <c r="C32" s="82">
        <f t="shared" si="0"/>
        <v>1.0094717742482842</v>
      </c>
      <c r="D32" s="235">
        <v>39.93866079</v>
      </c>
      <c r="E32" s="82">
        <f t="shared" si="1"/>
        <v>0.48525714342816473</v>
      </c>
      <c r="F32" s="235">
        <v>2.9099088900000001</v>
      </c>
      <c r="G32" s="235">
        <v>19.200856559999998</v>
      </c>
      <c r="H32" s="235">
        <f t="shared" si="2"/>
        <v>22.110765449999999</v>
      </c>
      <c r="I32" s="82">
        <f t="shared" si="7"/>
        <v>3.9381962954648096E-2</v>
      </c>
      <c r="J32" s="94">
        <f t="shared" si="8"/>
        <v>0.25985948369106221</v>
      </c>
      <c r="K32" s="82">
        <f t="shared" si="5"/>
        <v>-44.638190132964652</v>
      </c>
      <c r="L32" s="82">
        <f t="shared" si="6"/>
        <v>-72.222113167883776</v>
      </c>
      <c r="N32" s="20"/>
    </row>
    <row r="33" spans="1:14" x14ac:dyDescent="0.25">
      <c r="A33" s="36" t="s">
        <v>108</v>
      </c>
      <c r="B33" s="235">
        <v>13.415527259999999</v>
      </c>
      <c r="C33" s="82">
        <f t="shared" si="0"/>
        <v>0.17013644456854576</v>
      </c>
      <c r="D33" s="235">
        <v>2.8472342899999998</v>
      </c>
      <c r="E33" s="82">
        <f t="shared" si="1"/>
        <v>3.4594068777139851E-2</v>
      </c>
      <c r="F33" s="235">
        <v>0.71256063999999997</v>
      </c>
      <c r="G33" s="235">
        <v>21.326121649999997</v>
      </c>
      <c r="H33" s="235">
        <f t="shared" si="2"/>
        <v>22.038682289999997</v>
      </c>
      <c r="I33" s="82">
        <f t="shared" si="7"/>
        <v>9.6436135247589625E-3</v>
      </c>
      <c r="J33" s="94">
        <f t="shared" si="8"/>
        <v>0.2886222780626711</v>
      </c>
      <c r="K33" s="82">
        <f t="shared" si="5"/>
        <v>674.03824361780914</v>
      </c>
      <c r="L33" s="82">
        <f t="shared" si="6"/>
        <v>64.277421698593741</v>
      </c>
      <c r="N33" s="20"/>
    </row>
    <row r="34" spans="1:14" x14ac:dyDescent="0.25">
      <c r="A34" s="36" t="s">
        <v>26</v>
      </c>
      <c r="B34" s="235">
        <v>35.630715250000002</v>
      </c>
      <c r="C34" s="82">
        <f t="shared" si="0"/>
        <v>0.45187066393909769</v>
      </c>
      <c r="D34" s="235">
        <v>20.58231821</v>
      </c>
      <c r="E34" s="82">
        <f t="shared" si="1"/>
        <v>0.25007641072969727</v>
      </c>
      <c r="F34" s="235">
        <v>1.25768934</v>
      </c>
      <c r="G34" s="235">
        <v>17.871358100000002</v>
      </c>
      <c r="H34" s="235">
        <f t="shared" si="2"/>
        <v>19.129047440000001</v>
      </c>
      <c r="I34" s="82">
        <f t="shared" si="7"/>
        <v>1.7021245980088338E-2</v>
      </c>
      <c r="J34" s="94">
        <f t="shared" si="8"/>
        <v>0.24186639143999122</v>
      </c>
      <c r="K34" s="82">
        <f t="shared" si="5"/>
        <v>-7.0607730148391283</v>
      </c>
      <c r="L34" s="82">
        <f t="shared" si="6"/>
        <v>-46.313041133800979</v>
      </c>
      <c r="N34" s="20"/>
    </row>
    <row r="35" spans="1:14" x14ac:dyDescent="0.25">
      <c r="A35" s="36" t="s">
        <v>62</v>
      </c>
      <c r="B35" s="235">
        <v>72.773454659999999</v>
      </c>
      <c r="C35" s="82">
        <f t="shared" si="0"/>
        <v>0.92291690030993734</v>
      </c>
      <c r="D35" s="235">
        <v>21.37976042</v>
      </c>
      <c r="E35" s="82">
        <f t="shared" si="1"/>
        <v>0.2597653817973134</v>
      </c>
      <c r="F35" s="235">
        <v>0</v>
      </c>
      <c r="G35" s="235">
        <v>19.05778647</v>
      </c>
      <c r="H35" s="235">
        <f t="shared" si="2"/>
        <v>19.05778647</v>
      </c>
      <c r="I35" s="82">
        <f t="shared" si="7"/>
        <v>0</v>
      </c>
      <c r="J35" s="94">
        <f t="shared" si="8"/>
        <v>0.25792320967105392</v>
      </c>
      <c r="K35" s="82">
        <f t="shared" si="5"/>
        <v>-10.860617258497795</v>
      </c>
      <c r="L35" s="82">
        <f t="shared" si="6"/>
        <v>-73.812172915194679</v>
      </c>
      <c r="N35" s="20"/>
    </row>
    <row r="36" spans="1:14" x14ac:dyDescent="0.25">
      <c r="A36" s="36" t="s">
        <v>33</v>
      </c>
      <c r="B36" s="235">
        <v>11.66436161</v>
      </c>
      <c r="C36" s="82">
        <f t="shared" si="0"/>
        <v>0.14792806678604137</v>
      </c>
      <c r="D36" s="235">
        <v>32.14786556</v>
      </c>
      <c r="E36" s="82">
        <f t="shared" si="1"/>
        <v>0.39059851032522003</v>
      </c>
      <c r="F36" s="235">
        <v>15.852348789999999</v>
      </c>
      <c r="G36" s="235">
        <v>0.42118310999999997</v>
      </c>
      <c r="H36" s="235">
        <f t="shared" si="2"/>
        <v>16.273531899999998</v>
      </c>
      <c r="I36" s="82">
        <f t="shared" si="7"/>
        <v>0.21454163562899062</v>
      </c>
      <c r="J36" s="94">
        <f t="shared" si="8"/>
        <v>5.7001845288508239E-3</v>
      </c>
      <c r="K36" s="82">
        <f t="shared" si="5"/>
        <v>-49.379121703655656</v>
      </c>
      <c r="L36" s="82">
        <f t="shared" si="6"/>
        <v>39.514981137488903</v>
      </c>
      <c r="N36" s="20"/>
    </row>
    <row r="37" spans="1:14" x14ac:dyDescent="0.25">
      <c r="A37" s="36" t="s">
        <v>23</v>
      </c>
      <c r="B37" s="235">
        <v>7.0849963099999993</v>
      </c>
      <c r="C37" s="82">
        <f t="shared" si="0"/>
        <v>8.9852307598729905E-2</v>
      </c>
      <c r="D37" s="235">
        <v>11.35892552</v>
      </c>
      <c r="E37" s="82">
        <f t="shared" si="1"/>
        <v>0.13801163186795179</v>
      </c>
      <c r="F37" s="235">
        <v>15.52573366</v>
      </c>
      <c r="G37" s="235">
        <v>0.72172000000000003</v>
      </c>
      <c r="H37" s="235">
        <f t="shared" si="2"/>
        <v>16.247453660000001</v>
      </c>
      <c r="I37" s="82">
        <f t="shared" si="7"/>
        <v>0.21012130996371264</v>
      </c>
      <c r="J37" s="94">
        <f t="shared" si="8"/>
        <v>9.7675739612688092E-3</v>
      </c>
      <c r="K37" s="82">
        <f t="shared" si="5"/>
        <v>43.036888756710525</v>
      </c>
      <c r="L37" s="82">
        <f t="shared" si="6"/>
        <v>129.32197772732508</v>
      </c>
      <c r="N37" s="20"/>
    </row>
    <row r="38" spans="1:14" x14ac:dyDescent="0.25">
      <c r="A38" s="36" t="s">
        <v>75</v>
      </c>
      <c r="B38" s="235">
        <v>3.50975584</v>
      </c>
      <c r="C38" s="82">
        <f t="shared" si="0"/>
        <v>4.4510913984106039E-2</v>
      </c>
      <c r="D38" s="235">
        <v>10.79483883</v>
      </c>
      <c r="E38" s="82">
        <f t="shared" si="1"/>
        <v>0.13115794447781812</v>
      </c>
      <c r="F38" s="235">
        <v>14.226304279999999</v>
      </c>
      <c r="G38" s="235">
        <v>0.96973078000000001</v>
      </c>
      <c r="H38" s="235">
        <f t="shared" si="2"/>
        <v>15.19603506</v>
      </c>
      <c r="I38" s="82">
        <f t="shared" si="7"/>
        <v>0.19253516495374248</v>
      </c>
      <c r="J38" s="94">
        <f t="shared" si="8"/>
        <v>1.3124088450048347E-2</v>
      </c>
      <c r="K38" s="82">
        <f t="shared" si="5"/>
        <v>40.771300982916102</v>
      </c>
      <c r="L38" s="82">
        <f t="shared" si="6"/>
        <v>332.96558942402106</v>
      </c>
      <c r="N38" s="20"/>
    </row>
    <row r="39" spans="1:14" x14ac:dyDescent="0.25">
      <c r="A39" s="36" t="s">
        <v>114</v>
      </c>
      <c r="B39" s="235">
        <v>16.376980549999999</v>
      </c>
      <c r="C39" s="82">
        <f t="shared" si="0"/>
        <v>0.20769375586548711</v>
      </c>
      <c r="D39" s="235">
        <v>2.8549739399999998</v>
      </c>
      <c r="E39" s="82">
        <f t="shared" si="1"/>
        <v>3.4688105992605883E-2</v>
      </c>
      <c r="F39" s="235">
        <v>0.22257495999999999</v>
      </c>
      <c r="G39" s="235">
        <v>14.54542013</v>
      </c>
      <c r="H39" s="235">
        <f t="shared" si="2"/>
        <v>14.767995089999999</v>
      </c>
      <c r="I39" s="82">
        <f t="shared" si="7"/>
        <v>3.0122726039550616E-3</v>
      </c>
      <c r="J39" s="94">
        <f t="shared" si="8"/>
        <v>0.19685399728080585</v>
      </c>
      <c r="K39" s="82">
        <f t="shared" si="5"/>
        <v>417.27250056790365</v>
      </c>
      <c r="L39" s="82">
        <f t="shared" si="6"/>
        <v>-9.824677113633129</v>
      </c>
      <c r="N39" s="20"/>
    </row>
    <row r="40" spans="1:14" x14ac:dyDescent="0.25">
      <c r="A40" s="36" t="s">
        <v>125</v>
      </c>
      <c r="B40" s="235">
        <v>18.320759160000001</v>
      </c>
      <c r="C40" s="82">
        <f t="shared" si="0"/>
        <v>0.232344861656896</v>
      </c>
      <c r="D40" s="235">
        <v>14.06019899</v>
      </c>
      <c r="E40" s="82">
        <f t="shared" si="1"/>
        <v>0.17083226785679526</v>
      </c>
      <c r="F40" s="235">
        <v>14.279904199999999</v>
      </c>
      <c r="G40" s="235">
        <v>0</v>
      </c>
      <c r="H40" s="235">
        <f t="shared" si="2"/>
        <v>14.279904199999999</v>
      </c>
      <c r="I40" s="82">
        <f t="shared" si="7"/>
        <v>0.19326057256738499</v>
      </c>
      <c r="J40" s="94">
        <f t="shared" si="8"/>
        <v>0</v>
      </c>
      <c r="K40" s="82">
        <f t="shared" si="5"/>
        <v>1.5626038447696278</v>
      </c>
      <c r="L40" s="82">
        <f t="shared" si="6"/>
        <v>-22.056154576948227</v>
      </c>
      <c r="N40" s="20"/>
    </row>
    <row r="41" spans="1:14" x14ac:dyDescent="0.25">
      <c r="A41" s="36" t="s">
        <v>81</v>
      </c>
      <c r="B41" s="235">
        <v>29.781897570000002</v>
      </c>
      <c r="C41" s="82">
        <f t="shared" si="0"/>
        <v>0.37769564079469609</v>
      </c>
      <c r="D41" s="235">
        <v>17.96965462</v>
      </c>
      <c r="E41" s="82">
        <f t="shared" si="1"/>
        <v>0.21833239014051384</v>
      </c>
      <c r="F41" s="235">
        <v>0</v>
      </c>
      <c r="G41" s="235">
        <v>14.213304369999999</v>
      </c>
      <c r="H41" s="235">
        <f t="shared" si="2"/>
        <v>14.213304369999999</v>
      </c>
      <c r="I41" s="82">
        <f t="shared" si="7"/>
        <v>0</v>
      </c>
      <c r="J41" s="94">
        <f t="shared" si="8"/>
        <v>0.19235922749542786</v>
      </c>
      <c r="K41" s="82">
        <f t="shared" si="5"/>
        <v>-20.903853354083001</v>
      </c>
      <c r="L41" s="82">
        <f t="shared" si="6"/>
        <v>-52.2753567445031</v>
      </c>
      <c r="N41" s="20"/>
    </row>
    <row r="42" spans="1:14" x14ac:dyDescent="0.25">
      <c r="A42" s="36" t="s">
        <v>189</v>
      </c>
      <c r="B42" s="235">
        <v>50.602336909999998</v>
      </c>
      <c r="C42" s="82">
        <f t="shared" si="0"/>
        <v>0.64174158211408927</v>
      </c>
      <c r="D42" s="235">
        <v>7.4376111600000003</v>
      </c>
      <c r="E42" s="82">
        <f t="shared" si="1"/>
        <v>9.0367425297713369E-2</v>
      </c>
      <c r="F42" s="235">
        <v>0</v>
      </c>
      <c r="G42" s="235">
        <v>13.324961529999999</v>
      </c>
      <c r="H42" s="235">
        <f t="shared" si="2"/>
        <v>13.324961529999999</v>
      </c>
      <c r="I42" s="82">
        <f t="shared" si="7"/>
        <v>0</v>
      </c>
      <c r="J42" s="94">
        <f t="shared" si="8"/>
        <v>0.18033662261727068</v>
      </c>
      <c r="K42" s="82">
        <f t="shared" si="5"/>
        <v>79.156468970340725</v>
      </c>
      <c r="L42" s="82">
        <f t="shared" si="6"/>
        <v>-73.667300082011167</v>
      </c>
      <c r="N42" s="20"/>
    </row>
    <row r="43" spans="1:14" x14ac:dyDescent="0.25">
      <c r="A43" s="36" t="s">
        <v>178</v>
      </c>
      <c r="B43" s="235">
        <v>4.2864509699999997</v>
      </c>
      <c r="C43" s="82">
        <f t="shared" si="0"/>
        <v>5.4361003762232615E-2</v>
      </c>
      <c r="D43" s="235">
        <v>18.150935309999998</v>
      </c>
      <c r="E43" s="82">
        <f t="shared" si="1"/>
        <v>0.22053496148487176</v>
      </c>
      <c r="F43" s="235">
        <v>0</v>
      </c>
      <c r="G43" s="235">
        <v>13.04925231</v>
      </c>
      <c r="H43" s="235">
        <f t="shared" si="2"/>
        <v>13.04925231</v>
      </c>
      <c r="I43" s="82">
        <f t="shared" si="7"/>
        <v>0</v>
      </c>
      <c r="J43" s="94">
        <f t="shared" si="8"/>
        <v>0.17660524452306001</v>
      </c>
      <c r="K43" s="82">
        <f t="shared" si="5"/>
        <v>-28.106997864673666</v>
      </c>
      <c r="L43" s="82">
        <f t="shared" si="6"/>
        <v>204.43022447542427</v>
      </c>
      <c r="N43" s="20"/>
    </row>
    <row r="44" spans="1:14" x14ac:dyDescent="0.25">
      <c r="A44" s="36" t="s">
        <v>98</v>
      </c>
      <c r="B44" s="235">
        <v>23.623566069999999</v>
      </c>
      <c r="C44" s="82">
        <f t="shared" si="0"/>
        <v>0.29959534659243303</v>
      </c>
      <c r="D44" s="235">
        <v>4.7332701799999999</v>
      </c>
      <c r="E44" s="82">
        <f t="shared" si="1"/>
        <v>5.7509518876897599E-2</v>
      </c>
      <c r="F44" s="235">
        <v>0.60180928</v>
      </c>
      <c r="G44" s="235">
        <v>11.9604105</v>
      </c>
      <c r="H44" s="235">
        <f t="shared" si="2"/>
        <v>12.56221978</v>
      </c>
      <c r="I44" s="82">
        <f t="shared" si="7"/>
        <v>8.1447329337941739E-3</v>
      </c>
      <c r="J44" s="94">
        <f t="shared" si="8"/>
        <v>0.16186913784554408</v>
      </c>
      <c r="K44" s="82">
        <f t="shared" si="5"/>
        <v>165.40255050473371</v>
      </c>
      <c r="L44" s="82">
        <f t="shared" si="6"/>
        <v>-46.82335536143718</v>
      </c>
      <c r="N44" s="20"/>
    </row>
    <row r="45" spans="1:14" x14ac:dyDescent="0.25">
      <c r="A45" s="36" t="s">
        <v>175</v>
      </c>
      <c r="B45" s="235">
        <v>25.479052289999998</v>
      </c>
      <c r="C45" s="82">
        <f t="shared" si="0"/>
        <v>0.3231267235035728</v>
      </c>
      <c r="D45" s="235">
        <v>10.28945951</v>
      </c>
      <c r="E45" s="82">
        <f t="shared" si="1"/>
        <v>0.12501755518283525</v>
      </c>
      <c r="F45" s="235">
        <v>1.9310635700000001</v>
      </c>
      <c r="G45" s="235">
        <v>9.8180730999999994</v>
      </c>
      <c r="H45" s="235">
        <f t="shared" si="2"/>
        <v>11.749136669999999</v>
      </c>
      <c r="I45" s="82">
        <f t="shared" si="7"/>
        <v>2.613452065051099E-2</v>
      </c>
      <c r="J45" s="94">
        <f t="shared" si="8"/>
        <v>0.13287529119519167</v>
      </c>
      <c r="K45" s="82">
        <f t="shared" si="5"/>
        <v>14.186140278616044</v>
      </c>
      <c r="L45" s="82">
        <f t="shared" si="6"/>
        <v>-53.887073442636279</v>
      </c>
      <c r="N45" s="20"/>
    </row>
    <row r="46" spans="1:14" x14ac:dyDescent="0.25">
      <c r="A46" s="36" t="s">
        <v>68</v>
      </c>
      <c r="B46" s="235">
        <v>0</v>
      </c>
      <c r="C46" s="82">
        <f t="shared" si="0"/>
        <v>0</v>
      </c>
      <c r="D46" s="235">
        <v>0</v>
      </c>
      <c r="E46" s="82">
        <f t="shared" si="1"/>
        <v>0</v>
      </c>
      <c r="F46" s="235">
        <v>0</v>
      </c>
      <c r="G46" s="235">
        <v>11.454540779999999</v>
      </c>
      <c r="H46" s="235">
        <f t="shared" si="2"/>
        <v>11.454540779999999</v>
      </c>
      <c r="I46" s="82">
        <f t="shared" si="7"/>
        <v>0</v>
      </c>
      <c r="J46" s="94">
        <f t="shared" si="8"/>
        <v>0.15502282638837736</v>
      </c>
      <c r="K46" s="82" t="s">
        <v>314</v>
      </c>
      <c r="L46" s="82" t="s">
        <v>314</v>
      </c>
      <c r="N46" s="20"/>
    </row>
    <row r="47" spans="1:14" x14ac:dyDescent="0.25">
      <c r="A47" s="36" t="s">
        <v>242</v>
      </c>
      <c r="B47" s="235">
        <v>3.38756302</v>
      </c>
      <c r="C47" s="82">
        <f t="shared" si="0"/>
        <v>4.2961258011314681E-2</v>
      </c>
      <c r="D47" s="235">
        <v>4.5922040700000002</v>
      </c>
      <c r="E47" s="82">
        <f t="shared" si="1"/>
        <v>5.5795557111052344E-2</v>
      </c>
      <c r="F47" s="235">
        <v>0</v>
      </c>
      <c r="G47" s="235">
        <v>11.04923926</v>
      </c>
      <c r="H47" s="235">
        <f t="shared" si="2"/>
        <v>11.04923926</v>
      </c>
      <c r="I47" s="82">
        <f t="shared" si="7"/>
        <v>0</v>
      </c>
      <c r="J47" s="94">
        <f t="shared" si="8"/>
        <v>0.14953757923821573</v>
      </c>
      <c r="K47" s="82">
        <f t="shared" si="5"/>
        <v>140.60862913698867</v>
      </c>
      <c r="L47" s="82">
        <f t="shared" si="6"/>
        <v>226.17073674396173</v>
      </c>
      <c r="N47" s="20"/>
    </row>
    <row r="48" spans="1:14" x14ac:dyDescent="0.25">
      <c r="A48" s="36" t="s">
        <v>250</v>
      </c>
      <c r="B48" s="235">
        <v>23.353168149999998</v>
      </c>
      <c r="C48" s="82">
        <f t="shared" si="0"/>
        <v>0.29616614550059833</v>
      </c>
      <c r="D48" s="235">
        <v>15.50571025</v>
      </c>
      <c r="E48" s="82">
        <f t="shared" si="1"/>
        <v>0.18839531706640916</v>
      </c>
      <c r="F48" s="235">
        <v>6.0377998399999999</v>
      </c>
      <c r="G48" s="235">
        <v>4.4603918600000005</v>
      </c>
      <c r="H48" s="235">
        <f t="shared" si="2"/>
        <v>10.4981917</v>
      </c>
      <c r="I48" s="82">
        <f t="shared" si="7"/>
        <v>8.1714039378896236E-2</v>
      </c>
      <c r="J48" s="94">
        <f t="shared" si="8"/>
        <v>6.0365803065997009E-2</v>
      </c>
      <c r="K48" s="82">
        <f t="shared" si="5"/>
        <v>-32.294673828307864</v>
      </c>
      <c r="L48" s="82">
        <f t="shared" si="6"/>
        <v>-55.045963645836203</v>
      </c>
      <c r="N48" s="20"/>
    </row>
    <row r="49" spans="1:14" x14ac:dyDescent="0.25">
      <c r="A49" s="36" t="s">
        <v>258</v>
      </c>
      <c r="B49" s="235">
        <v>12.534867140000001</v>
      </c>
      <c r="C49" s="82">
        <f t="shared" si="0"/>
        <v>0.15896786514663577</v>
      </c>
      <c r="D49" s="235">
        <v>11.65740675</v>
      </c>
      <c r="E49" s="82">
        <f t="shared" si="1"/>
        <v>0.14163819685966006</v>
      </c>
      <c r="F49" s="235">
        <v>7.9493317399999999</v>
      </c>
      <c r="G49" s="235">
        <v>0.94759821999999994</v>
      </c>
      <c r="H49" s="235">
        <f t="shared" si="2"/>
        <v>8.8969299599999996</v>
      </c>
      <c r="I49" s="82">
        <f t="shared" si="7"/>
        <v>0.10758422340119669</v>
      </c>
      <c r="J49" s="94">
        <f t="shared" si="8"/>
        <v>1.2824552041535046E-2</v>
      </c>
      <c r="K49" s="82">
        <f t="shared" si="5"/>
        <v>-23.680024633265884</v>
      </c>
      <c r="L49" s="82">
        <f t="shared" si="6"/>
        <v>-29.022542794976935</v>
      </c>
      <c r="N49" s="20"/>
    </row>
    <row r="50" spans="1:14" x14ac:dyDescent="0.25">
      <c r="A50" s="36" t="s">
        <v>217</v>
      </c>
      <c r="B50" s="235">
        <v>4.7332320899999996</v>
      </c>
      <c r="C50" s="82">
        <f t="shared" si="0"/>
        <v>6.0027106166108825E-2</v>
      </c>
      <c r="D50" s="235">
        <v>9.2711739899999994</v>
      </c>
      <c r="E50" s="82">
        <f t="shared" si="1"/>
        <v>0.11264532454576827</v>
      </c>
      <c r="F50" s="235">
        <v>0</v>
      </c>
      <c r="G50" s="235">
        <v>7.9666389299999993</v>
      </c>
      <c r="H50" s="235">
        <f t="shared" si="2"/>
        <v>7.9666389299999993</v>
      </c>
      <c r="I50" s="82">
        <f t="shared" si="7"/>
        <v>0</v>
      </c>
      <c r="J50" s="94">
        <f t="shared" si="8"/>
        <v>0.10781845448580947</v>
      </c>
      <c r="K50" s="82">
        <f t="shared" si="5"/>
        <v>-14.070872377188559</v>
      </c>
      <c r="L50" s="82">
        <f t="shared" si="6"/>
        <v>68.312873286549532</v>
      </c>
      <c r="N50" s="20"/>
    </row>
    <row r="51" spans="1:14" x14ac:dyDescent="0.25">
      <c r="A51" s="36" t="s">
        <v>14</v>
      </c>
      <c r="B51" s="235">
        <v>3.6096000000000003E-2</v>
      </c>
      <c r="C51" s="82">
        <f t="shared" si="0"/>
        <v>4.5777143038254529E-4</v>
      </c>
      <c r="D51" s="235">
        <v>1.6904214</v>
      </c>
      <c r="E51" s="82">
        <f t="shared" si="1"/>
        <v>2.0538722218728631E-2</v>
      </c>
      <c r="F51" s="235">
        <v>7.6144686999999998</v>
      </c>
      <c r="G51" s="235">
        <v>0</v>
      </c>
      <c r="H51" s="235">
        <f t="shared" si="2"/>
        <v>7.6144686999999998</v>
      </c>
      <c r="I51" s="82">
        <f t="shared" si="7"/>
        <v>0.10305227263068277</v>
      </c>
      <c r="J51" s="94">
        <f t="shared" si="8"/>
        <v>0</v>
      </c>
      <c r="K51" s="82">
        <f t="shared" si="5"/>
        <v>350.44795930766134</v>
      </c>
      <c r="L51" s="82">
        <f t="shared" si="6"/>
        <v>20995.048481826241</v>
      </c>
      <c r="N51" s="20"/>
    </row>
    <row r="52" spans="1:14" x14ac:dyDescent="0.25">
      <c r="A52" s="36" t="s">
        <v>220</v>
      </c>
      <c r="B52" s="235">
        <v>7.2156153700000001</v>
      </c>
      <c r="C52" s="82">
        <f t="shared" si="0"/>
        <v>9.1508825604365546E-2</v>
      </c>
      <c r="D52" s="235">
        <v>25.716760600000001</v>
      </c>
      <c r="E52" s="82">
        <f t="shared" si="1"/>
        <v>0.31246019621435522</v>
      </c>
      <c r="F52" s="235">
        <v>0</v>
      </c>
      <c r="G52" s="235">
        <v>7.0483690299999999</v>
      </c>
      <c r="H52" s="235">
        <f t="shared" si="2"/>
        <v>7.0483690299999999</v>
      </c>
      <c r="I52" s="82">
        <f t="shared" si="7"/>
        <v>0</v>
      </c>
      <c r="J52" s="94">
        <f t="shared" si="8"/>
        <v>9.5390824428921883E-2</v>
      </c>
      <c r="K52" s="82">
        <f t="shared" si="5"/>
        <v>-72.592313862423239</v>
      </c>
      <c r="L52" s="82">
        <f t="shared" si="6"/>
        <v>-2.3178389011053957</v>
      </c>
      <c r="N52" s="20"/>
    </row>
    <row r="53" spans="1:14" x14ac:dyDescent="0.25">
      <c r="A53" s="36" t="s">
        <v>104</v>
      </c>
      <c r="B53" s="235">
        <v>5.8766237600000002</v>
      </c>
      <c r="C53" s="82">
        <f t="shared" si="0"/>
        <v>7.4527661359575892E-2</v>
      </c>
      <c r="D53" s="235">
        <v>2.5230493199999997</v>
      </c>
      <c r="E53" s="82">
        <f t="shared" si="1"/>
        <v>3.0655201790294517E-2</v>
      </c>
      <c r="F53" s="235">
        <v>5.7912957300000008</v>
      </c>
      <c r="G53" s="235">
        <v>0.80443337000000004</v>
      </c>
      <c r="H53" s="235">
        <f t="shared" si="2"/>
        <v>6.5957291000000007</v>
      </c>
      <c r="I53" s="82">
        <f t="shared" si="7"/>
        <v>7.8377915776693521E-2</v>
      </c>
      <c r="J53" s="94">
        <f t="shared" si="8"/>
        <v>1.0886995563913593E-2</v>
      </c>
      <c r="K53" s="82">
        <f t="shared" si="5"/>
        <v>161.41895236514844</v>
      </c>
      <c r="L53" s="82">
        <f t="shared" si="6"/>
        <v>12.236708854745547</v>
      </c>
      <c r="N53" s="20"/>
    </row>
    <row r="54" spans="1:14" x14ac:dyDescent="0.25">
      <c r="A54" s="36" t="s">
        <v>256</v>
      </c>
      <c r="B54" s="235">
        <v>0.83788346999999996</v>
      </c>
      <c r="C54" s="82">
        <f t="shared" si="0"/>
        <v>1.0626083625769904E-2</v>
      </c>
      <c r="D54" s="235">
        <v>0.33783565000000004</v>
      </c>
      <c r="E54" s="82">
        <f t="shared" si="1"/>
        <v>4.1047235742126967E-3</v>
      </c>
      <c r="F54" s="235">
        <v>0.34562272999999999</v>
      </c>
      <c r="G54" s="235">
        <v>5.7971420599999997</v>
      </c>
      <c r="H54" s="235">
        <f t="shared" si="2"/>
        <v>6.1427647899999993</v>
      </c>
      <c r="I54" s="82">
        <f t="shared" si="7"/>
        <v>4.6775696640949955E-3</v>
      </c>
      <c r="J54" s="94">
        <f t="shared" si="8"/>
        <v>7.8457038512210045E-2</v>
      </c>
      <c r="K54" s="82">
        <f t="shared" si="5"/>
        <v>1718.2701529575102</v>
      </c>
      <c r="L54" s="82">
        <f t="shared" si="6"/>
        <v>633.12877147462996</v>
      </c>
      <c r="N54" s="20"/>
    </row>
    <row r="55" spans="1:14" x14ac:dyDescent="0.25">
      <c r="A55" s="36" t="s">
        <v>172</v>
      </c>
      <c r="B55" s="235">
        <v>1.75165733</v>
      </c>
      <c r="C55" s="82">
        <f t="shared" si="0"/>
        <v>2.2214613294940438E-2</v>
      </c>
      <c r="D55" s="235">
        <v>1.63156064</v>
      </c>
      <c r="E55" s="82">
        <f t="shared" si="1"/>
        <v>1.9823560425803355E-2</v>
      </c>
      <c r="F55" s="235">
        <v>4.1875323299999998</v>
      </c>
      <c r="G55" s="235">
        <v>1.4444828300000001</v>
      </c>
      <c r="H55" s="235">
        <f t="shared" si="2"/>
        <v>5.6320151599999999</v>
      </c>
      <c r="I55" s="82">
        <f t="shared" si="7"/>
        <v>5.667299194767958E-2</v>
      </c>
      <c r="J55" s="94">
        <f t="shared" si="8"/>
        <v>1.9549261317142217E-2</v>
      </c>
      <c r="K55" s="82">
        <f t="shared" si="5"/>
        <v>245.19189921129745</v>
      </c>
      <c r="L55" s="82">
        <f t="shared" si="6"/>
        <v>221.52493889886554</v>
      </c>
      <c r="N55" s="20"/>
    </row>
    <row r="56" spans="1:14" x14ac:dyDescent="0.25">
      <c r="A56" s="36" t="s">
        <v>22</v>
      </c>
      <c r="B56" s="235">
        <v>5.1380332900000001</v>
      </c>
      <c r="C56" s="82">
        <f t="shared" si="0"/>
        <v>6.5160816946931377E-2</v>
      </c>
      <c r="D56" s="235">
        <v>2.9061750000000001E-2</v>
      </c>
      <c r="E56" s="82">
        <f t="shared" si="1"/>
        <v>3.5310201967399187E-4</v>
      </c>
      <c r="F56" s="235">
        <v>5.5503241599999997</v>
      </c>
      <c r="G56" s="235">
        <v>2.7290150000000003E-2</v>
      </c>
      <c r="H56" s="235">
        <f t="shared" si="2"/>
        <v>5.5776143099999995</v>
      </c>
      <c r="I56" s="82">
        <f t="shared" si="7"/>
        <v>7.5116668156372524E-2</v>
      </c>
      <c r="J56" s="94">
        <f t="shared" si="8"/>
        <v>3.6933791295671459E-4</v>
      </c>
      <c r="K56" s="82">
        <f t="shared" si="5"/>
        <v>19092.28645900539</v>
      </c>
      <c r="L56" s="82">
        <f t="shared" si="6"/>
        <v>8.555433474040397</v>
      </c>
      <c r="N56" s="20"/>
    </row>
    <row r="57" spans="1:14" x14ac:dyDescent="0.25">
      <c r="A57" s="36" t="s">
        <v>211</v>
      </c>
      <c r="B57" s="235">
        <v>4.7187775900000002</v>
      </c>
      <c r="C57" s="82">
        <f t="shared" si="0"/>
        <v>5.9843793412882304E-2</v>
      </c>
      <c r="D57" s="235">
        <v>0.43801577000000003</v>
      </c>
      <c r="E57" s="82">
        <f t="shared" si="1"/>
        <v>5.3219180894494896E-3</v>
      </c>
      <c r="F57" s="235">
        <v>0</v>
      </c>
      <c r="G57" s="235">
        <v>5.0187288499999996</v>
      </c>
      <c r="H57" s="235">
        <f t="shared" si="2"/>
        <v>5.0187288499999996</v>
      </c>
      <c r="I57" s="82">
        <f t="shared" si="7"/>
        <v>0</v>
      </c>
      <c r="J57" s="94">
        <f t="shared" si="8"/>
        <v>6.7922193141285475E-2</v>
      </c>
      <c r="K57" s="82">
        <f t="shared" si="5"/>
        <v>1045.7872509932688</v>
      </c>
      <c r="L57" s="82">
        <f t="shared" si="6"/>
        <v>6.356545827369664</v>
      </c>
      <c r="N57" s="20"/>
    </row>
    <row r="58" spans="1:14" x14ac:dyDescent="0.25">
      <c r="A58" s="36" t="s">
        <v>149</v>
      </c>
      <c r="B58" s="235">
        <v>4.0611546199999999</v>
      </c>
      <c r="C58" s="82">
        <f t="shared" si="0"/>
        <v>5.1503783228116197E-2</v>
      </c>
      <c r="D58" s="235">
        <v>2.2135653799999999</v>
      </c>
      <c r="E58" s="82">
        <f t="shared" si="1"/>
        <v>2.6894953206824335E-2</v>
      </c>
      <c r="F58" s="235">
        <v>1.82147021</v>
      </c>
      <c r="G58" s="235">
        <v>3.0427928999999998</v>
      </c>
      <c r="H58" s="235">
        <f t="shared" si="2"/>
        <v>4.8642631099999996</v>
      </c>
      <c r="I58" s="82">
        <f t="shared" si="7"/>
        <v>2.4651312135485826E-2</v>
      </c>
      <c r="J58" s="94">
        <f t="shared" si="8"/>
        <v>4.1180381172163175E-2</v>
      </c>
      <c r="K58" s="82">
        <f t="shared" si="5"/>
        <v>119.74788519686732</v>
      </c>
      <c r="L58" s="82">
        <f t="shared" si="6"/>
        <v>19.775373388763008</v>
      </c>
      <c r="N58" s="20"/>
    </row>
    <row r="59" spans="1:14" x14ac:dyDescent="0.25">
      <c r="A59" s="36" t="s">
        <v>142</v>
      </c>
      <c r="B59" s="235">
        <v>1.4861913899999999</v>
      </c>
      <c r="C59" s="82">
        <f t="shared" si="0"/>
        <v>1.8847959841049509E-2</v>
      </c>
      <c r="D59" s="235">
        <v>1.3211299299999999</v>
      </c>
      <c r="E59" s="82">
        <f t="shared" si="1"/>
        <v>1.6051808529588183E-2</v>
      </c>
      <c r="F59" s="235">
        <v>0.44025312</v>
      </c>
      <c r="G59" s="235">
        <v>4.3368340500000002</v>
      </c>
      <c r="H59" s="235">
        <f t="shared" si="2"/>
        <v>4.7770871700000006</v>
      </c>
      <c r="I59" s="82">
        <f t="shared" si="7"/>
        <v>5.9582731686517662E-3</v>
      </c>
      <c r="J59" s="94">
        <f t="shared" si="8"/>
        <v>5.8693603254896587E-2</v>
      </c>
      <c r="K59" s="82">
        <f t="shared" si="5"/>
        <v>261.59101853063015</v>
      </c>
      <c r="L59" s="82">
        <f t="shared" si="6"/>
        <v>221.43149275006908</v>
      </c>
      <c r="N59" s="20"/>
    </row>
    <row r="60" spans="1:14" x14ac:dyDescent="0.25">
      <c r="A60" s="36" t="s">
        <v>107</v>
      </c>
      <c r="B60" s="235">
        <v>0.56899606999999996</v>
      </c>
      <c r="C60" s="82">
        <f t="shared" si="0"/>
        <v>7.2160390305282245E-3</v>
      </c>
      <c r="D60" s="235">
        <v>0.89401087000000001</v>
      </c>
      <c r="E60" s="82">
        <f t="shared" si="1"/>
        <v>1.0862286125491498E-2</v>
      </c>
      <c r="F60" s="235">
        <v>7.5450169999999997E-2</v>
      </c>
      <c r="G60" s="235">
        <v>4.4934082999999996</v>
      </c>
      <c r="H60" s="235">
        <f t="shared" si="2"/>
        <v>4.5688584699999994</v>
      </c>
      <c r="I60" s="82">
        <f t="shared" si="7"/>
        <v>1.0211233107926968E-3</v>
      </c>
      <c r="J60" s="94">
        <f t="shared" si="8"/>
        <v>6.0812639123800291E-2</v>
      </c>
      <c r="K60" s="82">
        <f t="shared" si="5"/>
        <v>411.05178061201866</v>
      </c>
      <c r="L60" s="82">
        <f t="shared" si="6"/>
        <v>702.96837023847979</v>
      </c>
      <c r="N60" s="20"/>
    </row>
    <row r="61" spans="1:14" x14ac:dyDescent="0.25">
      <c r="A61" s="36" t="s">
        <v>106</v>
      </c>
      <c r="B61" s="235">
        <v>0.86731701000000005</v>
      </c>
      <c r="C61" s="82">
        <f t="shared" si="0"/>
        <v>1.0999361376961777E-2</v>
      </c>
      <c r="D61" s="235">
        <v>0.41971924999999999</v>
      </c>
      <c r="E61" s="82">
        <f t="shared" si="1"/>
        <v>5.0996142651785628E-3</v>
      </c>
      <c r="F61" s="235">
        <v>4.4757850499999998</v>
      </c>
      <c r="G61" s="235">
        <v>2.6538509999999998E-2</v>
      </c>
      <c r="H61" s="235">
        <f t="shared" si="2"/>
        <v>4.5023235599999998</v>
      </c>
      <c r="I61" s="82">
        <f t="shared" si="7"/>
        <v>6.0574130563953082E-2</v>
      </c>
      <c r="J61" s="94">
        <f t="shared" si="8"/>
        <v>3.591654093649503E-4</v>
      </c>
      <c r="K61" s="82">
        <f t="shared" si="5"/>
        <v>972.6988480990567</v>
      </c>
      <c r="L61" s="82">
        <f t="shared" si="6"/>
        <v>419.10933465953815</v>
      </c>
      <c r="N61" s="20"/>
    </row>
    <row r="62" spans="1:14" x14ac:dyDescent="0.25">
      <c r="A62" s="36" t="s">
        <v>49</v>
      </c>
      <c r="B62" s="235">
        <v>6.3741433399999998</v>
      </c>
      <c r="C62" s="82">
        <f t="shared" si="0"/>
        <v>8.0837231665978906E-2</v>
      </c>
      <c r="D62" s="235">
        <v>4.1042290000000001</v>
      </c>
      <c r="E62" s="82">
        <f t="shared" si="1"/>
        <v>4.9866630505890658E-2</v>
      </c>
      <c r="F62" s="235">
        <v>4.26209434</v>
      </c>
      <c r="G62" s="235">
        <v>1.2549999999999999E-4</v>
      </c>
      <c r="H62" s="235">
        <f t="shared" si="2"/>
        <v>4.2622198400000002</v>
      </c>
      <c r="I62" s="82">
        <f t="shared" si="7"/>
        <v>5.768209512810394E-2</v>
      </c>
      <c r="J62" s="94">
        <f t="shared" si="8"/>
        <v>1.6984849140099146E-6</v>
      </c>
      <c r="K62" s="82">
        <f t="shared" si="5"/>
        <v>3.8494645401121685</v>
      </c>
      <c r="L62" s="82">
        <f t="shared" si="6"/>
        <v>-33.132664067137206</v>
      </c>
      <c r="N62" s="20"/>
    </row>
    <row r="63" spans="1:14" x14ac:dyDescent="0.25">
      <c r="A63" s="36" t="s">
        <v>10</v>
      </c>
      <c r="B63" s="235">
        <v>4.60763985</v>
      </c>
      <c r="C63" s="82">
        <f t="shared" si="0"/>
        <v>5.8434338564442488E-2</v>
      </c>
      <c r="D63" s="235">
        <v>4.8522105700000004</v>
      </c>
      <c r="E63" s="82">
        <f t="shared" si="1"/>
        <v>5.895465180694525E-2</v>
      </c>
      <c r="F63" s="235">
        <v>4.0623166099999999</v>
      </c>
      <c r="G63" s="235">
        <v>1.6438919999999999E-2</v>
      </c>
      <c r="H63" s="235">
        <f t="shared" si="2"/>
        <v>4.0787555299999996</v>
      </c>
      <c r="I63" s="82">
        <f t="shared" si="7"/>
        <v>5.4978354406509146E-2</v>
      </c>
      <c r="J63" s="94">
        <f t="shared" si="8"/>
        <v>2.224801404192499E-4</v>
      </c>
      <c r="K63" s="82">
        <f t="shared" si="5"/>
        <v>-15.940261224071339</v>
      </c>
      <c r="L63" s="82">
        <f t="shared" si="6"/>
        <v>-11.478421430876384</v>
      </c>
      <c r="N63" s="20"/>
    </row>
    <row r="64" spans="1:14" x14ac:dyDescent="0.25">
      <c r="A64" s="36" t="s">
        <v>253</v>
      </c>
      <c r="B64" s="235">
        <v>4.6763665400000001</v>
      </c>
      <c r="C64" s="82">
        <f t="shared" si="0"/>
        <v>5.9305934175777765E-2</v>
      </c>
      <c r="D64" s="235">
        <v>4.6480949300000001</v>
      </c>
      <c r="E64" s="82">
        <f t="shared" si="1"/>
        <v>5.647463443940718E-2</v>
      </c>
      <c r="F64" s="235">
        <v>3.95018161</v>
      </c>
      <c r="G64" s="235">
        <v>2.0500000000000001E-2</v>
      </c>
      <c r="H64" s="235">
        <f t="shared" si="2"/>
        <v>3.9706816100000002</v>
      </c>
      <c r="I64" s="82">
        <f t="shared" si="7"/>
        <v>5.346074798553304E-2</v>
      </c>
      <c r="J64" s="94">
        <f t="shared" si="8"/>
        <v>2.7744175886217732E-4</v>
      </c>
      <c r="K64" s="82">
        <f t="shared" si="5"/>
        <v>-14.573999244890635</v>
      </c>
      <c r="L64" s="82">
        <f t="shared" si="6"/>
        <v>-15.090453752156041</v>
      </c>
      <c r="N64" s="20"/>
    </row>
    <row r="65" spans="1:14" x14ac:dyDescent="0.25">
      <c r="A65" s="36" t="s">
        <v>222</v>
      </c>
      <c r="B65" s="235">
        <v>1.24427558</v>
      </c>
      <c r="C65" s="82">
        <f t="shared" si="0"/>
        <v>1.5779970413527016E-2</v>
      </c>
      <c r="D65" s="235">
        <v>2.6593464300000003</v>
      </c>
      <c r="E65" s="82">
        <f t="shared" si="1"/>
        <v>3.2311219917789534E-2</v>
      </c>
      <c r="F65" s="235">
        <v>0</v>
      </c>
      <c r="G65" s="235">
        <v>3.9650681099999998</v>
      </c>
      <c r="H65" s="235">
        <f t="shared" si="2"/>
        <v>3.9650681099999998</v>
      </c>
      <c r="I65" s="82">
        <f t="shared" si="7"/>
        <v>0</v>
      </c>
      <c r="J65" s="94">
        <f t="shared" si="8"/>
        <v>5.366221807057215E-2</v>
      </c>
      <c r="K65" s="82">
        <f t="shared" si="5"/>
        <v>49.099345059755883</v>
      </c>
      <c r="L65" s="82">
        <f t="shared" si="6"/>
        <v>218.66478565785238</v>
      </c>
      <c r="N65" s="20"/>
    </row>
    <row r="66" spans="1:14" x14ac:dyDescent="0.25">
      <c r="A66" s="36" t="s">
        <v>171</v>
      </c>
      <c r="B66" s="235">
        <v>1.93317417</v>
      </c>
      <c r="C66" s="82">
        <f t="shared" si="0"/>
        <v>2.4516619707986752E-2</v>
      </c>
      <c r="D66" s="235">
        <v>4.1611331299999996</v>
      </c>
      <c r="E66" s="82">
        <f t="shared" si="1"/>
        <v>5.0558019126011308E-2</v>
      </c>
      <c r="F66" s="235">
        <v>0.21014157999999999</v>
      </c>
      <c r="G66" s="235">
        <v>3.7246085799999999</v>
      </c>
      <c r="H66" s="235">
        <f t="shared" si="2"/>
        <v>3.9347501600000001</v>
      </c>
      <c r="I66" s="82">
        <f t="shared" si="7"/>
        <v>2.8440024178183875E-3</v>
      </c>
      <c r="J66" s="94">
        <f t="shared" si="8"/>
        <v>5.0407900268700324E-2</v>
      </c>
      <c r="K66" s="82">
        <f t="shared" si="5"/>
        <v>-5.4404164184960742</v>
      </c>
      <c r="L66" s="82">
        <f t="shared" si="6"/>
        <v>103.53831646736724</v>
      </c>
      <c r="N66" s="20"/>
    </row>
    <row r="67" spans="1:14" x14ac:dyDescent="0.25">
      <c r="A67" s="36" t="s">
        <v>229</v>
      </c>
      <c r="B67" s="235">
        <v>9.1818146499999997</v>
      </c>
      <c r="C67" s="82">
        <f t="shared" si="0"/>
        <v>0.1164442715491442</v>
      </c>
      <c r="D67" s="235">
        <v>5.8839140499999996</v>
      </c>
      <c r="E67" s="82">
        <f t="shared" si="1"/>
        <v>7.1489911469308512E-2</v>
      </c>
      <c r="F67" s="235">
        <v>0.30889634999999999</v>
      </c>
      <c r="G67" s="235">
        <v>3.5909184000000001</v>
      </c>
      <c r="H67" s="235">
        <f t="shared" si="2"/>
        <v>3.89981475</v>
      </c>
      <c r="I67" s="82">
        <f t="shared" si="7"/>
        <v>4.1805242268344736E-3</v>
      </c>
      <c r="J67" s="94">
        <f t="shared" si="8"/>
        <v>4.8598571552514909E-2</v>
      </c>
      <c r="K67" s="82">
        <f t="shared" si="5"/>
        <v>-33.720739003656917</v>
      </c>
      <c r="L67" s="82">
        <f t="shared" si="6"/>
        <v>-57.526753712023584</v>
      </c>
      <c r="N67" s="20"/>
    </row>
    <row r="68" spans="1:14" x14ac:dyDescent="0.25">
      <c r="A68" s="36" t="s">
        <v>143</v>
      </c>
      <c r="B68" s="235">
        <v>4.3050981399999992</v>
      </c>
      <c r="C68" s="82">
        <f t="shared" ref="C68:C131" si="9">(B68/$B$268)*100</f>
        <v>5.4597488183871744E-2</v>
      </c>
      <c r="D68" s="235">
        <v>2.1573379500000001</v>
      </c>
      <c r="E68" s="82">
        <f t="shared" ref="E68:E131" si="10">(D68/$D$268)*100</f>
        <v>2.6211786532619311E-2</v>
      </c>
      <c r="F68" s="235">
        <v>1.78608462</v>
      </c>
      <c r="G68" s="235">
        <v>2.0387715800000001</v>
      </c>
      <c r="H68" s="235">
        <f t="shared" ref="H68:H131" si="11">F68+G68</f>
        <v>3.8248562000000002</v>
      </c>
      <c r="I68" s="82">
        <f t="shared" si="7"/>
        <v>2.4172412607291884E-2</v>
      </c>
      <c r="J68" s="94">
        <f t="shared" si="8"/>
        <v>2.759221332065465E-2</v>
      </c>
      <c r="K68" s="82">
        <f t="shared" si="5"/>
        <v>77.29517992301578</v>
      </c>
      <c r="L68" s="82">
        <f t="shared" si="6"/>
        <v>-11.155191458655089</v>
      </c>
      <c r="N68" s="20"/>
    </row>
    <row r="69" spans="1:14" x14ac:dyDescent="0.25">
      <c r="A69" s="36" t="s">
        <v>152</v>
      </c>
      <c r="B69" s="235">
        <v>4.8060317399999999</v>
      </c>
      <c r="C69" s="82">
        <f t="shared" si="9"/>
        <v>6.0950355277141863E-2</v>
      </c>
      <c r="D69" s="235">
        <v>4.0487528099999999</v>
      </c>
      <c r="E69" s="82">
        <f t="shared" si="10"/>
        <v>4.9192591443108204E-2</v>
      </c>
      <c r="F69" s="235">
        <v>0</v>
      </c>
      <c r="G69" s="235">
        <v>3.7883010000000001</v>
      </c>
      <c r="H69" s="235">
        <f t="shared" si="11"/>
        <v>3.7883010000000001</v>
      </c>
      <c r="I69" s="82">
        <f t="shared" si="7"/>
        <v>0</v>
      </c>
      <c r="J69" s="94">
        <f t="shared" si="8"/>
        <v>5.1269897197041225E-2</v>
      </c>
      <c r="K69" s="82">
        <f t="shared" ref="K69:K132" si="12">((H69/D69)-1)*100</f>
        <v>-6.432889885416337</v>
      </c>
      <c r="L69" s="82">
        <f t="shared" ref="L69:L132" si="13">((H69/B69)-1)*100</f>
        <v>-21.176113580972721</v>
      </c>
      <c r="N69" s="20"/>
    </row>
    <row r="70" spans="1:14" x14ac:dyDescent="0.25">
      <c r="A70" s="36" t="s">
        <v>193</v>
      </c>
      <c r="B70" s="235">
        <v>7.658216000000001E-2</v>
      </c>
      <c r="C70" s="82">
        <f t="shared" si="9"/>
        <v>9.7121910807249968E-4</v>
      </c>
      <c r="D70" s="235">
        <v>4.6544879999999997E-2</v>
      </c>
      <c r="E70" s="82">
        <f t="shared" si="10"/>
        <v>5.6552310626454313E-4</v>
      </c>
      <c r="F70" s="235">
        <v>0</v>
      </c>
      <c r="G70" s="235">
        <v>3.7393418199999999</v>
      </c>
      <c r="H70" s="235">
        <f t="shared" si="11"/>
        <v>3.7393418199999999</v>
      </c>
      <c r="I70" s="82">
        <f t="shared" si="7"/>
        <v>0</v>
      </c>
      <c r="J70" s="94">
        <f t="shared" si="8"/>
        <v>5.0607296172082691E-2</v>
      </c>
      <c r="K70" s="82">
        <f t="shared" si="12"/>
        <v>7933.8413591355275</v>
      </c>
      <c r="L70" s="82">
        <f t="shared" si="13"/>
        <v>4782.7844761756514</v>
      </c>
      <c r="N70" s="20"/>
    </row>
    <row r="71" spans="1:14" x14ac:dyDescent="0.25">
      <c r="A71" s="36" t="s">
        <v>133</v>
      </c>
      <c r="B71" s="235">
        <v>6.4400342300000002</v>
      </c>
      <c r="C71" s="82">
        <f t="shared" si="9"/>
        <v>8.1672863507858309E-2</v>
      </c>
      <c r="D71" s="235">
        <v>4.4150556200000004</v>
      </c>
      <c r="E71" s="82">
        <f t="shared" si="10"/>
        <v>5.3643192732543921E-2</v>
      </c>
      <c r="F71" s="235">
        <v>2.0426908899999998</v>
      </c>
      <c r="G71" s="235">
        <v>1.6301134499999999</v>
      </c>
      <c r="H71" s="235">
        <f t="shared" si="11"/>
        <v>3.6728043399999999</v>
      </c>
      <c r="I71" s="82">
        <f t="shared" si="7"/>
        <v>2.7645256260163231E-2</v>
      </c>
      <c r="J71" s="94">
        <f t="shared" si="8"/>
        <v>2.2061538668921556E-2</v>
      </c>
      <c r="K71" s="82">
        <f t="shared" si="12"/>
        <v>-16.811821727401032</v>
      </c>
      <c r="L71" s="82">
        <f t="shared" si="13"/>
        <v>-42.969179839281701</v>
      </c>
      <c r="N71" s="20"/>
    </row>
    <row r="72" spans="1:14" x14ac:dyDescent="0.25">
      <c r="A72" s="36" t="s">
        <v>195</v>
      </c>
      <c r="B72" s="235">
        <v>6.1295901700000002</v>
      </c>
      <c r="C72" s="82">
        <f t="shared" si="9"/>
        <v>7.7735795095846882E-2</v>
      </c>
      <c r="D72" s="235">
        <v>2.5259673199999999</v>
      </c>
      <c r="E72" s="82">
        <f t="shared" si="10"/>
        <v>3.0690655666726893E-2</v>
      </c>
      <c r="F72" s="235">
        <v>0</v>
      </c>
      <c r="G72" s="235">
        <v>3.2514940399999999</v>
      </c>
      <c r="H72" s="235">
        <f t="shared" si="11"/>
        <v>3.2514940399999999</v>
      </c>
      <c r="I72" s="82">
        <f t="shared" si="7"/>
        <v>0</v>
      </c>
      <c r="J72" s="94">
        <f t="shared" si="8"/>
        <v>4.4004889043292035E-2</v>
      </c>
      <c r="K72" s="82">
        <f t="shared" si="12"/>
        <v>28.722727893407573</v>
      </c>
      <c r="L72" s="82">
        <f t="shared" si="13"/>
        <v>-46.954136413332179</v>
      </c>
      <c r="N72" s="20"/>
    </row>
    <row r="73" spans="1:14" x14ac:dyDescent="0.25">
      <c r="A73" s="36" t="s">
        <v>168</v>
      </c>
      <c r="B73" s="235">
        <v>5.0440325499999998</v>
      </c>
      <c r="C73" s="82">
        <f t="shared" si="9"/>
        <v>6.3968694462256684E-2</v>
      </c>
      <c r="D73" s="235">
        <v>4.1555407300000002</v>
      </c>
      <c r="E73" s="82">
        <f t="shared" si="10"/>
        <v>5.0490071127875451E-2</v>
      </c>
      <c r="F73" s="235">
        <v>3.0129737599999999</v>
      </c>
      <c r="G73" s="235">
        <v>0.10695663000000001</v>
      </c>
      <c r="H73" s="235">
        <f t="shared" si="11"/>
        <v>3.1199303899999999</v>
      </c>
      <c r="I73" s="82">
        <f t="shared" si="7"/>
        <v>4.0776816555121352E-2</v>
      </c>
      <c r="J73" s="94">
        <f t="shared" si="8"/>
        <v>1.4475236853254206E-3</v>
      </c>
      <c r="K73" s="82">
        <f t="shared" si="12"/>
        <v>-24.921193348524827</v>
      </c>
      <c r="L73" s="82">
        <f t="shared" si="13"/>
        <v>-38.146109108673379</v>
      </c>
      <c r="N73" s="20"/>
    </row>
    <row r="74" spans="1:14" x14ac:dyDescent="0.25">
      <c r="A74" s="36" t="s">
        <v>110</v>
      </c>
      <c r="B74" s="235">
        <v>0.40537070000000003</v>
      </c>
      <c r="C74" s="82">
        <f t="shared" si="9"/>
        <v>5.1409332107206799E-3</v>
      </c>
      <c r="D74" s="235">
        <v>0.76927513999999997</v>
      </c>
      <c r="E74" s="82">
        <f t="shared" si="10"/>
        <v>9.3467394640375338E-3</v>
      </c>
      <c r="F74" s="235">
        <v>2.9266498300000001</v>
      </c>
      <c r="G74" s="235">
        <v>0.114881</v>
      </c>
      <c r="H74" s="235">
        <f t="shared" si="11"/>
        <v>3.0415308300000001</v>
      </c>
      <c r="I74" s="82">
        <f t="shared" si="7"/>
        <v>3.9608530556531331E-2</v>
      </c>
      <c r="J74" s="94">
        <f t="shared" si="8"/>
        <v>1.5547700829193069E-3</v>
      </c>
      <c r="K74" s="82">
        <f t="shared" si="12"/>
        <v>295.37620180992724</v>
      </c>
      <c r="L74" s="82">
        <f t="shared" si="13"/>
        <v>650.30850280989716</v>
      </c>
      <c r="N74" s="20"/>
    </row>
    <row r="75" spans="1:14" x14ac:dyDescent="0.25">
      <c r="A75" s="36" t="s">
        <v>50</v>
      </c>
      <c r="B75" s="235">
        <v>1.5460331399999998</v>
      </c>
      <c r="C75" s="82">
        <f t="shared" si="9"/>
        <v>1.9606876161253815E-2</v>
      </c>
      <c r="D75" s="235">
        <v>0.60620890000000005</v>
      </c>
      <c r="E75" s="82">
        <f t="shared" si="10"/>
        <v>7.3654747884882698E-3</v>
      </c>
      <c r="F75" s="235">
        <v>1.0357145999999999</v>
      </c>
      <c r="G75" s="235">
        <v>1.9186224199999999</v>
      </c>
      <c r="H75" s="235">
        <f t="shared" si="11"/>
        <v>2.9543370199999996</v>
      </c>
      <c r="I75" s="82">
        <f t="shared" si="7"/>
        <v>1.4017096600157873E-2</v>
      </c>
      <c r="J75" s="94">
        <f t="shared" si="8"/>
        <v>2.5966145307180832E-2</v>
      </c>
      <c r="K75" s="82">
        <f t="shared" si="12"/>
        <v>387.34636195542481</v>
      </c>
      <c r="L75" s="82">
        <f t="shared" si="13"/>
        <v>91.091441933773808</v>
      </c>
      <c r="N75" s="20"/>
    </row>
    <row r="76" spans="1:14" x14ac:dyDescent="0.25">
      <c r="A76" s="36" t="s">
        <v>94</v>
      </c>
      <c r="B76" s="235">
        <v>0</v>
      </c>
      <c r="C76" s="82">
        <f t="shared" si="9"/>
        <v>0</v>
      </c>
      <c r="D76" s="235">
        <v>1.6639999999999999E-3</v>
      </c>
      <c r="E76" s="82">
        <f t="shared" si="10"/>
        <v>2.0217700611199338E-5</v>
      </c>
      <c r="F76" s="235">
        <v>2.6656821699999997</v>
      </c>
      <c r="G76" s="235">
        <v>1.288285E-2</v>
      </c>
      <c r="H76" s="235">
        <f t="shared" si="11"/>
        <v>2.6785650199999997</v>
      </c>
      <c r="I76" s="82">
        <f t="shared" si="7"/>
        <v>3.6076660966455877E-2</v>
      </c>
      <c r="J76" s="94">
        <f t="shared" si="8"/>
        <v>1.743531982028098E-4</v>
      </c>
      <c r="K76" s="82">
        <f t="shared" si="12"/>
        <v>160871.45552884616</v>
      </c>
      <c r="L76" s="82" t="s">
        <v>314</v>
      </c>
      <c r="N76" s="20"/>
    </row>
    <row r="77" spans="1:14" x14ac:dyDescent="0.25">
      <c r="A77" s="36" t="s">
        <v>202</v>
      </c>
      <c r="B77" s="235">
        <v>0.23696010999999997</v>
      </c>
      <c r="C77" s="82">
        <f t="shared" si="9"/>
        <v>3.0051409712518076E-3</v>
      </c>
      <c r="D77" s="235">
        <v>0.68238884999999994</v>
      </c>
      <c r="E77" s="82">
        <f t="shared" si="10"/>
        <v>8.291065787091715E-3</v>
      </c>
      <c r="F77" s="235">
        <v>0</v>
      </c>
      <c r="G77" s="235">
        <v>2.5254464100000003</v>
      </c>
      <c r="H77" s="235">
        <f t="shared" si="11"/>
        <v>2.5254464100000003</v>
      </c>
      <c r="I77" s="82">
        <f t="shared" si="7"/>
        <v>0</v>
      </c>
      <c r="J77" s="94">
        <f t="shared" si="8"/>
        <v>3.4178746044027875E-2</v>
      </c>
      <c r="K77" s="82">
        <f t="shared" si="12"/>
        <v>270.08904966720962</v>
      </c>
      <c r="L77" s="82">
        <f t="shared" si="13"/>
        <v>965.76858442545483</v>
      </c>
      <c r="N77" s="20"/>
    </row>
    <row r="78" spans="1:14" x14ac:dyDescent="0.25">
      <c r="A78" s="36" t="s">
        <v>103</v>
      </c>
      <c r="B78" s="235">
        <v>0.59009011999999994</v>
      </c>
      <c r="C78" s="82">
        <f t="shared" si="9"/>
        <v>7.4835549170824403E-3</v>
      </c>
      <c r="D78" s="235">
        <v>3.71538901</v>
      </c>
      <c r="E78" s="82">
        <f t="shared" si="10"/>
        <v>4.5142201116779031E-2</v>
      </c>
      <c r="F78" s="235">
        <v>0.82088707999999999</v>
      </c>
      <c r="G78" s="235">
        <v>1.6012053700000002</v>
      </c>
      <c r="H78" s="235">
        <f t="shared" si="11"/>
        <v>2.4220924500000001</v>
      </c>
      <c r="I78" s="82">
        <f t="shared" si="7"/>
        <v>1.1109675868411554E-2</v>
      </c>
      <c r="J78" s="94">
        <f t="shared" si="8"/>
        <v>2.1670304104993338E-2</v>
      </c>
      <c r="K78" s="82">
        <f t="shared" si="12"/>
        <v>-34.809183009345233</v>
      </c>
      <c r="L78" s="82">
        <f t="shared" si="13"/>
        <v>310.46144782088544</v>
      </c>
      <c r="N78" s="20"/>
    </row>
    <row r="79" spans="1:14" x14ac:dyDescent="0.25">
      <c r="A79" s="36" t="s">
        <v>89</v>
      </c>
      <c r="B79" s="235">
        <v>5.6869959999999997E-2</v>
      </c>
      <c r="C79" s="82">
        <f t="shared" si="9"/>
        <v>7.212279181903295E-4</v>
      </c>
      <c r="D79" s="235">
        <v>5.892E-2</v>
      </c>
      <c r="E79" s="82">
        <f t="shared" si="10"/>
        <v>7.1588156250713042E-4</v>
      </c>
      <c r="F79" s="235">
        <v>7.2190000000000004E-2</v>
      </c>
      <c r="G79" s="235">
        <v>2.2049732799999999</v>
      </c>
      <c r="H79" s="235">
        <f t="shared" si="11"/>
        <v>2.2771632799999999</v>
      </c>
      <c r="I79" s="82">
        <f t="shared" si="7"/>
        <v>9.7700100352490641E-4</v>
      </c>
      <c r="J79" s="94">
        <f t="shared" si="8"/>
        <v>2.9841544636453859E-2</v>
      </c>
      <c r="K79" s="82">
        <f t="shared" si="12"/>
        <v>3764.839239646979</v>
      </c>
      <c r="L79" s="82">
        <f t="shared" si="13"/>
        <v>3904.1583992673814</v>
      </c>
      <c r="N79" s="20"/>
    </row>
    <row r="80" spans="1:14" x14ac:dyDescent="0.25">
      <c r="A80" s="36" t="s">
        <v>51</v>
      </c>
      <c r="B80" s="235">
        <v>2.8763303199999997</v>
      </c>
      <c r="C80" s="82">
        <f t="shared" si="9"/>
        <v>3.647777717306859E-2</v>
      </c>
      <c r="D80" s="235">
        <v>1.942275</v>
      </c>
      <c r="E80" s="82">
        <f t="shared" si="10"/>
        <v>2.3598758686668986E-2</v>
      </c>
      <c r="F80" s="235">
        <v>2.2599399999999998</v>
      </c>
      <c r="G80" s="235">
        <v>0</v>
      </c>
      <c r="H80" s="235">
        <f t="shared" si="11"/>
        <v>2.2599399999999998</v>
      </c>
      <c r="I80" s="82">
        <f t="shared" si="7"/>
        <v>3.0585450171853119E-2</v>
      </c>
      <c r="J80" s="94">
        <f t="shared" si="8"/>
        <v>0</v>
      </c>
      <c r="K80" s="82">
        <f t="shared" si="12"/>
        <v>16.355304990282015</v>
      </c>
      <c r="L80" s="82">
        <f t="shared" si="13"/>
        <v>-21.429747331662519</v>
      </c>
      <c r="N80" s="20"/>
    </row>
    <row r="81" spans="1:14" x14ac:dyDescent="0.25">
      <c r="A81" s="36" t="s">
        <v>135</v>
      </c>
      <c r="B81" s="235">
        <v>7.5290359599999999</v>
      </c>
      <c r="C81" s="82">
        <f t="shared" si="9"/>
        <v>9.5483642531328114E-2</v>
      </c>
      <c r="D81" s="235">
        <v>1.1489517900000001</v>
      </c>
      <c r="E81" s="82">
        <f t="shared" si="10"/>
        <v>1.3959833718101911E-2</v>
      </c>
      <c r="F81" s="235">
        <v>0.35436213999999999</v>
      </c>
      <c r="G81" s="235">
        <v>1.8733681499999999</v>
      </c>
      <c r="H81" s="235">
        <f t="shared" si="11"/>
        <v>2.2277302899999998</v>
      </c>
      <c r="I81" s="82">
        <f t="shared" si="7"/>
        <v>4.7958466046714695E-3</v>
      </c>
      <c r="J81" s="94">
        <f t="shared" si="8"/>
        <v>2.5353685586945524E-2</v>
      </c>
      <c r="K81" s="82">
        <f t="shared" si="12"/>
        <v>93.892407791975273</v>
      </c>
      <c r="L81" s="82">
        <f t="shared" si="13"/>
        <v>-70.411480276686049</v>
      </c>
      <c r="N81" s="20"/>
    </row>
    <row r="82" spans="1:14" x14ac:dyDescent="0.25">
      <c r="A82" s="36" t="s">
        <v>200</v>
      </c>
      <c r="B82" s="235">
        <v>0.69040948999999996</v>
      </c>
      <c r="C82" s="82">
        <f t="shared" si="9"/>
        <v>8.7558106102333649E-3</v>
      </c>
      <c r="D82" s="235">
        <v>0.54809426999999999</v>
      </c>
      <c r="E82" s="82">
        <f t="shared" si="10"/>
        <v>6.6593785201765959E-3</v>
      </c>
      <c r="F82" s="235">
        <v>0</v>
      </c>
      <c r="G82" s="235">
        <v>2.2153956899999998</v>
      </c>
      <c r="H82" s="235">
        <f t="shared" si="11"/>
        <v>2.2153956899999998</v>
      </c>
      <c r="I82" s="82">
        <f t="shared" si="7"/>
        <v>0</v>
      </c>
      <c r="J82" s="94">
        <f t="shared" si="8"/>
        <v>2.9982598868745703E-2</v>
      </c>
      <c r="K82" s="82">
        <f t="shared" si="12"/>
        <v>304.19975381242352</v>
      </c>
      <c r="L82" s="82">
        <f t="shared" si="13"/>
        <v>220.88140764113771</v>
      </c>
      <c r="N82" s="20"/>
    </row>
    <row r="83" spans="1:14" x14ac:dyDescent="0.25">
      <c r="A83" s="36" t="s">
        <v>40</v>
      </c>
      <c r="B83" s="235">
        <v>7.2829000000000005E-2</v>
      </c>
      <c r="C83" s="82">
        <f t="shared" si="9"/>
        <v>9.2362132932542079E-4</v>
      </c>
      <c r="D83" s="235">
        <v>0.74429401000000006</v>
      </c>
      <c r="E83" s="82">
        <f t="shared" si="10"/>
        <v>9.0432172240919508E-3</v>
      </c>
      <c r="F83" s="235">
        <v>2.17654412</v>
      </c>
      <c r="G83" s="235">
        <v>0</v>
      </c>
      <c r="H83" s="235">
        <f t="shared" si="11"/>
        <v>2.17654412</v>
      </c>
      <c r="I83" s="82">
        <f t="shared" si="7"/>
        <v>2.9456791653362437E-2</v>
      </c>
      <c r="J83" s="94">
        <f t="shared" si="8"/>
        <v>0</v>
      </c>
      <c r="K83" s="82">
        <f t="shared" si="12"/>
        <v>192.43069146828145</v>
      </c>
      <c r="L83" s="82">
        <f t="shared" si="13"/>
        <v>2888.5679056419831</v>
      </c>
      <c r="N83" s="20"/>
    </row>
    <row r="84" spans="1:14" x14ac:dyDescent="0.25">
      <c r="A84" s="36" t="s">
        <v>196</v>
      </c>
      <c r="B84" s="235">
        <v>4.8936912800000005</v>
      </c>
      <c r="C84" s="82">
        <f t="shared" si="9"/>
        <v>6.2062058319375807E-2</v>
      </c>
      <c r="D84" s="235">
        <v>9.9859012299999996</v>
      </c>
      <c r="E84" s="82">
        <f t="shared" si="10"/>
        <v>0.12132930372665097</v>
      </c>
      <c r="F84" s="235">
        <v>0</v>
      </c>
      <c r="G84" s="235">
        <v>2.1581929300000002</v>
      </c>
      <c r="H84" s="235">
        <f t="shared" si="11"/>
        <v>2.1581929300000002</v>
      </c>
      <c r="I84" s="82">
        <f t="shared" si="7"/>
        <v>0</v>
      </c>
      <c r="J84" s="94">
        <f t="shared" si="8"/>
        <v>2.9208431339664193E-2</v>
      </c>
      <c r="K84" s="82">
        <f t="shared" si="12"/>
        <v>-78.387599874147767</v>
      </c>
      <c r="L84" s="82">
        <f t="shared" si="13"/>
        <v>-55.898465871349366</v>
      </c>
      <c r="N84" s="20"/>
    </row>
    <row r="85" spans="1:14" x14ac:dyDescent="0.25">
      <c r="A85" s="36" t="s">
        <v>39</v>
      </c>
      <c r="B85" s="235">
        <v>0.25954993999999998</v>
      </c>
      <c r="C85" s="82">
        <f t="shared" si="9"/>
        <v>3.29162642091932E-3</v>
      </c>
      <c r="D85" s="235">
        <v>0.33303188</v>
      </c>
      <c r="E85" s="82">
        <f t="shared" si="10"/>
        <v>4.046357478260135E-3</v>
      </c>
      <c r="F85" s="235">
        <v>0</v>
      </c>
      <c r="G85" s="235">
        <v>2.09140902</v>
      </c>
      <c r="H85" s="235">
        <f t="shared" si="11"/>
        <v>2.09140902</v>
      </c>
      <c r="I85" s="82">
        <f t="shared" si="7"/>
        <v>0</v>
      </c>
      <c r="J85" s="94">
        <f t="shared" si="8"/>
        <v>2.8304594976049882E-2</v>
      </c>
      <c r="K85" s="82">
        <f t="shared" si="12"/>
        <v>527.99063561122125</v>
      </c>
      <c r="L85" s="82">
        <f t="shared" si="13"/>
        <v>705.78289480629439</v>
      </c>
      <c r="N85" s="20"/>
    </row>
    <row r="86" spans="1:14" x14ac:dyDescent="0.25">
      <c r="A86" s="36" t="s">
        <v>182</v>
      </c>
      <c r="B86" s="235">
        <v>0.74726650999999999</v>
      </c>
      <c r="C86" s="82">
        <f t="shared" si="9"/>
        <v>9.4768744226416367E-3</v>
      </c>
      <c r="D86" s="235">
        <v>8.1422250000000002E-2</v>
      </c>
      <c r="E86" s="82">
        <f t="shared" si="10"/>
        <v>9.8928526057104902E-4</v>
      </c>
      <c r="F86" s="235">
        <v>0</v>
      </c>
      <c r="G86" s="235">
        <v>1.9600913200000001</v>
      </c>
      <c r="H86" s="235">
        <f t="shared" si="11"/>
        <v>1.9600913200000001</v>
      </c>
      <c r="I86" s="82">
        <f t="shared" si="7"/>
        <v>0</v>
      </c>
      <c r="J86" s="94">
        <f t="shared" si="8"/>
        <v>2.6527374797623748E-2</v>
      </c>
      <c r="K86" s="82">
        <f t="shared" si="12"/>
        <v>2307.316575014815</v>
      </c>
      <c r="L86" s="82">
        <f t="shared" si="13"/>
        <v>162.30150739660476</v>
      </c>
      <c r="N86" s="20"/>
    </row>
    <row r="87" spans="1:14" x14ac:dyDescent="0.25">
      <c r="A87" s="36" t="s">
        <v>209</v>
      </c>
      <c r="B87" s="235">
        <v>1.8920661399999998</v>
      </c>
      <c r="C87" s="82">
        <f t="shared" si="9"/>
        <v>2.3995285441217339E-2</v>
      </c>
      <c r="D87" s="235">
        <v>4.9002524100000002</v>
      </c>
      <c r="E87" s="82">
        <f t="shared" si="10"/>
        <v>5.9538363067721173E-2</v>
      </c>
      <c r="F87" s="235">
        <v>0</v>
      </c>
      <c r="G87" s="235">
        <v>1.9261321899999999</v>
      </c>
      <c r="H87" s="235">
        <f t="shared" si="11"/>
        <v>1.9261321899999999</v>
      </c>
      <c r="I87" s="82">
        <f t="shared" si="7"/>
        <v>0</v>
      </c>
      <c r="J87" s="94">
        <f t="shared" si="8"/>
        <v>2.6067780614373533E-2</v>
      </c>
      <c r="K87" s="82">
        <f t="shared" si="12"/>
        <v>-60.693204577190343</v>
      </c>
      <c r="L87" s="82">
        <f t="shared" si="13"/>
        <v>1.8004682436735475</v>
      </c>
      <c r="N87" s="20"/>
    </row>
    <row r="88" spans="1:14" x14ac:dyDescent="0.25">
      <c r="A88" s="36" t="s">
        <v>204</v>
      </c>
      <c r="B88" s="235">
        <v>0.60353968999999996</v>
      </c>
      <c r="C88" s="82">
        <f t="shared" si="9"/>
        <v>7.6541230935266488E-3</v>
      </c>
      <c r="D88" s="235">
        <v>1.95906907</v>
      </c>
      <c r="E88" s="82">
        <f t="shared" si="10"/>
        <v>2.3802807652596587E-2</v>
      </c>
      <c r="F88" s="235">
        <v>0</v>
      </c>
      <c r="G88" s="235">
        <v>1.90589959</v>
      </c>
      <c r="H88" s="235">
        <f t="shared" si="11"/>
        <v>1.90589959</v>
      </c>
      <c r="I88" s="82">
        <f t="shared" si="7"/>
        <v>0</v>
      </c>
      <c r="J88" s="94">
        <f t="shared" si="8"/>
        <v>2.5793957778746469E-2</v>
      </c>
      <c r="K88" s="82">
        <f t="shared" si="12"/>
        <v>-2.7140176328749877</v>
      </c>
      <c r="L88" s="82">
        <f t="shared" si="13"/>
        <v>215.78695180759365</v>
      </c>
      <c r="N88" s="20"/>
    </row>
    <row r="89" spans="1:14" x14ac:dyDescent="0.25">
      <c r="A89" s="36" t="s">
        <v>240</v>
      </c>
      <c r="B89" s="235">
        <v>10.245439169999999</v>
      </c>
      <c r="C89" s="82">
        <f t="shared" si="9"/>
        <v>0.12993321541855765</v>
      </c>
      <c r="D89" s="235">
        <v>2.9936185800000001</v>
      </c>
      <c r="E89" s="82">
        <f t="shared" si="10"/>
        <v>3.6372646751540685E-2</v>
      </c>
      <c r="F89" s="235">
        <v>0</v>
      </c>
      <c r="G89" s="235">
        <v>1.8279581100000002</v>
      </c>
      <c r="H89" s="235">
        <f t="shared" si="11"/>
        <v>1.8279581100000002</v>
      </c>
      <c r="I89" s="82">
        <f t="shared" si="7"/>
        <v>0</v>
      </c>
      <c r="J89" s="94">
        <f t="shared" si="8"/>
        <v>2.4739117715355193E-2</v>
      </c>
      <c r="K89" s="82">
        <f t="shared" si="12"/>
        <v>-38.938175951593671</v>
      </c>
      <c r="L89" s="82">
        <f t="shared" si="13"/>
        <v>-82.15832352650628</v>
      </c>
      <c r="N89" s="20"/>
    </row>
    <row r="90" spans="1:14" x14ac:dyDescent="0.25">
      <c r="A90" s="36" t="s">
        <v>228</v>
      </c>
      <c r="B90" s="235">
        <v>1.4638142599999999</v>
      </c>
      <c r="C90" s="82">
        <f t="shared" si="9"/>
        <v>1.8564171864322004E-2</v>
      </c>
      <c r="D90" s="235">
        <v>2.72648315</v>
      </c>
      <c r="E90" s="82">
        <f t="shared" si="10"/>
        <v>3.312693512510799E-2</v>
      </c>
      <c r="F90" s="235">
        <v>1.0858995499999999</v>
      </c>
      <c r="G90" s="235">
        <v>0.52210352000000004</v>
      </c>
      <c r="H90" s="235">
        <f t="shared" si="11"/>
        <v>1.6080030700000001</v>
      </c>
      <c r="I90" s="82">
        <f t="shared" ref="I90:J153" si="14">(F90/$H$268)*100</f>
        <v>1.4696286882909601E-2</v>
      </c>
      <c r="J90" s="94">
        <f t="shared" si="8"/>
        <v>7.0660155559479987E-3</v>
      </c>
      <c r="K90" s="82">
        <f t="shared" si="12"/>
        <v>-41.022812849586096</v>
      </c>
      <c r="L90" s="82">
        <f t="shared" si="13"/>
        <v>9.8502121437183057</v>
      </c>
      <c r="N90" s="20"/>
    </row>
    <row r="91" spans="1:14" x14ac:dyDescent="0.25">
      <c r="A91" s="36" t="s">
        <v>74</v>
      </c>
      <c r="B91" s="235">
        <v>2.3198989900000004</v>
      </c>
      <c r="C91" s="82">
        <f t="shared" si="9"/>
        <v>2.942108485691828E-2</v>
      </c>
      <c r="D91" s="235">
        <v>2.3621724400000002</v>
      </c>
      <c r="E91" s="82">
        <f t="shared" si="10"/>
        <v>2.8700537971121539E-2</v>
      </c>
      <c r="F91" s="235">
        <v>0.88815379000000005</v>
      </c>
      <c r="G91" s="235">
        <v>0.68248834999999997</v>
      </c>
      <c r="H91" s="235">
        <f t="shared" si="11"/>
        <v>1.5706421399999999</v>
      </c>
      <c r="I91" s="82">
        <f t="shared" si="14"/>
        <v>1.2020046323790676E-2</v>
      </c>
      <c r="J91" s="94">
        <f t="shared" si="14"/>
        <v>9.2366228403387932E-3</v>
      </c>
      <c r="K91" s="82">
        <f t="shared" si="12"/>
        <v>-33.508573997248071</v>
      </c>
      <c r="L91" s="82">
        <f t="shared" si="13"/>
        <v>-32.296960049971844</v>
      </c>
      <c r="N91" s="20"/>
    </row>
    <row r="92" spans="1:14" x14ac:dyDescent="0.25">
      <c r="A92" s="36" t="s">
        <v>201</v>
      </c>
      <c r="B92" s="235">
        <v>3.3882762899999999</v>
      </c>
      <c r="C92" s="82">
        <f t="shared" si="9"/>
        <v>4.2970303740153024E-2</v>
      </c>
      <c r="D92" s="235">
        <v>2.7126038800000001</v>
      </c>
      <c r="E92" s="82">
        <f t="shared" si="10"/>
        <v>3.2958301155419291E-2</v>
      </c>
      <c r="F92" s="235">
        <v>0</v>
      </c>
      <c r="G92" s="235">
        <v>1.5636552100000001</v>
      </c>
      <c r="H92" s="235">
        <f t="shared" si="11"/>
        <v>1.5636552100000001</v>
      </c>
      <c r="I92" s="82">
        <f t="shared" si="14"/>
        <v>0</v>
      </c>
      <c r="J92" s="94">
        <f t="shared" si="14"/>
        <v>2.1162109839824743E-2</v>
      </c>
      <c r="K92" s="82">
        <f t="shared" si="12"/>
        <v>-42.355932558792922</v>
      </c>
      <c r="L92" s="82">
        <f t="shared" si="13"/>
        <v>-53.851012250243613</v>
      </c>
      <c r="N92" s="20"/>
    </row>
    <row r="93" spans="1:14" x14ac:dyDescent="0.25">
      <c r="A93" s="36" t="s">
        <v>150</v>
      </c>
      <c r="B93" s="235">
        <v>0.25254597000000001</v>
      </c>
      <c r="C93" s="82">
        <f t="shared" si="9"/>
        <v>3.2028016933800798E-3</v>
      </c>
      <c r="D93" s="235">
        <v>0.10817295</v>
      </c>
      <c r="E93" s="82">
        <f t="shared" si="10"/>
        <v>1.3143078830109589E-3</v>
      </c>
      <c r="F93" s="235">
        <v>1.4563086399999998</v>
      </c>
      <c r="G93" s="235">
        <v>7.9104710000000009E-2</v>
      </c>
      <c r="H93" s="235">
        <f t="shared" si="11"/>
        <v>1.5354133499999998</v>
      </c>
      <c r="I93" s="82">
        <f t="shared" si="14"/>
        <v>1.9709308806233429E-2</v>
      </c>
      <c r="J93" s="94">
        <f t="shared" si="14"/>
        <v>1.0705829208137788E-3</v>
      </c>
      <c r="K93" s="82">
        <f t="shared" si="12"/>
        <v>1319.4060067697144</v>
      </c>
      <c r="L93" s="82">
        <f t="shared" si="13"/>
        <v>507.97380769924769</v>
      </c>
      <c r="N93" s="20"/>
    </row>
    <row r="94" spans="1:14" x14ac:dyDescent="0.25">
      <c r="A94" s="36" t="s">
        <v>8</v>
      </c>
      <c r="B94" s="235">
        <v>0.91488382999999995</v>
      </c>
      <c r="C94" s="82">
        <f t="shared" si="9"/>
        <v>1.1602606368931775E-2</v>
      </c>
      <c r="D94" s="235">
        <v>2.5332474900000004</v>
      </c>
      <c r="E94" s="82">
        <f t="shared" si="10"/>
        <v>3.0779110172411181E-2</v>
      </c>
      <c r="F94" s="235">
        <v>1.4770799999999999</v>
      </c>
      <c r="G94" s="235">
        <v>0</v>
      </c>
      <c r="H94" s="235">
        <f t="shared" si="11"/>
        <v>1.4770799999999999</v>
      </c>
      <c r="I94" s="82">
        <f t="shared" si="14"/>
        <v>1.9990423081958288E-2</v>
      </c>
      <c r="J94" s="94">
        <f t="shared" si="14"/>
        <v>0</v>
      </c>
      <c r="K94" s="82">
        <f t="shared" si="12"/>
        <v>-41.692234737001563</v>
      </c>
      <c r="L94" s="82">
        <f t="shared" si="13"/>
        <v>61.450006171821833</v>
      </c>
      <c r="N94" s="20"/>
    </row>
    <row r="95" spans="1:14" x14ac:dyDescent="0.25">
      <c r="A95" s="36" t="s">
        <v>4</v>
      </c>
      <c r="B95" s="235">
        <v>2.1581371499999999</v>
      </c>
      <c r="C95" s="82">
        <f t="shared" si="9"/>
        <v>2.7369612425676242E-2</v>
      </c>
      <c r="D95" s="235">
        <v>1.0853675300000001</v>
      </c>
      <c r="E95" s="82">
        <f t="shared" si="10"/>
        <v>1.3187281114577476E-2</v>
      </c>
      <c r="F95" s="235">
        <v>1.4329823000000002</v>
      </c>
      <c r="G95" s="235">
        <v>0</v>
      </c>
      <c r="H95" s="235">
        <f t="shared" si="11"/>
        <v>1.4329823000000002</v>
      </c>
      <c r="I95" s="82">
        <f t="shared" si="14"/>
        <v>1.9393616084408209E-2</v>
      </c>
      <c r="J95" s="94">
        <f t="shared" si="14"/>
        <v>0</v>
      </c>
      <c r="K95" s="82">
        <f t="shared" si="12"/>
        <v>32.027378781084415</v>
      </c>
      <c r="L95" s="82">
        <f t="shared" si="13"/>
        <v>-33.600962292873739</v>
      </c>
      <c r="N95" s="20"/>
    </row>
    <row r="96" spans="1:14" x14ac:dyDescent="0.25">
      <c r="A96" s="36" t="s">
        <v>130</v>
      </c>
      <c r="B96" s="235">
        <v>1.22987454</v>
      </c>
      <c r="C96" s="82">
        <f t="shared" si="9"/>
        <v>1.5597335642920956E-2</v>
      </c>
      <c r="D96" s="235">
        <v>44.292930570000003</v>
      </c>
      <c r="E96" s="82">
        <f t="shared" si="10"/>
        <v>0.53816178452938646</v>
      </c>
      <c r="F96" s="235">
        <v>5.5083930000000003E-2</v>
      </c>
      <c r="G96" s="235">
        <v>1.14862004</v>
      </c>
      <c r="H96" s="235">
        <f t="shared" si="11"/>
        <v>1.2037039699999998</v>
      </c>
      <c r="I96" s="82">
        <f t="shared" si="14"/>
        <v>7.4549182557273445E-4</v>
      </c>
      <c r="J96" s="94">
        <f t="shared" si="14"/>
        <v>1.554512995911924E-2</v>
      </c>
      <c r="K96" s="82">
        <f t="shared" si="12"/>
        <v>-97.282401605606836</v>
      </c>
      <c r="L96" s="82">
        <f t="shared" si="13"/>
        <v>-2.1279056642639405</v>
      </c>
      <c r="N96" s="20"/>
    </row>
    <row r="97" spans="1:14" x14ac:dyDescent="0.25">
      <c r="A97" s="36" t="s">
        <v>134</v>
      </c>
      <c r="B97" s="235">
        <v>2.99332325</v>
      </c>
      <c r="C97" s="82">
        <f t="shared" si="9"/>
        <v>3.796148785876078E-2</v>
      </c>
      <c r="D97" s="235">
        <v>0.33116500999999998</v>
      </c>
      <c r="E97" s="82">
        <f t="shared" si="10"/>
        <v>4.0236748948827136E-3</v>
      </c>
      <c r="F97" s="235">
        <v>0.16600856</v>
      </c>
      <c r="G97" s="235">
        <v>1.0150573299999999</v>
      </c>
      <c r="H97" s="235">
        <f t="shared" si="11"/>
        <v>1.18106589</v>
      </c>
      <c r="I97" s="82">
        <f t="shared" si="14"/>
        <v>2.2467174084184046E-3</v>
      </c>
      <c r="J97" s="94">
        <f t="shared" si="14"/>
        <v>1.373752638932417E-2</v>
      </c>
      <c r="K97" s="82">
        <f t="shared" si="12"/>
        <v>256.63969753326296</v>
      </c>
      <c r="L97" s="82">
        <f t="shared" si="13"/>
        <v>-60.543322877006347</v>
      </c>
      <c r="N97" s="20"/>
    </row>
    <row r="98" spans="1:14" x14ac:dyDescent="0.25">
      <c r="A98" s="36" t="s">
        <v>99</v>
      </c>
      <c r="B98" s="235">
        <v>1.27625623</v>
      </c>
      <c r="C98" s="82">
        <f t="shared" si="9"/>
        <v>1.6185550751931923E-2</v>
      </c>
      <c r="D98" s="235">
        <v>0.25599860000000002</v>
      </c>
      <c r="E98" s="82">
        <f t="shared" si="10"/>
        <v>3.1103984685614035E-3</v>
      </c>
      <c r="F98" s="235">
        <v>0.30221334000000005</v>
      </c>
      <c r="G98" s="235">
        <v>0.86988525999999999</v>
      </c>
      <c r="H98" s="235">
        <f t="shared" si="11"/>
        <v>1.1720986</v>
      </c>
      <c r="I98" s="82">
        <f t="shared" si="14"/>
        <v>4.0900780781079615E-3</v>
      </c>
      <c r="J98" s="94">
        <f t="shared" si="14"/>
        <v>1.1772804709399141E-2</v>
      </c>
      <c r="K98" s="82">
        <f t="shared" si="12"/>
        <v>357.8535195114348</v>
      </c>
      <c r="L98" s="82">
        <f t="shared" si="13"/>
        <v>-8.1611848429527392</v>
      </c>
      <c r="N98" s="20"/>
    </row>
    <row r="99" spans="1:14" x14ac:dyDescent="0.25">
      <c r="A99" s="36" t="s">
        <v>127</v>
      </c>
      <c r="B99" s="235">
        <v>6.8231119999999992E-2</v>
      </c>
      <c r="C99" s="82">
        <f t="shared" si="9"/>
        <v>8.6531076570819725E-4</v>
      </c>
      <c r="D99" s="235">
        <v>1.0218376899999999</v>
      </c>
      <c r="E99" s="82">
        <f t="shared" si="10"/>
        <v>1.2415389717343461E-2</v>
      </c>
      <c r="F99" s="235">
        <v>1.1431560199999999</v>
      </c>
      <c r="G99" s="235">
        <v>1.0999999999999999E-2</v>
      </c>
      <c r="H99" s="235">
        <f t="shared" si="11"/>
        <v>1.1541560199999998</v>
      </c>
      <c r="I99" s="82">
        <f t="shared" si="14"/>
        <v>1.5471181309399331E-2</v>
      </c>
      <c r="J99" s="94">
        <f t="shared" si="14"/>
        <v>1.4887118768214391E-4</v>
      </c>
      <c r="K99" s="82">
        <f t="shared" si="12"/>
        <v>12.949055539339117</v>
      </c>
      <c r="L99" s="82">
        <f t="shared" si="13"/>
        <v>1591.5390220767297</v>
      </c>
      <c r="N99" s="20"/>
    </row>
    <row r="100" spans="1:14" x14ac:dyDescent="0.25">
      <c r="A100" s="36" t="s">
        <v>170</v>
      </c>
      <c r="B100" s="235">
        <v>1.00687511</v>
      </c>
      <c r="C100" s="82">
        <f t="shared" si="9"/>
        <v>1.2769244772863547E-2</v>
      </c>
      <c r="D100" s="235">
        <v>0.31243749999999998</v>
      </c>
      <c r="E100" s="82">
        <f t="shared" si="10"/>
        <v>3.7961345160526399E-3</v>
      </c>
      <c r="F100" s="235">
        <v>0.72412343999999995</v>
      </c>
      <c r="G100" s="235">
        <v>0.40851321000000002</v>
      </c>
      <c r="H100" s="235">
        <f t="shared" si="11"/>
        <v>1.13263665</v>
      </c>
      <c r="I100" s="82">
        <f t="shared" si="14"/>
        <v>9.8001015037526978E-3</v>
      </c>
      <c r="J100" s="94">
        <f t="shared" si="14"/>
        <v>5.5287133415040978E-3</v>
      </c>
      <c r="K100" s="82">
        <f t="shared" si="12"/>
        <v>262.51623124624928</v>
      </c>
      <c r="L100" s="82">
        <f t="shared" si="13"/>
        <v>12.490281937746971</v>
      </c>
      <c r="N100" s="20"/>
    </row>
    <row r="101" spans="1:14" x14ac:dyDescent="0.25">
      <c r="A101" s="36" t="s">
        <v>216</v>
      </c>
      <c r="B101" s="235">
        <v>3.1884670900000001</v>
      </c>
      <c r="C101" s="82">
        <f t="shared" si="9"/>
        <v>4.0436312625137735E-2</v>
      </c>
      <c r="D101" s="235">
        <v>1.4631666399999999</v>
      </c>
      <c r="E101" s="82">
        <f t="shared" si="10"/>
        <v>1.7777563144119279E-2</v>
      </c>
      <c r="F101" s="235">
        <v>0</v>
      </c>
      <c r="G101" s="235">
        <v>1.1268339199999999</v>
      </c>
      <c r="H101" s="235">
        <f t="shared" si="11"/>
        <v>1.1268339199999999</v>
      </c>
      <c r="I101" s="82">
        <f t="shared" si="14"/>
        <v>0</v>
      </c>
      <c r="J101" s="94">
        <f t="shared" si="14"/>
        <v>1.5250282180993268E-2</v>
      </c>
      <c r="K101" s="82">
        <f t="shared" si="12"/>
        <v>-22.986631242494703</v>
      </c>
      <c r="L101" s="82">
        <f t="shared" si="13"/>
        <v>-64.659070073701159</v>
      </c>
      <c r="N101" s="20"/>
    </row>
    <row r="102" spans="1:14" x14ac:dyDescent="0.25">
      <c r="A102" s="36" t="s">
        <v>199</v>
      </c>
      <c r="B102" s="235">
        <v>0.38450258000000004</v>
      </c>
      <c r="C102" s="82">
        <f t="shared" si="9"/>
        <v>4.8762825806842602E-3</v>
      </c>
      <c r="D102" s="235">
        <v>0.24266688</v>
      </c>
      <c r="E102" s="82">
        <f t="shared" si="10"/>
        <v>2.9484172644794692E-3</v>
      </c>
      <c r="F102" s="235">
        <v>0</v>
      </c>
      <c r="G102" s="235">
        <v>1.0563076999999998</v>
      </c>
      <c r="H102" s="235">
        <f t="shared" si="11"/>
        <v>1.0563076999999998</v>
      </c>
      <c r="I102" s="82">
        <f t="shared" si="14"/>
        <v>0</v>
      </c>
      <c r="J102" s="94">
        <f t="shared" si="14"/>
        <v>1.4295798350617613E-2</v>
      </c>
      <c r="K102" s="82">
        <f t="shared" si="12"/>
        <v>335.29125194175651</v>
      </c>
      <c r="L102" s="82">
        <f t="shared" si="13"/>
        <v>174.72057534698462</v>
      </c>
      <c r="N102" s="20"/>
    </row>
    <row r="103" spans="1:14" x14ac:dyDescent="0.25">
      <c r="A103" s="36" t="s">
        <v>206</v>
      </c>
      <c r="B103" s="235">
        <v>1.0230380400000001</v>
      </c>
      <c r="C103" s="82">
        <f t="shared" si="9"/>
        <v>1.2974223928040656E-2</v>
      </c>
      <c r="D103" s="235">
        <v>0.57648323999999995</v>
      </c>
      <c r="E103" s="82">
        <f t="shared" si="10"/>
        <v>7.0043062221719797E-3</v>
      </c>
      <c r="F103" s="235">
        <v>0</v>
      </c>
      <c r="G103" s="235">
        <v>1.0478993699999999</v>
      </c>
      <c r="H103" s="235">
        <f t="shared" si="11"/>
        <v>1.0478993699999999</v>
      </c>
      <c r="I103" s="82">
        <f t="shared" si="14"/>
        <v>0</v>
      </c>
      <c r="J103" s="94">
        <f t="shared" si="14"/>
        <v>1.4182002162115487E-2</v>
      </c>
      <c r="K103" s="82">
        <f t="shared" si="12"/>
        <v>81.774472749632736</v>
      </c>
      <c r="L103" s="82">
        <f t="shared" si="13"/>
        <v>2.4301471722400159</v>
      </c>
      <c r="N103" s="20"/>
    </row>
    <row r="104" spans="1:14" x14ac:dyDescent="0.25">
      <c r="A104" s="36" t="s">
        <v>3</v>
      </c>
      <c r="B104" s="235">
        <v>0.54138299999999995</v>
      </c>
      <c r="C104" s="82">
        <f t="shared" si="9"/>
        <v>6.865848578645653E-3</v>
      </c>
      <c r="D104" s="235">
        <v>1.2776878500000002</v>
      </c>
      <c r="E104" s="82">
        <f t="shared" si="10"/>
        <v>1.5523984630929672E-2</v>
      </c>
      <c r="F104" s="235">
        <v>1.0382800000000001</v>
      </c>
      <c r="G104" s="235">
        <v>0</v>
      </c>
      <c r="H104" s="235">
        <f t="shared" si="11"/>
        <v>1.0382800000000001</v>
      </c>
      <c r="I104" s="82">
        <f t="shared" si="14"/>
        <v>1.4051816067874218E-2</v>
      </c>
      <c r="J104" s="94">
        <f t="shared" si="14"/>
        <v>0</v>
      </c>
      <c r="K104" s="82">
        <f t="shared" si="12"/>
        <v>-18.737585240401245</v>
      </c>
      <c r="L104" s="82">
        <f t="shared" si="13"/>
        <v>91.782896766245003</v>
      </c>
      <c r="N104" s="20"/>
    </row>
    <row r="105" spans="1:14" x14ac:dyDescent="0.25">
      <c r="A105" s="36" t="s">
        <v>67</v>
      </c>
      <c r="B105" s="235">
        <v>594.40614641999991</v>
      </c>
      <c r="C105" s="82">
        <f t="shared" si="9"/>
        <v>7.5382909983061834</v>
      </c>
      <c r="D105" s="235">
        <v>1.6222125600000001</v>
      </c>
      <c r="E105" s="82">
        <f t="shared" si="10"/>
        <v>1.9709980688586086E-2</v>
      </c>
      <c r="F105" s="235">
        <v>1.02593724</v>
      </c>
      <c r="G105" s="235">
        <v>5.0000000000000002E-5</v>
      </c>
      <c r="H105" s="235">
        <f t="shared" si="11"/>
        <v>1.0259872400000001</v>
      </c>
      <c r="I105" s="82">
        <f t="shared" si="14"/>
        <v>1.3884772309649155E-2</v>
      </c>
      <c r="J105" s="94">
        <f t="shared" si="14"/>
        <v>6.7668721673701779E-7</v>
      </c>
      <c r="K105" s="82">
        <f t="shared" si="12"/>
        <v>-36.753834528318528</v>
      </c>
      <c r="L105" s="82">
        <f t="shared" si="13"/>
        <v>-99.827392895214942</v>
      </c>
      <c r="N105" s="20"/>
    </row>
    <row r="106" spans="1:14" x14ac:dyDescent="0.25">
      <c r="A106" s="36" t="s">
        <v>194</v>
      </c>
      <c r="B106" s="235">
        <v>2.2113337000000004</v>
      </c>
      <c r="C106" s="82">
        <f t="shared" si="9"/>
        <v>2.8044253958946323E-2</v>
      </c>
      <c r="D106" s="235">
        <v>2.1706041800000002</v>
      </c>
      <c r="E106" s="82">
        <f t="shared" si="10"/>
        <v>2.6372972029241493E-2</v>
      </c>
      <c r="F106" s="235">
        <v>0</v>
      </c>
      <c r="G106" s="235">
        <v>0.98140070999999995</v>
      </c>
      <c r="H106" s="235">
        <f t="shared" si="11"/>
        <v>0.98140070999999995</v>
      </c>
      <c r="I106" s="82">
        <f t="shared" si="14"/>
        <v>0</v>
      </c>
      <c r="J106" s="94">
        <f t="shared" si="14"/>
        <v>1.3282026299072663E-2</v>
      </c>
      <c r="K106" s="82">
        <f t="shared" si="12"/>
        <v>-54.786749281944168</v>
      </c>
      <c r="L106" s="82">
        <f t="shared" si="13"/>
        <v>-55.619510976565877</v>
      </c>
      <c r="N106" s="20"/>
    </row>
    <row r="107" spans="1:14" x14ac:dyDescent="0.25">
      <c r="A107" s="36" t="s">
        <v>159</v>
      </c>
      <c r="B107" s="235">
        <v>0.49135834</v>
      </c>
      <c r="C107" s="82">
        <f t="shared" si="9"/>
        <v>6.231433126445949E-3</v>
      </c>
      <c r="D107" s="235">
        <v>9.507496E-2</v>
      </c>
      <c r="E107" s="82">
        <f t="shared" si="10"/>
        <v>1.1551665125611496E-3</v>
      </c>
      <c r="F107" s="235">
        <v>7.7769110000000002E-2</v>
      </c>
      <c r="G107" s="235">
        <v>0.89760905000000002</v>
      </c>
      <c r="H107" s="235">
        <f t="shared" si="11"/>
        <v>0.97537815999999999</v>
      </c>
      <c r="I107" s="82">
        <f t="shared" si="14"/>
        <v>1.0525072518802997E-3</v>
      </c>
      <c r="J107" s="94">
        <f t="shared" si="14"/>
        <v>1.2148011395249174E-2</v>
      </c>
      <c r="K107" s="82">
        <f t="shared" si="12"/>
        <v>925.90436009649648</v>
      </c>
      <c r="L107" s="82">
        <f t="shared" si="13"/>
        <v>98.506483068955333</v>
      </c>
      <c r="N107" s="20"/>
    </row>
    <row r="108" spans="1:14" x14ac:dyDescent="0.25">
      <c r="A108" s="36" t="s">
        <v>42</v>
      </c>
      <c r="B108" s="235">
        <v>1.2780800000000001</v>
      </c>
      <c r="C108" s="82">
        <f t="shared" si="9"/>
        <v>1.6208679902020264E-2</v>
      </c>
      <c r="D108" s="235">
        <v>0.92502518</v>
      </c>
      <c r="E108" s="82">
        <f t="shared" si="10"/>
        <v>1.1239111867224027E-2</v>
      </c>
      <c r="F108" s="235">
        <v>0.90359999999999996</v>
      </c>
      <c r="G108" s="235">
        <v>0</v>
      </c>
      <c r="H108" s="235">
        <f t="shared" si="11"/>
        <v>0.90359999999999996</v>
      </c>
      <c r="I108" s="82">
        <f t="shared" si="14"/>
        <v>1.2229091380871386E-2</v>
      </c>
      <c r="J108" s="94">
        <f t="shared" si="14"/>
        <v>0</v>
      </c>
      <c r="K108" s="82">
        <f t="shared" si="12"/>
        <v>-2.3161726257008519</v>
      </c>
      <c r="L108" s="82">
        <f t="shared" si="13"/>
        <v>-29.300200300450683</v>
      </c>
      <c r="N108" s="20"/>
    </row>
    <row r="109" spans="1:14" x14ac:dyDescent="0.25">
      <c r="A109" s="36" t="s">
        <v>224</v>
      </c>
      <c r="B109" s="235">
        <v>0.68369800000000003</v>
      </c>
      <c r="C109" s="82">
        <f t="shared" si="9"/>
        <v>8.6706951299225805E-3</v>
      </c>
      <c r="D109" s="235">
        <v>0.71390114000000005</v>
      </c>
      <c r="E109" s="82">
        <f t="shared" si="10"/>
        <v>8.673942015933838E-3</v>
      </c>
      <c r="F109" s="235">
        <v>0</v>
      </c>
      <c r="G109" s="235">
        <v>0.85296400000000006</v>
      </c>
      <c r="H109" s="235">
        <f t="shared" si="11"/>
        <v>0.85296400000000006</v>
      </c>
      <c r="I109" s="82">
        <f t="shared" si="14"/>
        <v>0</v>
      </c>
      <c r="J109" s="94">
        <f t="shared" si="14"/>
        <v>1.1543796702737474E-2</v>
      </c>
      <c r="K109" s="82">
        <f t="shared" si="12"/>
        <v>19.479288126644544</v>
      </c>
      <c r="L109" s="82">
        <f t="shared" si="13"/>
        <v>24.757422136674379</v>
      </c>
      <c r="N109" s="20"/>
    </row>
    <row r="110" spans="1:14" x14ac:dyDescent="0.25">
      <c r="A110" s="36" t="s">
        <v>223</v>
      </c>
      <c r="B110" s="235">
        <v>0.44297359999999997</v>
      </c>
      <c r="C110" s="82">
        <f t="shared" si="9"/>
        <v>5.6178152286598358E-3</v>
      </c>
      <c r="D110" s="235">
        <v>0.46179999999999999</v>
      </c>
      <c r="E110" s="82">
        <f t="shared" si="10"/>
        <v>5.6108979220263547E-3</v>
      </c>
      <c r="F110" s="235">
        <v>0</v>
      </c>
      <c r="G110" s="235">
        <v>0.82708572000000002</v>
      </c>
      <c r="H110" s="235">
        <f t="shared" si="11"/>
        <v>0.82708572000000002</v>
      </c>
      <c r="I110" s="82">
        <f t="shared" si="14"/>
        <v>0</v>
      </c>
      <c r="J110" s="94">
        <f t="shared" si="14"/>
        <v>1.1193566677394649E-2</v>
      </c>
      <c r="K110" s="82">
        <f t="shared" si="12"/>
        <v>79.100415764400196</v>
      </c>
      <c r="L110" s="82">
        <f t="shared" si="13"/>
        <v>86.712192329294595</v>
      </c>
      <c r="N110" s="20"/>
    </row>
    <row r="111" spans="1:14" x14ac:dyDescent="0.25">
      <c r="A111" s="36" t="s">
        <v>198</v>
      </c>
      <c r="B111" s="235">
        <v>0.30099088000000002</v>
      </c>
      <c r="C111" s="82">
        <f t="shared" si="9"/>
        <v>3.817182670370707E-3</v>
      </c>
      <c r="D111" s="235">
        <v>0.20040573</v>
      </c>
      <c r="E111" s="82">
        <f t="shared" si="10"/>
        <v>2.4349417367240684E-3</v>
      </c>
      <c r="F111" s="235">
        <v>0</v>
      </c>
      <c r="G111" s="235">
        <v>0.82575947999999999</v>
      </c>
      <c r="H111" s="235">
        <f t="shared" si="11"/>
        <v>0.82575947999999999</v>
      </c>
      <c r="I111" s="82">
        <f t="shared" si="14"/>
        <v>0</v>
      </c>
      <c r="J111" s="94">
        <f t="shared" si="14"/>
        <v>1.1175617684308144E-2</v>
      </c>
      <c r="K111" s="82">
        <f t="shared" si="12"/>
        <v>312.04384724927775</v>
      </c>
      <c r="L111" s="82">
        <f t="shared" si="13"/>
        <v>174.34701011538954</v>
      </c>
      <c r="N111" s="20"/>
    </row>
    <row r="112" spans="1:14" x14ac:dyDescent="0.25">
      <c r="A112" s="36" t="s">
        <v>214</v>
      </c>
      <c r="B112" s="235">
        <v>3.13271911</v>
      </c>
      <c r="C112" s="82">
        <f t="shared" si="9"/>
        <v>3.9729313718180247E-2</v>
      </c>
      <c r="D112" s="235">
        <v>0.80919861999999998</v>
      </c>
      <c r="E112" s="82">
        <f t="shared" si="10"/>
        <v>9.8318121599493165E-3</v>
      </c>
      <c r="F112" s="235">
        <v>4.9399999999999997E-4</v>
      </c>
      <c r="G112" s="235">
        <v>0.79431123999999997</v>
      </c>
      <c r="H112" s="235">
        <f t="shared" si="11"/>
        <v>0.79480523999999997</v>
      </c>
      <c r="I112" s="82">
        <f t="shared" si="14"/>
        <v>6.685669701361735E-6</v>
      </c>
      <c r="J112" s="94">
        <f t="shared" si="14"/>
        <v>1.0750005244370586E-2</v>
      </c>
      <c r="K112" s="82">
        <f t="shared" si="12"/>
        <v>-1.7787202850148232</v>
      </c>
      <c r="L112" s="82">
        <f t="shared" si="13"/>
        <v>-74.628901855168237</v>
      </c>
      <c r="N112" s="20"/>
    </row>
    <row r="113" spans="1:14" x14ac:dyDescent="0.25">
      <c r="A113" s="36" t="s">
        <v>160</v>
      </c>
      <c r="B113" s="235">
        <v>9.7257918800000009</v>
      </c>
      <c r="C113" s="82">
        <f t="shared" si="9"/>
        <v>0.12334302029339939</v>
      </c>
      <c r="D113" s="235">
        <v>1.8182813100000002</v>
      </c>
      <c r="E113" s="82">
        <f t="shared" si="10"/>
        <v>2.2092227856081333E-2</v>
      </c>
      <c r="F113" s="235">
        <v>9.6951339999999997E-2</v>
      </c>
      <c r="G113" s="235">
        <v>0.68813940000000007</v>
      </c>
      <c r="H113" s="235">
        <f t="shared" si="11"/>
        <v>0.78509074000000001</v>
      </c>
      <c r="I113" s="82">
        <f t="shared" si="14"/>
        <v>1.3121146484704862E-3</v>
      </c>
      <c r="J113" s="94">
        <f t="shared" si="14"/>
        <v>9.3131027062616292E-3</v>
      </c>
      <c r="K113" s="82">
        <f t="shared" si="12"/>
        <v>-56.822372001392907</v>
      </c>
      <c r="L113" s="82">
        <f t="shared" si="13"/>
        <v>-91.927744807963137</v>
      </c>
      <c r="N113" s="20"/>
    </row>
    <row r="114" spans="1:14" x14ac:dyDescent="0.25">
      <c r="A114" s="36" t="s">
        <v>163</v>
      </c>
      <c r="B114" s="235">
        <v>3.9728380000000001E-2</v>
      </c>
      <c r="C114" s="82">
        <f t="shared" si="9"/>
        <v>5.0383747061672499E-4</v>
      </c>
      <c r="D114" s="235">
        <v>5.2239000000000001E-2</v>
      </c>
      <c r="E114" s="82">
        <f t="shared" si="10"/>
        <v>6.3470700855074657E-4</v>
      </c>
      <c r="F114" s="235">
        <v>0.58797542000000003</v>
      </c>
      <c r="G114" s="235">
        <v>0.15054292000000002</v>
      </c>
      <c r="H114" s="235">
        <f t="shared" si="11"/>
        <v>0.73851834000000005</v>
      </c>
      <c r="I114" s="82">
        <f t="shared" si="14"/>
        <v>7.957509009391581E-3</v>
      </c>
      <c r="J114" s="94">
        <f t="shared" si="14"/>
        <v>2.037409390685271E-3</v>
      </c>
      <c r="K114" s="82">
        <f t="shared" si="12"/>
        <v>1313.7298570033884</v>
      </c>
      <c r="L114" s="82">
        <f t="shared" si="13"/>
        <v>1758.9188383719647</v>
      </c>
      <c r="N114" s="20"/>
    </row>
    <row r="115" spans="1:14" x14ac:dyDescent="0.25">
      <c r="A115" s="36" t="s">
        <v>121</v>
      </c>
      <c r="B115" s="235">
        <v>2.9999999999999997E-4</v>
      </c>
      <c r="C115" s="82">
        <f t="shared" si="9"/>
        <v>3.8046162764506746E-6</v>
      </c>
      <c r="D115" s="235">
        <v>2.3E-2</v>
      </c>
      <c r="E115" s="82">
        <f t="shared" si="10"/>
        <v>2.7945139065960623E-4</v>
      </c>
      <c r="F115" s="235">
        <v>0.16564307</v>
      </c>
      <c r="G115" s="235">
        <v>0.53906399999999999</v>
      </c>
      <c r="H115" s="235">
        <f t="shared" si="11"/>
        <v>0.70470706999999999</v>
      </c>
      <c r="I115" s="82">
        <f t="shared" si="14"/>
        <v>2.2417709602015005E-3</v>
      </c>
      <c r="J115" s="94">
        <f t="shared" si="14"/>
        <v>7.2955543560624756E-3</v>
      </c>
      <c r="K115" s="82">
        <f t="shared" si="12"/>
        <v>2963.943782608696</v>
      </c>
      <c r="L115" s="82">
        <f t="shared" si="13"/>
        <v>234802.35666666669</v>
      </c>
      <c r="N115" s="20"/>
    </row>
    <row r="116" spans="1:14" x14ac:dyDescent="0.25">
      <c r="A116" s="36" t="s">
        <v>251</v>
      </c>
      <c r="B116" s="235">
        <v>0.36939506</v>
      </c>
      <c r="C116" s="82">
        <f t="shared" si="9"/>
        <v>4.6846881923882462E-3</v>
      </c>
      <c r="D116" s="235">
        <v>2.55102238</v>
      </c>
      <c r="E116" s="82">
        <f t="shared" si="10"/>
        <v>3.0995076160642548E-2</v>
      </c>
      <c r="F116" s="235">
        <v>5.6848929999999999E-2</v>
      </c>
      <c r="G116" s="235">
        <v>0.64275466000000003</v>
      </c>
      <c r="H116" s="235">
        <f t="shared" si="11"/>
        <v>0.69960359000000005</v>
      </c>
      <c r="I116" s="82">
        <f t="shared" si="14"/>
        <v>7.6937888432355105E-4</v>
      </c>
      <c r="J116" s="94">
        <f t="shared" si="14"/>
        <v>8.6988772384029647E-3</v>
      </c>
      <c r="K116" s="82">
        <f t="shared" si="12"/>
        <v>-72.575560469994784</v>
      </c>
      <c r="L116" s="82">
        <f t="shared" si="13"/>
        <v>89.391701664878795</v>
      </c>
      <c r="N116" s="20"/>
    </row>
    <row r="117" spans="1:14" x14ac:dyDescent="0.25">
      <c r="A117" s="36" t="s">
        <v>105</v>
      </c>
      <c r="B117" s="235">
        <v>2.3498250699999996</v>
      </c>
      <c r="C117" s="82">
        <f t="shared" si="9"/>
        <v>2.9800609027112821E-2</v>
      </c>
      <c r="D117" s="235">
        <v>0.39646500000000001</v>
      </c>
      <c r="E117" s="82">
        <f t="shared" si="10"/>
        <v>4.817073721646122E-3</v>
      </c>
      <c r="F117" s="235">
        <v>7.1594710000000006E-2</v>
      </c>
      <c r="G117" s="235">
        <v>0.61807924999999997</v>
      </c>
      <c r="H117" s="235">
        <f t="shared" si="11"/>
        <v>0.68967395999999992</v>
      </c>
      <c r="I117" s="82">
        <f t="shared" si="14"/>
        <v>9.6894450085987876E-4</v>
      </c>
      <c r="J117" s="94">
        <f t="shared" si="14"/>
        <v>8.3649265481080676E-3</v>
      </c>
      <c r="K117" s="82">
        <f t="shared" si="12"/>
        <v>73.955824599901604</v>
      </c>
      <c r="L117" s="82">
        <f t="shared" si="13"/>
        <v>-70.649987149894528</v>
      </c>
      <c r="N117" s="20"/>
    </row>
    <row r="118" spans="1:14" x14ac:dyDescent="0.25">
      <c r="A118" s="36" t="s">
        <v>169</v>
      </c>
      <c r="B118" s="235">
        <v>0.45392367</v>
      </c>
      <c r="C118" s="82">
        <f t="shared" si="9"/>
        <v>5.7566846104940839E-3</v>
      </c>
      <c r="D118" s="235">
        <v>0.49298154</v>
      </c>
      <c r="E118" s="82">
        <f t="shared" si="10"/>
        <v>5.9897555183701873E-3</v>
      </c>
      <c r="F118" s="235">
        <v>0.23297247000000001</v>
      </c>
      <c r="G118" s="235">
        <v>0.45067394999999999</v>
      </c>
      <c r="H118" s="235">
        <f t="shared" si="11"/>
        <v>0.68364641999999998</v>
      </c>
      <c r="I118" s="82">
        <f t="shared" si="14"/>
        <v>3.1529898460129682E-3</v>
      </c>
      <c r="J118" s="94">
        <f t="shared" si="14"/>
        <v>6.0993060176275588E-3</v>
      </c>
      <c r="K118" s="82">
        <f t="shared" si="12"/>
        <v>38.675866037499084</v>
      </c>
      <c r="L118" s="82">
        <f t="shared" si="13"/>
        <v>50.608233318169994</v>
      </c>
      <c r="N118" s="20"/>
    </row>
    <row r="119" spans="1:14" x14ac:dyDescent="0.25">
      <c r="A119" s="36" t="s">
        <v>77</v>
      </c>
      <c r="B119" s="235">
        <v>1.1428349499999999</v>
      </c>
      <c r="C119" s="82">
        <f t="shared" si="9"/>
        <v>1.4493494840222313E-2</v>
      </c>
      <c r="D119" s="235">
        <v>0.59621018000000003</v>
      </c>
      <c r="E119" s="82">
        <f t="shared" si="10"/>
        <v>7.2439897359310506E-3</v>
      </c>
      <c r="F119" s="235">
        <v>0.66313014000000003</v>
      </c>
      <c r="G119" s="235">
        <v>0</v>
      </c>
      <c r="H119" s="235">
        <f t="shared" si="11"/>
        <v>0.66313014000000003</v>
      </c>
      <c r="I119" s="82">
        <f t="shared" si="14"/>
        <v>8.9746337754205794E-3</v>
      </c>
      <c r="J119" s="94">
        <f t="shared" si="14"/>
        <v>0</v>
      </c>
      <c r="K119" s="82">
        <f t="shared" si="12"/>
        <v>11.224222974522169</v>
      </c>
      <c r="L119" s="82">
        <f t="shared" si="13"/>
        <v>-41.97498597675893</v>
      </c>
      <c r="N119" s="20"/>
    </row>
    <row r="120" spans="1:14" x14ac:dyDescent="0.25">
      <c r="A120" s="36" t="s">
        <v>6</v>
      </c>
      <c r="B120" s="235">
        <v>9.5671859999999997E-2</v>
      </c>
      <c r="C120" s="82">
        <f t="shared" si="9"/>
        <v>1.2133157191810344E-3</v>
      </c>
      <c r="D120" s="235">
        <v>0.15511920999999998</v>
      </c>
      <c r="E120" s="82">
        <f t="shared" si="10"/>
        <v>1.8847077805443258E-3</v>
      </c>
      <c r="F120" s="235">
        <v>3.38157E-3</v>
      </c>
      <c r="G120" s="235">
        <v>0.65816606999999994</v>
      </c>
      <c r="H120" s="235">
        <f t="shared" si="11"/>
        <v>0.66154763999999988</v>
      </c>
      <c r="I120" s="82">
        <f t="shared" si="14"/>
        <v>4.5765303830027943E-5</v>
      </c>
      <c r="J120" s="94">
        <f t="shared" si="14"/>
        <v>8.9074513211808235E-3</v>
      </c>
      <c r="K120" s="82">
        <f t="shared" si="12"/>
        <v>326.47692700343168</v>
      </c>
      <c r="L120" s="82">
        <f t="shared" si="13"/>
        <v>591.47567529260948</v>
      </c>
      <c r="N120" s="20"/>
    </row>
    <row r="121" spans="1:14" x14ac:dyDescent="0.25">
      <c r="A121" s="36" t="s">
        <v>180</v>
      </c>
      <c r="B121" s="235">
        <v>2.1187313199999998</v>
      </c>
      <c r="C121" s="82">
        <f t="shared" si="9"/>
        <v>2.6869865551659412E-2</v>
      </c>
      <c r="D121" s="235">
        <v>0.68066320999999996</v>
      </c>
      <c r="E121" s="82">
        <f t="shared" si="10"/>
        <v>8.2700991567535489E-3</v>
      </c>
      <c r="F121" s="235">
        <v>0</v>
      </c>
      <c r="G121" s="235">
        <v>0.63945415999999999</v>
      </c>
      <c r="H121" s="235">
        <f t="shared" si="11"/>
        <v>0.63945415999999999</v>
      </c>
      <c r="I121" s="82">
        <f t="shared" si="14"/>
        <v>0</v>
      </c>
      <c r="J121" s="94">
        <f t="shared" si="14"/>
        <v>8.6542091152261528E-3</v>
      </c>
      <c r="K121" s="82">
        <f t="shared" si="12"/>
        <v>-6.0542496486625126</v>
      </c>
      <c r="L121" s="82">
        <f t="shared" si="13"/>
        <v>-69.819006593058702</v>
      </c>
      <c r="N121" s="20"/>
    </row>
    <row r="122" spans="1:14" x14ac:dyDescent="0.25">
      <c r="A122" s="36" t="s">
        <v>210</v>
      </c>
      <c r="B122" s="235">
        <v>5.0226350599999998</v>
      </c>
      <c r="C122" s="82">
        <f t="shared" si="9"/>
        <v>6.3697330333159372E-2</v>
      </c>
      <c r="D122" s="235">
        <v>0.23886048999999998</v>
      </c>
      <c r="E122" s="82">
        <f t="shared" si="10"/>
        <v>2.9021693958319553E-3</v>
      </c>
      <c r="F122" s="235">
        <v>0</v>
      </c>
      <c r="G122" s="235">
        <v>0.62927865000000005</v>
      </c>
      <c r="H122" s="235">
        <f t="shared" si="11"/>
        <v>0.62927865000000005</v>
      </c>
      <c r="I122" s="82">
        <f t="shared" si="14"/>
        <v>0</v>
      </c>
      <c r="J122" s="94">
        <f t="shared" si="14"/>
        <v>8.5164963644105609E-3</v>
      </c>
      <c r="K122" s="82">
        <f t="shared" si="12"/>
        <v>163.45028849266788</v>
      </c>
      <c r="L122" s="82">
        <f t="shared" si="13"/>
        <v>-87.471145275683241</v>
      </c>
      <c r="N122" s="20"/>
    </row>
    <row r="123" spans="1:14" x14ac:dyDescent="0.25">
      <c r="A123" s="36" t="s">
        <v>19</v>
      </c>
      <c r="B123" s="235">
        <v>0.92117442000000005</v>
      </c>
      <c r="C123" s="82">
        <f t="shared" si="9"/>
        <v>1.1682383972606701E-2</v>
      </c>
      <c r="D123" s="235">
        <v>1.4356865300000001</v>
      </c>
      <c r="E123" s="82">
        <f t="shared" si="10"/>
        <v>1.7443678146076721E-2</v>
      </c>
      <c r="F123" s="235">
        <v>0.60956357999999999</v>
      </c>
      <c r="G123" s="235">
        <v>4.9994999999999998E-4</v>
      </c>
      <c r="H123" s="235">
        <f t="shared" si="11"/>
        <v>0.61006353000000002</v>
      </c>
      <c r="I123" s="82">
        <f t="shared" si="14"/>
        <v>8.2496776474890506E-3</v>
      </c>
      <c r="J123" s="94">
        <f t="shared" si="14"/>
        <v>6.7661954801534403E-6</v>
      </c>
      <c r="K123" s="82">
        <f t="shared" si="12"/>
        <v>-57.507191350468403</v>
      </c>
      <c r="L123" s="82">
        <f t="shared" si="13"/>
        <v>-33.773288016399761</v>
      </c>
      <c r="N123" s="20"/>
    </row>
    <row r="124" spans="1:14" x14ac:dyDescent="0.25">
      <c r="A124" s="36" t="s">
        <v>238</v>
      </c>
      <c r="B124" s="235">
        <v>0.76331395999999996</v>
      </c>
      <c r="C124" s="82">
        <f t="shared" si="9"/>
        <v>9.6803890541933973E-3</v>
      </c>
      <c r="D124" s="235">
        <v>0.19581389999999999</v>
      </c>
      <c r="E124" s="82">
        <f t="shared" si="10"/>
        <v>2.3791507245861333E-3</v>
      </c>
      <c r="F124" s="235">
        <v>0.33625741999999997</v>
      </c>
      <c r="G124" s="235">
        <v>0.24158116000000002</v>
      </c>
      <c r="H124" s="235">
        <f t="shared" si="11"/>
        <v>0.57783857999999999</v>
      </c>
      <c r="I124" s="82">
        <f t="shared" si="14"/>
        <v>4.5508219529394088E-3</v>
      </c>
      <c r="J124" s="94">
        <f t="shared" si="14"/>
        <v>3.2694976555300041E-3</v>
      </c>
      <c r="K124" s="82">
        <f t="shared" si="12"/>
        <v>195.09579248459889</v>
      </c>
      <c r="L124" s="82">
        <f t="shared" si="13"/>
        <v>-24.298701415076962</v>
      </c>
      <c r="N124" s="20"/>
    </row>
    <row r="125" spans="1:14" x14ac:dyDescent="0.25">
      <c r="A125" s="36" t="s">
        <v>119</v>
      </c>
      <c r="B125" s="235">
        <v>0.40793958000000002</v>
      </c>
      <c r="C125" s="82">
        <f t="shared" si="9"/>
        <v>5.1735118862548416E-3</v>
      </c>
      <c r="D125" s="235">
        <v>0.11601006</v>
      </c>
      <c r="E125" s="82">
        <f t="shared" si="10"/>
        <v>1.409529243369755E-3</v>
      </c>
      <c r="F125" s="235">
        <v>1.4817790000000001E-2</v>
      </c>
      <c r="G125" s="235">
        <v>0.55005643000000004</v>
      </c>
      <c r="H125" s="235">
        <f t="shared" si="11"/>
        <v>0.56487422000000009</v>
      </c>
      <c r="I125" s="82">
        <f t="shared" si="14"/>
        <v>2.005401814658723E-4</v>
      </c>
      <c r="J125" s="94">
        <f t="shared" si="14"/>
        <v>7.4443230933000067E-3</v>
      </c>
      <c r="K125" s="82">
        <f t="shared" si="12"/>
        <v>386.9183069123489</v>
      </c>
      <c r="L125" s="82">
        <f t="shared" si="13"/>
        <v>38.470069513725555</v>
      </c>
      <c r="N125" s="20"/>
    </row>
    <row r="126" spans="1:14" x14ac:dyDescent="0.25">
      <c r="A126" s="36" t="s">
        <v>147</v>
      </c>
      <c r="B126" s="235">
        <v>2.2548809599999999</v>
      </c>
      <c r="C126" s="82">
        <f t="shared" si="9"/>
        <v>2.8596522672915747E-2</v>
      </c>
      <c r="D126" s="235">
        <v>1.4523857199999999</v>
      </c>
      <c r="E126" s="82">
        <f t="shared" si="10"/>
        <v>1.7646574314267544E-2</v>
      </c>
      <c r="F126" s="235">
        <v>0.17204672000000001</v>
      </c>
      <c r="G126" s="235">
        <v>0.38687484999999999</v>
      </c>
      <c r="H126" s="235">
        <f t="shared" si="11"/>
        <v>0.55892156999999998</v>
      </c>
      <c r="I126" s="82">
        <f t="shared" si="14"/>
        <v>2.3284363221106608E-3</v>
      </c>
      <c r="J126" s="94">
        <f t="shared" si="14"/>
        <v>5.235865309441025E-3</v>
      </c>
      <c r="K126" s="82">
        <f t="shared" si="12"/>
        <v>-61.517001833369719</v>
      </c>
      <c r="L126" s="82">
        <f t="shared" si="13"/>
        <v>-75.212812564615376</v>
      </c>
      <c r="N126" s="20"/>
    </row>
    <row r="127" spans="1:14" x14ac:dyDescent="0.25">
      <c r="A127" s="36" t="s">
        <v>116</v>
      </c>
      <c r="B127" s="235">
        <v>0.1351144</v>
      </c>
      <c r="C127" s="82">
        <f t="shared" si="9"/>
        <v>1.7135281514095572E-3</v>
      </c>
      <c r="D127" s="235">
        <v>8.7835469999999999E-2</v>
      </c>
      <c r="E127" s="82">
        <f t="shared" si="10"/>
        <v>1.0672062713365273E-3</v>
      </c>
      <c r="F127" s="235">
        <v>0.30557190999999995</v>
      </c>
      <c r="G127" s="235">
        <v>0.25099124</v>
      </c>
      <c r="H127" s="235">
        <f t="shared" si="11"/>
        <v>0.5565631499999999</v>
      </c>
      <c r="I127" s="82">
        <f t="shared" si="14"/>
        <v>4.1355321058182898E-3</v>
      </c>
      <c r="J127" s="94">
        <f t="shared" si="14"/>
        <v>3.3968512724194574E-3</v>
      </c>
      <c r="K127" s="82">
        <f t="shared" si="12"/>
        <v>533.64282106078542</v>
      </c>
      <c r="L127" s="82">
        <f t="shared" si="13"/>
        <v>311.91993599497903</v>
      </c>
      <c r="N127" s="20"/>
    </row>
    <row r="128" spans="1:14" x14ac:dyDescent="0.25">
      <c r="A128" s="36" t="s">
        <v>225</v>
      </c>
      <c r="B128" s="235">
        <v>0.24866123999999998</v>
      </c>
      <c r="C128" s="82">
        <f t="shared" si="9"/>
        <v>3.1535353367546921E-3</v>
      </c>
      <c r="D128" s="235">
        <v>0.51173831000000003</v>
      </c>
      <c r="E128" s="82">
        <f t="shared" si="10"/>
        <v>6.2176514079694215E-3</v>
      </c>
      <c r="F128" s="235">
        <v>0</v>
      </c>
      <c r="G128" s="235">
        <v>0.54239977000000006</v>
      </c>
      <c r="H128" s="235">
        <f t="shared" si="11"/>
        <v>0.54239977000000006</v>
      </c>
      <c r="I128" s="82">
        <f t="shared" si="14"/>
        <v>0</v>
      </c>
      <c r="J128" s="94">
        <f t="shared" si="14"/>
        <v>7.340699814401973E-3</v>
      </c>
      <c r="K128" s="82">
        <f t="shared" si="12"/>
        <v>5.9916288073097457</v>
      </c>
      <c r="L128" s="82">
        <f t="shared" si="13"/>
        <v>118.12799212293808</v>
      </c>
      <c r="N128" s="20"/>
    </row>
    <row r="129" spans="1:14" x14ac:dyDescent="0.25">
      <c r="A129" s="36" t="s">
        <v>237</v>
      </c>
      <c r="B129" s="235">
        <v>1.55435722</v>
      </c>
      <c r="C129" s="82">
        <f t="shared" si="9"/>
        <v>1.9712442595435409E-2</v>
      </c>
      <c r="D129" s="235">
        <v>0.14894003</v>
      </c>
      <c r="E129" s="82">
        <f t="shared" si="10"/>
        <v>1.8096303699297164E-3</v>
      </c>
      <c r="F129" s="235">
        <v>0.29408377000000002</v>
      </c>
      <c r="G129" s="235">
        <v>0.23647823999999998</v>
      </c>
      <c r="H129" s="235">
        <f t="shared" si="11"/>
        <v>0.53056201000000003</v>
      </c>
      <c r="I129" s="82">
        <f t="shared" si="14"/>
        <v>3.9800545561765859E-3</v>
      </c>
      <c r="J129" s="94">
        <f t="shared" si="14"/>
        <v>3.2004360408893701E-3</v>
      </c>
      <c r="K129" s="82">
        <f t="shared" si="12"/>
        <v>256.22526059649647</v>
      </c>
      <c r="L129" s="82">
        <f t="shared" si="13"/>
        <v>-65.866146907980379</v>
      </c>
      <c r="N129" s="20"/>
    </row>
    <row r="130" spans="1:14" x14ac:dyDescent="0.25">
      <c r="A130" s="36" t="s">
        <v>252</v>
      </c>
      <c r="B130" s="235">
        <v>0.16164037000000001</v>
      </c>
      <c r="C130" s="82">
        <f t="shared" si="9"/>
        <v>2.0499319421116982E-3</v>
      </c>
      <c r="D130" s="235">
        <v>6.9373160000000003E-2</v>
      </c>
      <c r="E130" s="82">
        <f t="shared" si="10"/>
        <v>8.4288808854136399E-4</v>
      </c>
      <c r="F130" s="235">
        <v>0.42514896000000002</v>
      </c>
      <c r="G130" s="235">
        <v>9.162672999999999E-2</v>
      </c>
      <c r="H130" s="235">
        <f t="shared" si="11"/>
        <v>0.51677569000000001</v>
      </c>
      <c r="I130" s="82">
        <f t="shared" si="14"/>
        <v>5.7538573288207547E-3</v>
      </c>
      <c r="J130" s="94">
        <f t="shared" si="14"/>
        <v>1.2400527380482841E-3</v>
      </c>
      <c r="K130" s="82">
        <f t="shared" si="12"/>
        <v>644.92165269680663</v>
      </c>
      <c r="L130" s="82">
        <f t="shared" si="13"/>
        <v>219.70706946538166</v>
      </c>
      <c r="N130" s="20"/>
    </row>
    <row r="131" spans="1:14" x14ac:dyDescent="0.25">
      <c r="A131" s="36" t="s">
        <v>235</v>
      </c>
      <c r="B131" s="235">
        <v>1.33104077</v>
      </c>
      <c r="C131" s="82">
        <f t="shared" si="9"/>
        <v>1.6880331260538131E-2</v>
      </c>
      <c r="D131" s="235">
        <v>0.17946705999999998</v>
      </c>
      <c r="E131" s="82">
        <f t="shared" si="10"/>
        <v>2.1805356301996081E-3</v>
      </c>
      <c r="F131" s="235">
        <v>9.6001460000000011E-2</v>
      </c>
      <c r="G131" s="235">
        <v>0.40288782000000001</v>
      </c>
      <c r="H131" s="235">
        <f t="shared" si="11"/>
        <v>0.49888927999999999</v>
      </c>
      <c r="I131" s="82">
        <f t="shared" si="14"/>
        <v>1.2992592154018033E-3</v>
      </c>
      <c r="J131" s="94">
        <f t="shared" si="14"/>
        <v>5.4525807514608929E-3</v>
      </c>
      <c r="K131" s="82">
        <f t="shared" si="12"/>
        <v>177.98375924807596</v>
      </c>
      <c r="L131" s="82">
        <f t="shared" si="13"/>
        <v>-62.518858081259232</v>
      </c>
      <c r="N131" s="20"/>
    </row>
    <row r="132" spans="1:14" x14ac:dyDescent="0.25">
      <c r="A132" s="36" t="s">
        <v>36</v>
      </c>
      <c r="B132" s="235">
        <v>1.0360004</v>
      </c>
      <c r="C132" s="82">
        <f t="shared" ref="C132:C195" si="15">(B132/$B$268)*100</f>
        <v>1.3138613280831369E-2</v>
      </c>
      <c r="D132" s="235">
        <v>1.05237486</v>
      </c>
      <c r="E132" s="82">
        <f t="shared" ref="E132:E195" si="16">(D132/$D$268)*100</f>
        <v>1.2786418179226454E-2</v>
      </c>
      <c r="F132" s="235">
        <v>0.43967115000000001</v>
      </c>
      <c r="G132" s="235">
        <v>5.9006070000000001E-2</v>
      </c>
      <c r="H132" s="235">
        <f t="shared" ref="H132:H195" si="17">F132+G132</f>
        <v>0.49867722000000003</v>
      </c>
      <c r="I132" s="82">
        <f t="shared" si="14"/>
        <v>5.950396935461278E-3</v>
      </c>
      <c r="J132" s="94">
        <f t="shared" si="14"/>
        <v>7.9857306557779299E-4</v>
      </c>
      <c r="K132" s="82">
        <f t="shared" si="12"/>
        <v>-52.614107486376092</v>
      </c>
      <c r="L132" s="82">
        <f t="shared" si="13"/>
        <v>-51.86515178951668</v>
      </c>
      <c r="N132" s="20"/>
    </row>
    <row r="133" spans="1:14" x14ac:dyDescent="0.25">
      <c r="A133" s="36" t="s">
        <v>60</v>
      </c>
      <c r="B133" s="235">
        <v>0.79335674</v>
      </c>
      <c r="C133" s="82">
        <f t="shared" si="15"/>
        <v>1.0061393220119489E-2</v>
      </c>
      <c r="D133" s="235">
        <v>0.213451</v>
      </c>
      <c r="E133" s="82">
        <f t="shared" si="16"/>
        <v>2.5934425559862441E-3</v>
      </c>
      <c r="F133" s="235">
        <v>0.49346200000000001</v>
      </c>
      <c r="G133" s="235">
        <v>0</v>
      </c>
      <c r="H133" s="235">
        <f t="shared" si="17"/>
        <v>0.49346200000000001</v>
      </c>
      <c r="I133" s="82">
        <f t="shared" si="14"/>
        <v>6.6783885469096456E-3</v>
      </c>
      <c r="J133" s="94">
        <f t="shared" si="14"/>
        <v>0</v>
      </c>
      <c r="K133" s="82">
        <f t="shared" ref="K133:K196" si="18">((H133/D133)-1)*100</f>
        <v>131.18280073646878</v>
      </c>
      <c r="L133" s="82">
        <f t="shared" ref="L133:L196" si="19">((H133/B133)-1)*100</f>
        <v>-37.800742702456901</v>
      </c>
      <c r="N133" s="20"/>
    </row>
    <row r="134" spans="1:14" x14ac:dyDescent="0.25">
      <c r="A134" s="36" t="s">
        <v>25</v>
      </c>
      <c r="B134" s="235">
        <v>8.783197999999999E-2</v>
      </c>
      <c r="C134" s="82">
        <f t="shared" si="15"/>
        <v>1.1138899356696339E-3</v>
      </c>
      <c r="D134" s="235">
        <v>0.62968269999999993</v>
      </c>
      <c r="E134" s="82">
        <f t="shared" si="16"/>
        <v>7.650682877795462E-3</v>
      </c>
      <c r="F134" s="235">
        <v>0.42349245000000002</v>
      </c>
      <c r="G134" s="235">
        <v>6.3144000000000006E-2</v>
      </c>
      <c r="H134" s="235">
        <f t="shared" si="17"/>
        <v>0.48663645</v>
      </c>
      <c r="I134" s="82">
        <f t="shared" si="14"/>
        <v>5.7314385459928136E-3</v>
      </c>
      <c r="J134" s="94">
        <f t="shared" si="14"/>
        <v>8.5457475227284523E-4</v>
      </c>
      <c r="K134" s="82">
        <f t="shared" si="18"/>
        <v>-22.71719550179796</v>
      </c>
      <c r="L134" s="82">
        <f t="shared" si="19"/>
        <v>454.05383096225319</v>
      </c>
      <c r="N134" s="20"/>
    </row>
    <row r="135" spans="1:14" x14ac:dyDescent="0.25">
      <c r="A135" s="36" t="s">
        <v>109</v>
      </c>
      <c r="B135" s="235">
        <v>41.813824650000001</v>
      </c>
      <c r="C135" s="82">
        <f t="shared" si="15"/>
        <v>0.53028519281348152</v>
      </c>
      <c r="D135" s="235">
        <v>0.16065235</v>
      </c>
      <c r="E135" s="82">
        <f t="shared" si="16"/>
        <v>1.9519357660971214E-3</v>
      </c>
      <c r="F135" s="235">
        <v>0.39729893999999999</v>
      </c>
      <c r="G135" s="235">
        <v>3.5413550000000002E-2</v>
      </c>
      <c r="H135" s="235">
        <f t="shared" si="17"/>
        <v>0.43271249000000001</v>
      </c>
      <c r="I135" s="82">
        <f t="shared" si="14"/>
        <v>5.3769422784233486E-3</v>
      </c>
      <c r="J135" s="94">
        <f t="shared" si="14"/>
        <v>4.7927793168554443E-4</v>
      </c>
      <c r="K135" s="82">
        <f t="shared" si="18"/>
        <v>169.34712750856119</v>
      </c>
      <c r="L135" s="82">
        <f t="shared" si="19"/>
        <v>-98.965144916491155</v>
      </c>
      <c r="N135" s="20"/>
    </row>
    <row r="136" spans="1:14" x14ac:dyDescent="0.25">
      <c r="A136" s="36" t="s">
        <v>34</v>
      </c>
      <c r="B136" s="235">
        <v>1.59347E-3</v>
      </c>
      <c r="C136" s="82">
        <f t="shared" si="15"/>
        <v>2.020847299345286E-5</v>
      </c>
      <c r="D136" s="235">
        <v>3.3763990000000001E-2</v>
      </c>
      <c r="E136" s="82">
        <f t="shared" si="16"/>
        <v>4.1023451998769737E-4</v>
      </c>
      <c r="F136" s="235">
        <v>0.41464013</v>
      </c>
      <c r="G136" s="235">
        <v>0</v>
      </c>
      <c r="H136" s="235">
        <f t="shared" si="17"/>
        <v>0.41464013</v>
      </c>
      <c r="I136" s="82">
        <f t="shared" si="14"/>
        <v>5.6116335103435049E-3</v>
      </c>
      <c r="J136" s="94">
        <f t="shared" si="14"/>
        <v>0</v>
      </c>
      <c r="K136" s="82">
        <f t="shared" si="18"/>
        <v>1128.0542969003368</v>
      </c>
      <c r="L136" s="82">
        <f t="shared" si="19"/>
        <v>25921.207176790274</v>
      </c>
      <c r="N136" s="20"/>
    </row>
    <row r="137" spans="1:14" x14ac:dyDescent="0.25">
      <c r="A137" s="36" t="s">
        <v>128</v>
      </c>
      <c r="B137" s="235">
        <v>0.50345194000000004</v>
      </c>
      <c r="C137" s="82">
        <f t="shared" si="15"/>
        <v>6.38480481778223E-3</v>
      </c>
      <c r="D137" s="235">
        <v>0.20178813000000001</v>
      </c>
      <c r="E137" s="82">
        <f t="shared" si="16"/>
        <v>2.4517379803087572E-3</v>
      </c>
      <c r="F137" s="235">
        <v>2.184608E-2</v>
      </c>
      <c r="G137" s="235">
        <v>0.38600518</v>
      </c>
      <c r="H137" s="235">
        <f t="shared" si="17"/>
        <v>0.40785125999999999</v>
      </c>
      <c r="I137" s="82">
        <f t="shared" si="14"/>
        <v>2.956592614362846E-4</v>
      </c>
      <c r="J137" s="94">
        <f t="shared" si="14"/>
        <v>5.2240954180054313E-3</v>
      </c>
      <c r="K137" s="82">
        <f t="shared" si="18"/>
        <v>102.11855870808652</v>
      </c>
      <c r="L137" s="82">
        <f t="shared" si="19"/>
        <v>-18.989037960604549</v>
      </c>
      <c r="N137" s="20"/>
    </row>
    <row r="138" spans="1:14" x14ac:dyDescent="0.25">
      <c r="A138" s="36" t="s">
        <v>205</v>
      </c>
      <c r="B138" s="235">
        <v>0.99295462999999995</v>
      </c>
      <c r="C138" s="82">
        <f t="shared" si="15"/>
        <v>1.2592704490250193E-2</v>
      </c>
      <c r="D138" s="235">
        <v>0.38127100000000003</v>
      </c>
      <c r="E138" s="82">
        <f t="shared" si="16"/>
        <v>4.6324657029642932E-3</v>
      </c>
      <c r="F138" s="235">
        <v>0</v>
      </c>
      <c r="G138" s="235">
        <v>0.39606484999999997</v>
      </c>
      <c r="H138" s="235">
        <f t="shared" si="17"/>
        <v>0.39606484999999997</v>
      </c>
      <c r="I138" s="82">
        <f t="shared" si="14"/>
        <v>0</v>
      </c>
      <c r="J138" s="94">
        <f t="shared" si="14"/>
        <v>5.3602404198772888E-3</v>
      </c>
      <c r="K138" s="82">
        <f t="shared" si="18"/>
        <v>3.8801403725958528</v>
      </c>
      <c r="L138" s="82">
        <f t="shared" si="19"/>
        <v>-60.112492753067684</v>
      </c>
      <c r="N138" s="20"/>
    </row>
    <row r="139" spans="1:14" x14ac:dyDescent="0.25">
      <c r="A139" s="36" t="s">
        <v>7</v>
      </c>
      <c r="B139" s="235">
        <v>0.13181287</v>
      </c>
      <c r="C139" s="82">
        <f t="shared" si="15"/>
        <v>1.6716579688255896E-3</v>
      </c>
      <c r="D139" s="235">
        <v>0.16269784000000001</v>
      </c>
      <c r="E139" s="82">
        <f t="shared" si="16"/>
        <v>1.9767885932745269E-3</v>
      </c>
      <c r="F139" s="235">
        <v>0.35967152000000002</v>
      </c>
      <c r="G139" s="235">
        <v>3.6298499999999997E-2</v>
      </c>
      <c r="H139" s="235">
        <f t="shared" si="17"/>
        <v>0.39597002000000003</v>
      </c>
      <c r="I139" s="82">
        <f t="shared" si="14"/>
        <v>4.8677023961674528E-3</v>
      </c>
      <c r="J139" s="94">
        <f t="shared" si="14"/>
        <v>4.912546187345728E-4</v>
      </c>
      <c r="K139" s="82">
        <f t="shared" si="18"/>
        <v>143.37755190849489</v>
      </c>
      <c r="L139" s="82">
        <f t="shared" si="19"/>
        <v>200.40315486644062</v>
      </c>
      <c r="N139" s="20"/>
    </row>
    <row r="140" spans="1:14" x14ac:dyDescent="0.25">
      <c r="A140" s="36" t="s">
        <v>87</v>
      </c>
      <c r="B140" s="235">
        <v>1.8362449999999999</v>
      </c>
      <c r="C140" s="82">
        <f t="shared" si="15"/>
        <v>2.3287358715170566E-2</v>
      </c>
      <c r="D140" s="235">
        <v>3.4E-5</v>
      </c>
      <c r="E140" s="82">
        <f t="shared" si="16"/>
        <v>4.1310205575767881E-7</v>
      </c>
      <c r="F140" s="235">
        <v>0.37576556999999999</v>
      </c>
      <c r="G140" s="235">
        <v>0</v>
      </c>
      <c r="H140" s="235">
        <f t="shared" si="17"/>
        <v>0.37576556999999999</v>
      </c>
      <c r="I140" s="82">
        <f t="shared" si="14"/>
        <v>5.0855151541779808E-3</v>
      </c>
      <c r="J140" s="94">
        <f t="shared" si="14"/>
        <v>0</v>
      </c>
      <c r="K140" s="82">
        <f t="shared" si="18"/>
        <v>1105092.8529411766</v>
      </c>
      <c r="L140" s="82">
        <f t="shared" si="19"/>
        <v>-79.536196422590663</v>
      </c>
      <c r="N140" s="20"/>
    </row>
    <row r="141" spans="1:14" x14ac:dyDescent="0.25">
      <c r="A141" s="36" t="s">
        <v>48</v>
      </c>
      <c r="B141" s="235">
        <v>0.13086</v>
      </c>
      <c r="C141" s="82">
        <f t="shared" si="15"/>
        <v>1.6595736197877846E-3</v>
      </c>
      <c r="D141" s="235">
        <v>8.0299999999999996E-2</v>
      </c>
      <c r="E141" s="82">
        <f t="shared" si="16"/>
        <v>9.7564985521592963E-4</v>
      </c>
      <c r="F141" s="235">
        <v>0.36559000000000003</v>
      </c>
      <c r="G141" s="235">
        <v>0</v>
      </c>
      <c r="H141" s="235">
        <f t="shared" si="17"/>
        <v>0.36559000000000003</v>
      </c>
      <c r="I141" s="82">
        <f t="shared" si="14"/>
        <v>4.9478015913377279E-3</v>
      </c>
      <c r="J141" s="94">
        <f t="shared" si="14"/>
        <v>0</v>
      </c>
      <c r="K141" s="82">
        <f t="shared" si="18"/>
        <v>355.28019925280205</v>
      </c>
      <c r="L141" s="82">
        <f t="shared" si="19"/>
        <v>179.37490447806817</v>
      </c>
      <c r="N141" s="20"/>
    </row>
    <row r="142" spans="1:14" x14ac:dyDescent="0.25">
      <c r="A142" s="36" t="s">
        <v>248</v>
      </c>
      <c r="B142" s="235">
        <v>0.15023300000000001</v>
      </c>
      <c r="C142" s="82">
        <f t="shared" si="15"/>
        <v>1.9052630568667144E-3</v>
      </c>
      <c r="D142" s="235">
        <v>0.12573500000000001</v>
      </c>
      <c r="E142" s="82">
        <f t="shared" si="16"/>
        <v>1.5276878523732868E-3</v>
      </c>
      <c r="F142" s="235">
        <v>0</v>
      </c>
      <c r="G142" s="235">
        <v>0.35998200000000002</v>
      </c>
      <c r="H142" s="235">
        <f t="shared" si="17"/>
        <v>0.35998200000000002</v>
      </c>
      <c r="I142" s="82">
        <f t="shared" si="14"/>
        <v>0</v>
      </c>
      <c r="J142" s="94">
        <f t="shared" si="14"/>
        <v>4.8719043531085032E-3</v>
      </c>
      <c r="K142" s="82">
        <f t="shared" si="18"/>
        <v>186.30214339682664</v>
      </c>
      <c r="L142" s="82">
        <f t="shared" si="19"/>
        <v>139.61579679564409</v>
      </c>
      <c r="N142" s="20"/>
    </row>
    <row r="143" spans="1:14" x14ac:dyDescent="0.25">
      <c r="A143" s="36" t="s">
        <v>148</v>
      </c>
      <c r="B143" s="235">
        <v>0.46007539000000003</v>
      </c>
      <c r="C143" s="82">
        <f t="shared" si="15"/>
        <v>5.8347010572946407E-3</v>
      </c>
      <c r="D143" s="235">
        <v>0.51653397000000001</v>
      </c>
      <c r="E143" s="82">
        <f t="shared" si="16"/>
        <v>6.2759189669316234E-3</v>
      </c>
      <c r="F143" s="235">
        <v>0.25380870999999999</v>
      </c>
      <c r="G143" s="235">
        <v>7.6988589999999996E-2</v>
      </c>
      <c r="H143" s="235">
        <f t="shared" si="17"/>
        <v>0.33079729999999996</v>
      </c>
      <c r="I143" s="82">
        <f t="shared" si="14"/>
        <v>3.4349821910702582E-3</v>
      </c>
      <c r="J143" s="94">
        <f t="shared" si="14"/>
        <v>1.0419438937521481E-3</v>
      </c>
      <c r="K143" s="82">
        <f t="shared" si="18"/>
        <v>-35.958268146429951</v>
      </c>
      <c r="L143" s="82">
        <f t="shared" si="19"/>
        <v>-28.099327373281156</v>
      </c>
      <c r="N143" s="20"/>
    </row>
    <row r="144" spans="1:14" x14ac:dyDescent="0.25">
      <c r="A144" s="36" t="s">
        <v>117</v>
      </c>
      <c r="B144" s="235">
        <v>2.1943153199999998</v>
      </c>
      <c r="C144" s="82">
        <f t="shared" si="15"/>
        <v>2.7828425940456907E-2</v>
      </c>
      <c r="D144" s="235">
        <v>0.62989304000000002</v>
      </c>
      <c r="E144" s="82">
        <f t="shared" si="16"/>
        <v>7.6532385215133478E-3</v>
      </c>
      <c r="F144" s="235">
        <v>0.23429714000000001</v>
      </c>
      <c r="G144" s="235">
        <v>9.4708529999999999E-2</v>
      </c>
      <c r="H144" s="235">
        <f t="shared" si="17"/>
        <v>0.32900567000000003</v>
      </c>
      <c r="I144" s="82">
        <f t="shared" si="14"/>
        <v>3.1709175911208685E-3</v>
      </c>
      <c r="J144" s="94">
        <f t="shared" si="14"/>
        <v>1.2817610313390871E-3</v>
      </c>
      <c r="K144" s="82">
        <f t="shared" si="18"/>
        <v>-47.768009946577592</v>
      </c>
      <c r="L144" s="82">
        <f t="shared" si="19"/>
        <v>-85.006454313958855</v>
      </c>
      <c r="N144" s="20"/>
    </row>
    <row r="145" spans="1:14" x14ac:dyDescent="0.25">
      <c r="A145" s="36" t="s">
        <v>192</v>
      </c>
      <c r="B145" s="235">
        <v>7.8189999999999996E-3</v>
      </c>
      <c r="C145" s="82">
        <f t="shared" si="15"/>
        <v>9.9160982218559422E-5</v>
      </c>
      <c r="D145" s="235">
        <v>0</v>
      </c>
      <c r="E145" s="82">
        <f t="shared" si="16"/>
        <v>0</v>
      </c>
      <c r="F145" s="235">
        <v>0</v>
      </c>
      <c r="G145" s="235">
        <v>0.32729590000000003</v>
      </c>
      <c r="H145" s="235">
        <f t="shared" si="17"/>
        <v>0.32729590000000003</v>
      </c>
      <c r="I145" s="82">
        <f t="shared" si="14"/>
        <v>0</v>
      </c>
      <c r="J145" s="94">
        <f t="shared" si="14"/>
        <v>4.4295390324087464E-3</v>
      </c>
      <c r="K145" s="82" t="s">
        <v>314</v>
      </c>
      <c r="L145" s="82">
        <f t="shared" si="19"/>
        <v>4085.9048471671576</v>
      </c>
      <c r="N145" s="20"/>
    </row>
    <row r="146" spans="1:14" x14ac:dyDescent="0.25">
      <c r="A146" s="36" t="s">
        <v>219</v>
      </c>
      <c r="B146" s="235">
        <v>0.32520490000000002</v>
      </c>
      <c r="C146" s="82">
        <f t="shared" si="15"/>
        <v>4.124266185738381E-3</v>
      </c>
      <c r="D146" s="235">
        <v>7.0196460000000002E-2</v>
      </c>
      <c r="E146" s="82">
        <f t="shared" si="16"/>
        <v>8.5289123332093152E-4</v>
      </c>
      <c r="F146" s="235">
        <v>0</v>
      </c>
      <c r="G146" s="235">
        <v>0.32456531999999999</v>
      </c>
      <c r="H146" s="235">
        <f t="shared" si="17"/>
        <v>0.32456531999999999</v>
      </c>
      <c r="I146" s="82">
        <f t="shared" si="14"/>
        <v>0</v>
      </c>
      <c r="J146" s="94">
        <f t="shared" si="14"/>
        <v>4.3925840608031912E-3</v>
      </c>
      <c r="K146" s="82">
        <f t="shared" si="18"/>
        <v>362.36707663035997</v>
      </c>
      <c r="L146" s="82">
        <f t="shared" si="19"/>
        <v>-0.19666985337553067</v>
      </c>
      <c r="N146" s="20"/>
    </row>
    <row r="147" spans="1:14" x14ac:dyDescent="0.25">
      <c r="A147" s="36" t="s">
        <v>132</v>
      </c>
      <c r="B147" s="235">
        <v>2.0081263300000001</v>
      </c>
      <c r="C147" s="82">
        <f t="shared" si="15"/>
        <v>2.5467167067623864E-2</v>
      </c>
      <c r="D147" s="235">
        <v>0.33356585</v>
      </c>
      <c r="E147" s="82">
        <f t="shared" si="16"/>
        <v>4.052845246045809E-3</v>
      </c>
      <c r="F147" s="235">
        <v>0.11280800000000001</v>
      </c>
      <c r="G147" s="235">
        <v>0.20621296</v>
      </c>
      <c r="H147" s="235">
        <f t="shared" si="17"/>
        <v>0.31902096000000002</v>
      </c>
      <c r="I147" s="82">
        <f t="shared" si="14"/>
        <v>1.5267146309133901E-3</v>
      </c>
      <c r="J147" s="94">
        <f t="shared" si="14"/>
        <v>2.7908334791500399E-3</v>
      </c>
      <c r="K147" s="82">
        <f t="shared" si="18"/>
        <v>-4.3604253852724923</v>
      </c>
      <c r="L147" s="82">
        <f t="shared" si="19"/>
        <v>-84.1135014648207</v>
      </c>
      <c r="N147" s="20"/>
    </row>
    <row r="148" spans="1:14" x14ac:dyDescent="0.25">
      <c r="A148" s="36" t="s">
        <v>190</v>
      </c>
      <c r="B148" s="235">
        <v>2.6349060000000001E-2</v>
      </c>
      <c r="C148" s="82">
        <f t="shared" si="15"/>
        <v>3.3416020848391813E-4</v>
      </c>
      <c r="D148" s="235">
        <v>1.2101620200000001</v>
      </c>
      <c r="E148" s="82">
        <f t="shared" si="16"/>
        <v>1.4703541713584272E-2</v>
      </c>
      <c r="F148" s="235">
        <v>0</v>
      </c>
      <c r="G148" s="235">
        <v>0.3110328</v>
      </c>
      <c r="H148" s="235">
        <f t="shared" si="17"/>
        <v>0.3110328</v>
      </c>
      <c r="I148" s="82">
        <f t="shared" si="14"/>
        <v>0</v>
      </c>
      <c r="J148" s="94">
        <f t="shared" si="14"/>
        <v>4.2094383949184307E-3</v>
      </c>
      <c r="K148" s="82">
        <f t="shared" si="18"/>
        <v>-74.298251402733655</v>
      </c>
      <c r="L148" s="82">
        <f t="shared" si="19"/>
        <v>1080.4322431236637</v>
      </c>
      <c r="N148" s="20"/>
    </row>
    <row r="149" spans="1:14" x14ac:dyDescent="0.25">
      <c r="A149" s="36" t="s">
        <v>27</v>
      </c>
      <c r="B149" s="235">
        <v>0.16345548999999998</v>
      </c>
      <c r="C149" s="82">
        <f t="shared" si="15"/>
        <v>2.072951392430735E-3</v>
      </c>
      <c r="D149" s="235">
        <v>1.8470400000000001E-2</v>
      </c>
      <c r="E149" s="82">
        <f t="shared" si="16"/>
        <v>2.2441647678431267E-4</v>
      </c>
      <c r="F149" s="235">
        <v>7.9436130000000008E-2</v>
      </c>
      <c r="G149" s="235">
        <v>0.22708484000000001</v>
      </c>
      <c r="H149" s="235">
        <f t="shared" si="17"/>
        <v>0.30652097</v>
      </c>
      <c r="I149" s="82">
        <f t="shared" si="14"/>
        <v>1.0750682743611985E-3</v>
      </c>
      <c r="J149" s="94">
        <f t="shared" si="14"/>
        <v>3.07330816685542E-3</v>
      </c>
      <c r="K149" s="82">
        <f t="shared" si="18"/>
        <v>1559.5253486659735</v>
      </c>
      <c r="L149" s="82">
        <f t="shared" si="19"/>
        <v>87.525649949108498</v>
      </c>
      <c r="N149" s="20"/>
    </row>
    <row r="150" spans="1:14" x14ac:dyDescent="0.25">
      <c r="A150" s="36" t="s">
        <v>174</v>
      </c>
      <c r="B150" s="235">
        <v>1.3665044099999999</v>
      </c>
      <c r="C150" s="82">
        <f t="shared" si="15"/>
        <v>1.7330083067092088E-2</v>
      </c>
      <c r="D150" s="235">
        <v>0.53563857999999998</v>
      </c>
      <c r="E150" s="82">
        <f t="shared" si="16"/>
        <v>6.5080411335624684E-3</v>
      </c>
      <c r="F150" s="235">
        <v>8.5759550000000004E-2</v>
      </c>
      <c r="G150" s="235">
        <v>0.21325339999999998</v>
      </c>
      <c r="H150" s="235">
        <f t="shared" si="17"/>
        <v>0.29901295</v>
      </c>
      <c r="I150" s="82">
        <f t="shared" si="14"/>
        <v>1.1606478239623824E-3</v>
      </c>
      <c r="J150" s="94">
        <f t="shared" si="14"/>
        <v>2.8861169941141189E-3</v>
      </c>
      <c r="K150" s="82">
        <f t="shared" si="18"/>
        <v>-44.176360485460172</v>
      </c>
      <c r="L150" s="82">
        <f t="shared" si="19"/>
        <v>-78.118405779605212</v>
      </c>
      <c r="N150" s="20"/>
    </row>
    <row r="151" spans="1:14" x14ac:dyDescent="0.25">
      <c r="A151" s="36" t="s">
        <v>146</v>
      </c>
      <c r="B151" s="235">
        <v>0.69731865999999998</v>
      </c>
      <c r="C151" s="82">
        <f t="shared" si="15"/>
        <v>8.8434330790292479E-3</v>
      </c>
      <c r="D151" s="235">
        <v>0.22393144000000001</v>
      </c>
      <c r="E151" s="82">
        <f t="shared" si="16"/>
        <v>2.7207805356699211E-3</v>
      </c>
      <c r="F151" s="235">
        <v>2.4939900000000001E-2</v>
      </c>
      <c r="G151" s="235">
        <v>0.26942592999999998</v>
      </c>
      <c r="H151" s="235">
        <f t="shared" si="17"/>
        <v>0.29436582999999999</v>
      </c>
      <c r="I151" s="82">
        <f t="shared" si="14"/>
        <v>3.3753023033399103E-4</v>
      </c>
      <c r="J151" s="94">
        <f t="shared" si="14"/>
        <v>3.6463416537696521E-3</v>
      </c>
      <c r="K151" s="82">
        <f t="shared" si="18"/>
        <v>31.453551140474055</v>
      </c>
      <c r="L151" s="82">
        <f t="shared" si="19"/>
        <v>-57.786038595324548</v>
      </c>
      <c r="N151" s="20"/>
    </row>
    <row r="152" spans="1:14" x14ac:dyDescent="0.25">
      <c r="A152" s="36" t="s">
        <v>120</v>
      </c>
      <c r="B152" s="235">
        <v>3.630506E-2</v>
      </c>
      <c r="C152" s="82">
        <f t="shared" si="15"/>
        <v>4.6042274064506117E-4</v>
      </c>
      <c r="D152" s="235">
        <v>7.6800750000000001E-2</v>
      </c>
      <c r="E152" s="82">
        <f t="shared" si="16"/>
        <v>9.3313375613916327E-4</v>
      </c>
      <c r="F152" s="235">
        <v>1.863099E-2</v>
      </c>
      <c r="G152" s="235">
        <v>0.27200774</v>
      </c>
      <c r="H152" s="235">
        <f t="shared" si="17"/>
        <v>0.29063873000000001</v>
      </c>
      <c r="I152" s="82">
        <f t="shared" si="14"/>
        <v>2.5214705536310422E-4</v>
      </c>
      <c r="J152" s="94">
        <f t="shared" si="14"/>
        <v>3.6812832102305279E-3</v>
      </c>
      <c r="K152" s="82">
        <f t="shared" si="18"/>
        <v>278.43215072769476</v>
      </c>
      <c r="L152" s="82">
        <f t="shared" si="19"/>
        <v>700.54606713223995</v>
      </c>
      <c r="N152" s="20"/>
    </row>
    <row r="153" spans="1:14" x14ac:dyDescent="0.25">
      <c r="A153" s="36" t="s">
        <v>212</v>
      </c>
      <c r="B153" s="235">
        <v>4.7676802</v>
      </c>
      <c r="C153" s="82">
        <f t="shared" si="15"/>
        <v>6.0463978966105371E-2</v>
      </c>
      <c r="D153" s="235">
        <v>0.79684968999999994</v>
      </c>
      <c r="E153" s="82">
        <f t="shared" si="16"/>
        <v>9.6817719137902662E-3</v>
      </c>
      <c r="F153" s="235">
        <v>0</v>
      </c>
      <c r="G153" s="235">
        <v>0.29015247</v>
      </c>
      <c r="H153" s="235">
        <f t="shared" si="17"/>
        <v>0.29015247</v>
      </c>
      <c r="I153" s="82">
        <f t="shared" si="14"/>
        <v>0</v>
      </c>
      <c r="J153" s="94">
        <f t="shared" si="14"/>
        <v>3.9268493470734208E-3</v>
      </c>
      <c r="K153" s="82">
        <f t="shared" si="18"/>
        <v>-63.587553130628692</v>
      </c>
      <c r="L153" s="82">
        <f t="shared" si="19"/>
        <v>-93.914179268987041</v>
      </c>
      <c r="N153" s="20"/>
    </row>
    <row r="154" spans="1:14" x14ac:dyDescent="0.25">
      <c r="A154" s="36" t="s">
        <v>97</v>
      </c>
      <c r="B154" s="235">
        <v>153.20514899</v>
      </c>
      <c r="C154" s="82">
        <f t="shared" si="15"/>
        <v>1.9429560116113493</v>
      </c>
      <c r="D154" s="235">
        <v>0.65761230000000004</v>
      </c>
      <c r="E154" s="82">
        <f t="shared" si="16"/>
        <v>7.9900292065157481E-3</v>
      </c>
      <c r="F154" s="235">
        <v>0.14047204999999999</v>
      </c>
      <c r="G154" s="235">
        <v>0.13582070000000002</v>
      </c>
      <c r="H154" s="235">
        <f t="shared" si="17"/>
        <v>0.27629274999999998</v>
      </c>
      <c r="I154" s="82">
        <f t="shared" ref="I154:J217" si="20">(F154/$H$268)*100</f>
        <v>1.9011128108768641E-3</v>
      </c>
      <c r="J154" s="94">
        <f t="shared" si="20"/>
        <v>1.8381626291654699E-3</v>
      </c>
      <c r="K154" s="82">
        <f t="shared" si="18"/>
        <v>-57.985464992062965</v>
      </c>
      <c r="L154" s="82">
        <f t="shared" si="19"/>
        <v>-99.819658313169342</v>
      </c>
      <c r="N154" s="20"/>
    </row>
    <row r="155" spans="1:14" x14ac:dyDescent="0.25">
      <c r="A155" s="36" t="s">
        <v>144</v>
      </c>
      <c r="B155" s="235">
        <v>0.16602439000000002</v>
      </c>
      <c r="C155" s="82">
        <f t="shared" si="15"/>
        <v>2.1055303216059827E-3</v>
      </c>
      <c r="D155" s="235">
        <v>0.15501495999999998</v>
      </c>
      <c r="E155" s="82">
        <f t="shared" si="16"/>
        <v>1.88344113674101E-3</v>
      </c>
      <c r="F155" s="235">
        <v>0.13787757</v>
      </c>
      <c r="G155" s="235">
        <v>0.12619022999999999</v>
      </c>
      <c r="H155" s="235">
        <f t="shared" si="17"/>
        <v>0.26406779999999996</v>
      </c>
      <c r="I155" s="82">
        <f t="shared" si="20"/>
        <v>1.8659997818752671E-3</v>
      </c>
      <c r="J155" s="94">
        <f t="shared" si="20"/>
        <v>1.7078263103620824E-3</v>
      </c>
      <c r="K155" s="82">
        <f t="shared" si="18"/>
        <v>70.34988106954323</v>
      </c>
      <c r="L155" s="82">
        <f t="shared" si="19"/>
        <v>59.053618567729686</v>
      </c>
      <c r="N155" s="20"/>
    </row>
    <row r="156" spans="1:14" x14ac:dyDescent="0.25">
      <c r="A156" s="36" t="s">
        <v>112</v>
      </c>
      <c r="B156" s="235">
        <v>0.30024348000000001</v>
      </c>
      <c r="C156" s="82">
        <f t="shared" si="15"/>
        <v>3.8077041030206427E-3</v>
      </c>
      <c r="D156" s="235">
        <v>9.2682639999999997E-2</v>
      </c>
      <c r="E156" s="82">
        <f t="shared" si="16"/>
        <v>1.1260996799132021E-3</v>
      </c>
      <c r="F156" s="235">
        <v>1.7E-5</v>
      </c>
      <c r="G156" s="235">
        <v>0.24069657</v>
      </c>
      <c r="H156" s="235">
        <f t="shared" si="17"/>
        <v>0.24071356999999999</v>
      </c>
      <c r="I156" s="82">
        <f t="shared" si="20"/>
        <v>2.3007365369058605E-7</v>
      </c>
      <c r="J156" s="94">
        <f t="shared" si="20"/>
        <v>3.2575258406289352E-3</v>
      </c>
      <c r="K156" s="82">
        <f t="shared" si="18"/>
        <v>159.71807665383722</v>
      </c>
      <c r="L156" s="82">
        <f t="shared" si="19"/>
        <v>-19.827211568424406</v>
      </c>
      <c r="N156" s="20"/>
    </row>
    <row r="157" spans="1:14" x14ac:dyDescent="0.25">
      <c r="A157" s="36" t="s">
        <v>246</v>
      </c>
      <c r="B157" s="235">
        <v>0.35183381000000002</v>
      </c>
      <c r="C157" s="82">
        <f t="shared" si="15"/>
        <v>4.4619754671055148E-3</v>
      </c>
      <c r="D157" s="235">
        <v>3.5404060000000001E-2</v>
      </c>
      <c r="E157" s="82">
        <f t="shared" si="16"/>
        <v>4.3016146965200606E-4</v>
      </c>
      <c r="F157" s="235">
        <v>0</v>
      </c>
      <c r="G157" s="235">
        <v>0.23992768</v>
      </c>
      <c r="H157" s="235">
        <f t="shared" si="17"/>
        <v>0.23992768</v>
      </c>
      <c r="I157" s="82">
        <f t="shared" si="20"/>
        <v>0</v>
      </c>
      <c r="J157" s="94">
        <f t="shared" si="20"/>
        <v>3.2471198799473976E-3</v>
      </c>
      <c r="K157" s="82">
        <f t="shared" si="18"/>
        <v>577.68408481965059</v>
      </c>
      <c r="L157" s="82">
        <f t="shared" si="19"/>
        <v>-31.806531043733411</v>
      </c>
      <c r="N157" s="20"/>
    </row>
    <row r="158" spans="1:14" x14ac:dyDescent="0.25">
      <c r="A158" s="36" t="s">
        <v>230</v>
      </c>
      <c r="B158" s="235">
        <v>0.29507496999999999</v>
      </c>
      <c r="C158" s="82">
        <f t="shared" si="15"/>
        <v>3.7421567787839821E-3</v>
      </c>
      <c r="D158" s="235">
        <v>0.11654708</v>
      </c>
      <c r="E158" s="82">
        <f t="shared" si="16"/>
        <v>1.4160540688398426E-3</v>
      </c>
      <c r="F158" s="235">
        <v>0.19884305999999999</v>
      </c>
      <c r="G158" s="235">
        <v>3.5131500000000003E-2</v>
      </c>
      <c r="H158" s="235">
        <f t="shared" si="17"/>
        <v>0.23397456</v>
      </c>
      <c r="I158" s="82">
        <f t="shared" si="20"/>
        <v>2.6910911367774367E-3</v>
      </c>
      <c r="J158" s="94">
        <f t="shared" si="20"/>
        <v>4.7546073909593092E-4</v>
      </c>
      <c r="K158" s="82">
        <f t="shared" si="18"/>
        <v>100.75540288096451</v>
      </c>
      <c r="L158" s="82">
        <f t="shared" si="19"/>
        <v>-20.706741069905043</v>
      </c>
      <c r="N158" s="20"/>
    </row>
    <row r="159" spans="1:14" x14ac:dyDescent="0.25">
      <c r="A159" s="36" t="s">
        <v>221</v>
      </c>
      <c r="B159" s="235">
        <v>0.10322505</v>
      </c>
      <c r="C159" s="82">
        <f t="shared" si="15"/>
        <v>1.3091056845581158E-3</v>
      </c>
      <c r="D159" s="235">
        <v>1.6535568700000001</v>
      </c>
      <c r="E159" s="82">
        <f t="shared" si="16"/>
        <v>2.0090815950271554E-2</v>
      </c>
      <c r="F159" s="235">
        <v>0</v>
      </c>
      <c r="G159" s="235">
        <v>0.23063786999999999</v>
      </c>
      <c r="H159" s="235">
        <f t="shared" si="17"/>
        <v>0.23063786999999999</v>
      </c>
      <c r="I159" s="82">
        <f t="shared" si="20"/>
        <v>0</v>
      </c>
      <c r="J159" s="94">
        <f t="shared" si="20"/>
        <v>3.1213939664890829E-3</v>
      </c>
      <c r="K159" s="82">
        <f t="shared" si="18"/>
        <v>-86.05201464888232</v>
      </c>
      <c r="L159" s="82">
        <f t="shared" si="19"/>
        <v>123.43207390066655</v>
      </c>
      <c r="N159" s="20"/>
    </row>
    <row r="160" spans="1:14" x14ac:dyDescent="0.25">
      <c r="A160" s="36" t="s">
        <v>203</v>
      </c>
      <c r="B160" s="235">
        <v>0.49171680000000001</v>
      </c>
      <c r="C160" s="82">
        <f t="shared" si="15"/>
        <v>6.2359791356141388E-3</v>
      </c>
      <c r="D160" s="235">
        <v>0.18926169000000001</v>
      </c>
      <c r="E160" s="82">
        <f t="shared" si="16"/>
        <v>2.2995409769168392E-3</v>
      </c>
      <c r="F160" s="235">
        <v>0</v>
      </c>
      <c r="G160" s="235">
        <v>0.22677743</v>
      </c>
      <c r="H160" s="235">
        <f t="shared" si="17"/>
        <v>0.22677743</v>
      </c>
      <c r="I160" s="82">
        <f t="shared" si="20"/>
        <v>0</v>
      </c>
      <c r="J160" s="94">
        <f t="shared" si="20"/>
        <v>3.0691477585094778E-3</v>
      </c>
      <c r="K160" s="82">
        <f t="shared" si="18"/>
        <v>19.822152068915798</v>
      </c>
      <c r="L160" s="82">
        <f t="shared" si="19"/>
        <v>-53.880479576862129</v>
      </c>
      <c r="N160" s="20"/>
    </row>
    <row r="161" spans="1:14" x14ac:dyDescent="0.25">
      <c r="A161" s="36" t="s">
        <v>236</v>
      </c>
      <c r="B161" s="235">
        <v>0.33403828000000002</v>
      </c>
      <c r="C161" s="82">
        <f t="shared" si="15"/>
        <v>4.23629159015196E-3</v>
      </c>
      <c r="D161" s="235">
        <v>6.083657E-2</v>
      </c>
      <c r="E161" s="82">
        <f t="shared" si="16"/>
        <v>7.3916800388958614E-4</v>
      </c>
      <c r="F161" s="235">
        <v>1.9309799999999998E-2</v>
      </c>
      <c r="G161" s="235">
        <v>0.20651263</v>
      </c>
      <c r="H161" s="235">
        <f t="shared" si="17"/>
        <v>0.22582242999999999</v>
      </c>
      <c r="I161" s="82">
        <f t="shared" si="20"/>
        <v>2.6133389635496929E-4</v>
      </c>
      <c r="J161" s="94">
        <f t="shared" si="20"/>
        <v>2.7948891363148314E-3</v>
      </c>
      <c r="K161" s="82">
        <f t="shared" si="18"/>
        <v>271.19520380586874</v>
      </c>
      <c r="L161" s="82">
        <f t="shared" si="19"/>
        <v>-32.396242131291061</v>
      </c>
      <c r="N161" s="20"/>
    </row>
    <row r="162" spans="1:14" x14ac:dyDescent="0.25">
      <c r="A162" s="36" t="s">
        <v>30</v>
      </c>
      <c r="B162" s="235">
        <v>0.52706125000000004</v>
      </c>
      <c r="C162" s="82">
        <f t="shared" si="15"/>
        <v>6.6842193681214612E-3</v>
      </c>
      <c r="D162" s="235">
        <v>0.11940236999999999</v>
      </c>
      <c r="E162" s="82">
        <f t="shared" si="16"/>
        <v>1.4507460149805586E-3</v>
      </c>
      <c r="F162" s="235">
        <v>5.3253000000000002E-2</v>
      </c>
      <c r="G162" s="235">
        <v>0.17147885999999998</v>
      </c>
      <c r="H162" s="235">
        <f t="shared" si="17"/>
        <v>0.22473185999999998</v>
      </c>
      <c r="I162" s="82">
        <f t="shared" si="20"/>
        <v>7.2071248705792826E-4</v>
      </c>
      <c r="J162" s="94">
        <f t="shared" si="20"/>
        <v>2.3207510500527348E-3</v>
      </c>
      <c r="K162" s="82">
        <f t="shared" si="18"/>
        <v>88.21390228686414</v>
      </c>
      <c r="L162" s="82">
        <f t="shared" si="19"/>
        <v>-57.361338933567971</v>
      </c>
      <c r="N162" s="20"/>
    </row>
    <row r="163" spans="1:14" x14ac:dyDescent="0.25">
      <c r="A163" s="36" t="s">
        <v>65</v>
      </c>
      <c r="B163" s="235">
        <v>9.0015999999999999E-2</v>
      </c>
      <c r="C163" s="82">
        <f t="shared" si="15"/>
        <v>1.1415877958032799E-3</v>
      </c>
      <c r="D163" s="235">
        <v>0</v>
      </c>
      <c r="E163" s="82">
        <f t="shared" si="16"/>
        <v>0</v>
      </c>
      <c r="F163" s="235">
        <v>0.223496</v>
      </c>
      <c r="G163" s="235">
        <v>0</v>
      </c>
      <c r="H163" s="235">
        <f t="shared" si="17"/>
        <v>0.223496</v>
      </c>
      <c r="I163" s="82">
        <f t="shared" si="20"/>
        <v>3.0247377238371309E-3</v>
      </c>
      <c r="J163" s="94">
        <f t="shared" si="20"/>
        <v>0</v>
      </c>
      <c r="K163" s="82" t="s">
        <v>314</v>
      </c>
      <c r="L163" s="82">
        <f t="shared" si="19"/>
        <v>148.28474937788835</v>
      </c>
      <c r="N163" s="20"/>
    </row>
    <row r="164" spans="1:14" x14ac:dyDescent="0.25">
      <c r="A164" s="36" t="s">
        <v>93</v>
      </c>
      <c r="B164" s="235">
        <v>1.2395501299999998</v>
      </c>
      <c r="C164" s="82">
        <f t="shared" si="15"/>
        <v>1.5720042000248499E-2</v>
      </c>
      <c r="D164" s="235">
        <v>6.4376650000000007E-2</v>
      </c>
      <c r="E164" s="82">
        <f t="shared" si="16"/>
        <v>7.8218018993507585E-4</v>
      </c>
      <c r="F164" s="235">
        <v>0</v>
      </c>
      <c r="G164" s="235">
        <v>0.20160481</v>
      </c>
      <c r="H164" s="235">
        <f t="shared" si="17"/>
        <v>0.20160481</v>
      </c>
      <c r="I164" s="82">
        <f t="shared" si="20"/>
        <v>0</v>
      </c>
      <c r="J164" s="94">
        <f t="shared" si="20"/>
        <v>2.7284679551939058E-3</v>
      </c>
      <c r="K164" s="82">
        <f t="shared" si="18"/>
        <v>213.16449364792979</v>
      </c>
      <c r="L164" s="82">
        <f t="shared" si="19"/>
        <v>-83.735646899573155</v>
      </c>
      <c r="N164" s="20"/>
    </row>
    <row r="165" spans="1:14" x14ac:dyDescent="0.25">
      <c r="A165" s="36" t="s">
        <v>53</v>
      </c>
      <c r="B165" s="235">
        <v>0.17680000000000001</v>
      </c>
      <c r="C165" s="82">
        <f t="shared" si="15"/>
        <v>2.2421871922549317E-3</v>
      </c>
      <c r="D165" s="235">
        <v>8.8400000000000006E-2</v>
      </c>
      <c r="E165" s="82">
        <f t="shared" si="16"/>
        <v>1.0740653449699651E-3</v>
      </c>
      <c r="F165" s="235">
        <v>0.17680000000000001</v>
      </c>
      <c r="G165" s="235">
        <v>0</v>
      </c>
      <c r="H165" s="235">
        <f t="shared" si="17"/>
        <v>0.17680000000000001</v>
      </c>
      <c r="I165" s="82">
        <f t="shared" si="20"/>
        <v>2.3927659983820951E-3</v>
      </c>
      <c r="J165" s="94">
        <f t="shared" si="20"/>
        <v>0</v>
      </c>
      <c r="K165" s="82">
        <f t="shared" si="18"/>
        <v>100</v>
      </c>
      <c r="L165" s="82">
        <f t="shared" si="19"/>
        <v>0</v>
      </c>
      <c r="N165" s="20"/>
    </row>
    <row r="166" spans="1:14" x14ac:dyDescent="0.25">
      <c r="A166" s="36" t="s">
        <v>136</v>
      </c>
      <c r="B166" s="235">
        <v>0.10387086</v>
      </c>
      <c r="C166" s="82">
        <f t="shared" si="15"/>
        <v>1.3172958820164313E-3</v>
      </c>
      <c r="D166" s="235">
        <v>7.6484399999999994E-2</v>
      </c>
      <c r="E166" s="82">
        <f t="shared" si="16"/>
        <v>9.2929008451154733E-4</v>
      </c>
      <c r="F166" s="235">
        <v>2.0000000000000001E-4</v>
      </c>
      <c r="G166" s="235">
        <v>0.17286858999999999</v>
      </c>
      <c r="H166" s="235">
        <f t="shared" si="17"/>
        <v>0.17306858999999999</v>
      </c>
      <c r="I166" s="82">
        <f t="shared" si="20"/>
        <v>2.7067488669480711E-6</v>
      </c>
      <c r="J166" s="94">
        <f t="shared" si="20"/>
        <v>2.3395593005670536E-3</v>
      </c>
      <c r="K166" s="82">
        <f t="shared" si="18"/>
        <v>126.27959427020414</v>
      </c>
      <c r="L166" s="82">
        <f t="shared" si="19"/>
        <v>66.619001710393078</v>
      </c>
      <c r="N166" s="20"/>
    </row>
    <row r="167" spans="1:14" x14ac:dyDescent="0.25">
      <c r="A167" s="36" t="s">
        <v>165</v>
      </c>
      <c r="B167" s="235">
        <v>3.9911919999999997E-2</v>
      </c>
      <c r="C167" s="82">
        <f t="shared" si="15"/>
        <v>5.0616513485465732E-4</v>
      </c>
      <c r="D167" s="235">
        <v>1.1999999999999999E-3</v>
      </c>
      <c r="E167" s="82">
        <f t="shared" si="16"/>
        <v>1.4580072556153369E-5</v>
      </c>
      <c r="F167" s="235">
        <v>0.15536945000000002</v>
      </c>
      <c r="G167" s="235">
        <v>1.7330000000000002E-2</v>
      </c>
      <c r="H167" s="235">
        <f t="shared" si="17"/>
        <v>0.17269945000000003</v>
      </c>
      <c r="I167" s="82">
        <f t="shared" si="20"/>
        <v>2.1027304137292251E-3</v>
      </c>
      <c r="J167" s="94">
        <f t="shared" si="20"/>
        <v>2.3453978932105041E-4</v>
      </c>
      <c r="K167" s="82">
        <f t="shared" si="18"/>
        <v>14291.620833333338</v>
      </c>
      <c r="L167" s="82">
        <f t="shared" si="19"/>
        <v>332.70143355669194</v>
      </c>
      <c r="N167" s="20"/>
    </row>
    <row r="168" spans="1:14" x14ac:dyDescent="0.25">
      <c r="A168" s="36" t="s">
        <v>5</v>
      </c>
      <c r="B168" s="235">
        <v>2.06369611</v>
      </c>
      <c r="C168" s="82">
        <f t="shared" si="15"/>
        <v>2.6171906032513143E-2</v>
      </c>
      <c r="D168" s="235">
        <v>4.0999238799999995</v>
      </c>
      <c r="E168" s="82">
        <f t="shared" si="16"/>
        <v>4.981432303758819E-2</v>
      </c>
      <c r="F168" s="235">
        <v>4.8614620000000004E-2</v>
      </c>
      <c r="G168" s="235">
        <v>0.12260153</v>
      </c>
      <c r="H168" s="235">
        <f t="shared" si="17"/>
        <v>0.17121615000000001</v>
      </c>
      <c r="I168" s="82">
        <f t="shared" si="20"/>
        <v>6.579378380105553E-4</v>
      </c>
      <c r="J168" s="94">
        <f t="shared" si="20"/>
        <v>1.6592577620679998E-3</v>
      </c>
      <c r="K168" s="82">
        <f t="shared" si="18"/>
        <v>-95.823918808951163</v>
      </c>
      <c r="L168" s="82">
        <f t="shared" si="19"/>
        <v>-91.70342236095992</v>
      </c>
      <c r="N168" s="20"/>
    </row>
    <row r="169" spans="1:14" x14ac:dyDescent="0.25">
      <c r="A169" s="36" t="s">
        <v>154</v>
      </c>
      <c r="B169" s="235">
        <v>3.5898231699999998</v>
      </c>
      <c r="C169" s="82">
        <f t="shared" si="15"/>
        <v>4.5526332207205859E-2</v>
      </c>
      <c r="D169" s="235">
        <v>2.4101500000000001E-2</v>
      </c>
      <c r="E169" s="82">
        <f t="shared" si="16"/>
        <v>2.9283468226010871E-4</v>
      </c>
      <c r="F169" s="235">
        <v>1.003188E-2</v>
      </c>
      <c r="G169" s="235">
        <v>0.16027817000000003</v>
      </c>
      <c r="H169" s="235">
        <f t="shared" si="17"/>
        <v>0.17031005000000002</v>
      </c>
      <c r="I169" s="82">
        <f t="shared" si="20"/>
        <v>1.357688991167951E-4</v>
      </c>
      <c r="J169" s="94">
        <f t="shared" si="20"/>
        <v>2.1691637752200518E-3</v>
      </c>
      <c r="K169" s="82">
        <f t="shared" si="18"/>
        <v>606.63672385536177</v>
      </c>
      <c r="L169" s="82">
        <f t="shared" si="19"/>
        <v>-95.255753781320649</v>
      </c>
      <c r="N169" s="20"/>
    </row>
    <row r="170" spans="1:14" x14ac:dyDescent="0.25">
      <c r="A170" s="36" t="s">
        <v>243</v>
      </c>
      <c r="B170" s="235">
        <v>1.490168E-2</v>
      </c>
      <c r="C170" s="82">
        <f t="shared" si="15"/>
        <v>1.8898391424819832E-4</v>
      </c>
      <c r="D170" s="235">
        <v>0.18891068</v>
      </c>
      <c r="E170" s="82">
        <f t="shared" si="16"/>
        <v>2.2952761841935595E-3</v>
      </c>
      <c r="F170" s="235">
        <v>0</v>
      </c>
      <c r="G170" s="235">
        <v>0.13886377</v>
      </c>
      <c r="H170" s="235">
        <f t="shared" si="17"/>
        <v>0.13886377</v>
      </c>
      <c r="I170" s="82">
        <f t="shared" si="20"/>
        <v>0</v>
      </c>
      <c r="J170" s="94">
        <f t="shared" si="20"/>
        <v>1.879346760538188E-3</v>
      </c>
      <c r="K170" s="82">
        <f t="shared" si="18"/>
        <v>-26.492366657088951</v>
      </c>
      <c r="L170" s="82">
        <f t="shared" si="19"/>
        <v>831.86654122219772</v>
      </c>
      <c r="N170" s="20"/>
    </row>
    <row r="171" spans="1:14" x14ac:dyDescent="0.25">
      <c r="A171" s="36" t="s">
        <v>113</v>
      </c>
      <c r="B171" s="235">
        <v>0.7298656899999999</v>
      </c>
      <c r="C171" s="82">
        <f t="shared" si="15"/>
        <v>9.2561962793230087E-3</v>
      </c>
      <c r="D171" s="235">
        <v>0.52717524999999998</v>
      </c>
      <c r="E171" s="82">
        <f t="shared" si="16"/>
        <v>6.4052111623402429E-3</v>
      </c>
      <c r="F171" s="235">
        <v>0</v>
      </c>
      <c r="G171" s="235">
        <v>0.13809760000000001</v>
      </c>
      <c r="H171" s="235">
        <f t="shared" si="17"/>
        <v>0.13809760000000001</v>
      </c>
      <c r="I171" s="82">
        <f t="shared" si="20"/>
        <v>0</v>
      </c>
      <c r="J171" s="94">
        <f t="shared" si="20"/>
        <v>1.86897761164124E-3</v>
      </c>
      <c r="K171" s="82">
        <f t="shared" si="18"/>
        <v>-73.804233032563644</v>
      </c>
      <c r="L171" s="82">
        <f t="shared" si="19"/>
        <v>-81.079039350376917</v>
      </c>
      <c r="N171" s="20"/>
    </row>
    <row r="172" spans="1:14" x14ac:dyDescent="0.25">
      <c r="A172" s="36" t="s">
        <v>181</v>
      </c>
      <c r="B172" s="235">
        <v>2.2915728300000002</v>
      </c>
      <c r="C172" s="82">
        <f t="shared" si="15"/>
        <v>2.9061850958967121E-2</v>
      </c>
      <c r="D172" s="235">
        <v>24.882519540000001</v>
      </c>
      <c r="E172" s="82">
        <f t="shared" si="16"/>
        <v>0.30232411689425331</v>
      </c>
      <c r="F172" s="235">
        <v>0</v>
      </c>
      <c r="G172" s="235">
        <v>0.12735579</v>
      </c>
      <c r="H172" s="235">
        <f t="shared" si="17"/>
        <v>0.12735579</v>
      </c>
      <c r="I172" s="82">
        <f t="shared" si="20"/>
        <v>0</v>
      </c>
      <c r="J172" s="94">
        <f t="shared" si="20"/>
        <v>1.7236007014088826E-3</v>
      </c>
      <c r="K172" s="82">
        <f t="shared" si="18"/>
        <v>-99.488171646784934</v>
      </c>
      <c r="L172" s="82">
        <f t="shared" si="19"/>
        <v>-94.442428871003841</v>
      </c>
      <c r="N172" s="20"/>
    </row>
    <row r="173" spans="1:14" x14ac:dyDescent="0.25">
      <c r="A173" s="36" t="s">
        <v>233</v>
      </c>
      <c r="B173" s="235">
        <v>0.29678721999999996</v>
      </c>
      <c r="C173" s="82">
        <f t="shared" si="15"/>
        <v>3.7638716261818245E-3</v>
      </c>
      <c r="D173" s="235">
        <v>3.8448780000000002E-2</v>
      </c>
      <c r="E173" s="82">
        <f t="shared" si="16"/>
        <v>4.6715500174631546E-4</v>
      </c>
      <c r="F173" s="235">
        <v>8.6792610000000006E-2</v>
      </c>
      <c r="G173" s="235">
        <v>3.9796279999999996E-2</v>
      </c>
      <c r="H173" s="235">
        <f t="shared" si="17"/>
        <v>0.12658889000000001</v>
      </c>
      <c r="I173" s="82">
        <f t="shared" si="20"/>
        <v>1.1746289938848293E-3</v>
      </c>
      <c r="J173" s="94">
        <f t="shared" si="20"/>
        <v>5.3859267899374085E-4</v>
      </c>
      <c r="K173" s="82">
        <f t="shared" si="18"/>
        <v>229.24032960213566</v>
      </c>
      <c r="L173" s="82">
        <f t="shared" si="19"/>
        <v>-57.346920126816769</v>
      </c>
      <c r="N173" s="20"/>
    </row>
    <row r="174" spans="1:14" x14ac:dyDescent="0.25">
      <c r="A174" s="36" t="s">
        <v>185</v>
      </c>
      <c r="B174" s="235">
        <v>0.22029458999999998</v>
      </c>
      <c r="C174" s="82">
        <f t="shared" si="15"/>
        <v>2.7937879424267602E-3</v>
      </c>
      <c r="D174" s="235">
        <v>0.17789488000000001</v>
      </c>
      <c r="E174" s="82">
        <f t="shared" si="16"/>
        <v>2.1614335481401643E-3</v>
      </c>
      <c r="F174" s="235">
        <v>0</v>
      </c>
      <c r="G174" s="235">
        <v>0.12461264999999999</v>
      </c>
      <c r="H174" s="235">
        <f t="shared" si="17"/>
        <v>0.12461264999999999</v>
      </c>
      <c r="I174" s="82">
        <f t="shared" si="20"/>
        <v>0</v>
      </c>
      <c r="J174" s="94">
        <f t="shared" si="20"/>
        <v>1.6864757459744829E-3</v>
      </c>
      <c r="K174" s="82">
        <f t="shared" si="18"/>
        <v>-29.951525305281422</v>
      </c>
      <c r="L174" s="82">
        <f t="shared" si="19"/>
        <v>-43.433631302520872</v>
      </c>
      <c r="N174" s="20"/>
    </row>
    <row r="175" spans="1:14" x14ac:dyDescent="0.25">
      <c r="A175" s="36" t="s">
        <v>122</v>
      </c>
      <c r="B175" s="235">
        <v>0.46636415000000003</v>
      </c>
      <c r="C175" s="82">
        <f t="shared" si="15"/>
        <v>5.9144554528102813E-3</v>
      </c>
      <c r="D175" s="235">
        <v>2.06053094</v>
      </c>
      <c r="E175" s="82">
        <f t="shared" si="16"/>
        <v>2.5035575507832419E-2</v>
      </c>
      <c r="F175" s="235">
        <v>9.4620999999999997E-2</v>
      </c>
      <c r="G175" s="235">
        <v>2.9106529999999999E-2</v>
      </c>
      <c r="H175" s="235">
        <f t="shared" si="17"/>
        <v>0.12372753</v>
      </c>
      <c r="I175" s="82">
        <f t="shared" si="20"/>
        <v>1.2805764226974672E-3</v>
      </c>
      <c r="J175" s="94">
        <f t="shared" si="20"/>
        <v>3.9392033549145024E-4</v>
      </c>
      <c r="K175" s="82">
        <f t="shared" si="18"/>
        <v>-93.995356847201734</v>
      </c>
      <c r="L175" s="82">
        <f t="shared" si="19"/>
        <v>-73.469759628822246</v>
      </c>
      <c r="N175" s="20"/>
    </row>
    <row r="176" spans="1:14" x14ac:dyDescent="0.25">
      <c r="A176" s="36" t="s">
        <v>92</v>
      </c>
      <c r="B176" s="235">
        <v>0</v>
      </c>
      <c r="C176" s="82">
        <f t="shared" si="15"/>
        <v>0</v>
      </c>
      <c r="D176" s="235">
        <v>3.9059249999999997E-2</v>
      </c>
      <c r="E176" s="82">
        <f t="shared" si="16"/>
        <v>4.7457224915744455E-4</v>
      </c>
      <c r="F176" s="235">
        <v>2.7242529999999997E-2</v>
      </c>
      <c r="G176" s="235">
        <v>8.7483949999999991E-2</v>
      </c>
      <c r="H176" s="235">
        <f t="shared" si="17"/>
        <v>0.11472647999999999</v>
      </c>
      <c r="I176" s="82">
        <f t="shared" si="20"/>
        <v>3.6869343605149419E-4</v>
      </c>
      <c r="J176" s="94">
        <f t="shared" si="20"/>
        <v>1.1839854126932084E-3</v>
      </c>
      <c r="K176" s="82">
        <f t="shared" si="18"/>
        <v>193.72422665565776</v>
      </c>
      <c r="L176" s="82" t="s">
        <v>314</v>
      </c>
      <c r="N176" s="20"/>
    </row>
    <row r="177" spans="1:14" x14ac:dyDescent="0.25">
      <c r="A177" s="36" t="s">
        <v>76</v>
      </c>
      <c r="B177" s="235">
        <v>17.922891</v>
      </c>
      <c r="C177" s="82">
        <f t="shared" si="15"/>
        <v>0.2272990760655044</v>
      </c>
      <c r="D177" s="235">
        <v>1.8716269999999999</v>
      </c>
      <c r="E177" s="82">
        <f t="shared" si="16"/>
        <v>2.2740381215046384E-2</v>
      </c>
      <c r="F177" s="235">
        <v>0.10544000000000001</v>
      </c>
      <c r="G177" s="235">
        <v>1.2999999999999999E-5</v>
      </c>
      <c r="H177" s="235">
        <f t="shared" si="17"/>
        <v>0.10545300000000001</v>
      </c>
      <c r="I177" s="82">
        <f t="shared" si="20"/>
        <v>1.4269980026550234E-3</v>
      </c>
      <c r="J177" s="94">
        <f t="shared" si="20"/>
        <v>1.7593867635162462E-7</v>
      </c>
      <c r="K177" s="82">
        <f t="shared" si="18"/>
        <v>-94.365704277615151</v>
      </c>
      <c r="L177" s="82">
        <f t="shared" si="19"/>
        <v>-99.411629518920805</v>
      </c>
      <c r="N177" s="20"/>
    </row>
    <row r="178" spans="1:14" x14ac:dyDescent="0.25">
      <c r="A178" s="36" t="s">
        <v>58</v>
      </c>
      <c r="B178" s="235">
        <v>8.9010300000000007E-3</v>
      </c>
      <c r="C178" s="82">
        <f t="shared" si="15"/>
        <v>1.128833453839192E-4</v>
      </c>
      <c r="D178" s="235">
        <v>3.5E-4</v>
      </c>
      <c r="E178" s="82">
        <f t="shared" si="16"/>
        <v>4.2525211622113989E-6</v>
      </c>
      <c r="F178" s="235">
        <v>0.102314</v>
      </c>
      <c r="G178" s="235">
        <v>0</v>
      </c>
      <c r="H178" s="235">
        <f t="shared" si="17"/>
        <v>0.102314</v>
      </c>
      <c r="I178" s="82">
        <f t="shared" si="20"/>
        <v>1.3846915178646248E-3</v>
      </c>
      <c r="J178" s="94">
        <f t="shared" si="20"/>
        <v>0</v>
      </c>
      <c r="K178" s="82">
        <f t="shared" si="18"/>
        <v>29132.571428571431</v>
      </c>
      <c r="L178" s="82">
        <f t="shared" si="19"/>
        <v>1049.4624779379465</v>
      </c>
      <c r="N178" s="20"/>
    </row>
    <row r="179" spans="1:14" x14ac:dyDescent="0.25">
      <c r="A179" s="36" t="s">
        <v>213</v>
      </c>
      <c r="B179" s="235">
        <v>9.0861600000000001E-2</v>
      </c>
      <c r="C179" s="82">
        <f t="shared" si="15"/>
        <v>1.152311740881169E-3</v>
      </c>
      <c r="D179" s="235">
        <v>2.687157</v>
      </c>
      <c r="E179" s="82">
        <f t="shared" si="16"/>
        <v>3.264912002481285E-2</v>
      </c>
      <c r="F179" s="235">
        <v>0</v>
      </c>
      <c r="G179" s="235">
        <v>9.7925999999999999E-2</v>
      </c>
      <c r="H179" s="235">
        <f t="shared" si="17"/>
        <v>9.7925999999999999E-2</v>
      </c>
      <c r="I179" s="82">
        <f t="shared" si="20"/>
        <v>0</v>
      </c>
      <c r="J179" s="94">
        <f t="shared" si="20"/>
        <v>1.3253054477237842E-3</v>
      </c>
      <c r="K179" s="82">
        <f t="shared" si="18"/>
        <v>-96.355776755879916</v>
      </c>
      <c r="L179" s="82">
        <f t="shared" si="19"/>
        <v>7.7749016086003264</v>
      </c>
      <c r="N179" s="20"/>
    </row>
    <row r="180" spans="1:14" x14ac:dyDescent="0.25">
      <c r="A180" s="36" t="s">
        <v>12</v>
      </c>
      <c r="B180" s="235">
        <v>29.196277780000003</v>
      </c>
      <c r="C180" s="82">
        <f t="shared" si="15"/>
        <v>0.37026877884521064</v>
      </c>
      <c r="D180" s="235">
        <v>8.9102411899999989</v>
      </c>
      <c r="E180" s="82">
        <f t="shared" si="16"/>
        <v>0.10825996920252193</v>
      </c>
      <c r="F180" s="235">
        <v>5.532422E-2</v>
      </c>
      <c r="G180" s="235">
        <v>3.6947149999999998E-2</v>
      </c>
      <c r="H180" s="235">
        <f t="shared" si="17"/>
        <v>9.2271369999999991E-2</v>
      </c>
      <c r="I180" s="82">
        <f t="shared" si="20"/>
        <v>7.4874384899892917E-4</v>
      </c>
      <c r="J180" s="94">
        <f t="shared" si="20"/>
        <v>5.0003328199730213E-4</v>
      </c>
      <c r="K180" s="82">
        <f t="shared" si="18"/>
        <v>-98.964434654097161</v>
      </c>
      <c r="L180" s="82">
        <f t="shared" si="19"/>
        <v>-99.683961871114917</v>
      </c>
      <c r="N180" s="20"/>
    </row>
    <row r="181" spans="1:14" x14ac:dyDescent="0.25">
      <c r="A181" s="36" t="s">
        <v>254</v>
      </c>
      <c r="B181" s="235">
        <v>0.21580174999999999</v>
      </c>
      <c r="C181" s="82">
        <f t="shared" si="15"/>
        <v>2.7368095017884651E-3</v>
      </c>
      <c r="D181" s="235">
        <v>5.7165000000000001E-2</v>
      </c>
      <c r="E181" s="82">
        <f t="shared" si="16"/>
        <v>6.9455820639375621E-4</v>
      </c>
      <c r="F181" s="235">
        <v>8.2698529999999992E-2</v>
      </c>
      <c r="G181" s="235">
        <v>2.4875000000000001E-3</v>
      </c>
      <c r="H181" s="235">
        <f t="shared" si="17"/>
        <v>8.5186029999999996E-2</v>
      </c>
      <c r="I181" s="82">
        <f t="shared" si="20"/>
        <v>1.1192207618788553E-3</v>
      </c>
      <c r="J181" s="94">
        <f t="shared" si="20"/>
        <v>3.366518903266664E-5</v>
      </c>
      <c r="K181" s="82">
        <f t="shared" si="18"/>
        <v>49.017808099361496</v>
      </c>
      <c r="L181" s="82">
        <f t="shared" si="19"/>
        <v>-60.525792770447872</v>
      </c>
      <c r="N181" s="20"/>
    </row>
    <row r="182" spans="1:14" x14ac:dyDescent="0.25">
      <c r="A182" s="36" t="s">
        <v>188</v>
      </c>
      <c r="B182" s="235">
        <v>2.9407051600000003</v>
      </c>
      <c r="C182" s="82">
        <f t="shared" si="15"/>
        <v>3.729418238659496E-2</v>
      </c>
      <c r="D182" s="235">
        <v>0.21103949999999999</v>
      </c>
      <c r="E182" s="82">
        <f t="shared" si="16"/>
        <v>2.5641426851786076E-3</v>
      </c>
      <c r="F182" s="235">
        <v>0</v>
      </c>
      <c r="G182" s="235">
        <v>6.9952E-2</v>
      </c>
      <c r="H182" s="235">
        <f t="shared" si="17"/>
        <v>6.9952E-2</v>
      </c>
      <c r="I182" s="82">
        <f t="shared" si="20"/>
        <v>0</v>
      </c>
      <c r="J182" s="94">
        <f t="shared" si="20"/>
        <v>9.4671248370375744E-4</v>
      </c>
      <c r="K182" s="82">
        <f t="shared" si="18"/>
        <v>-66.853598496963841</v>
      </c>
      <c r="L182" s="82">
        <f t="shared" si="19"/>
        <v>-97.621250815909747</v>
      </c>
      <c r="N182" s="20"/>
    </row>
    <row r="183" spans="1:14" x14ac:dyDescent="0.25">
      <c r="A183" s="36" t="s">
        <v>187</v>
      </c>
      <c r="B183" s="235">
        <v>2.6761E-2</v>
      </c>
      <c r="C183" s="82">
        <f t="shared" si="15"/>
        <v>3.3938445391365512E-4</v>
      </c>
      <c r="D183" s="235">
        <v>3.2425089999999997E-2</v>
      </c>
      <c r="E183" s="82">
        <f t="shared" si="16"/>
        <v>3.9396680403316919E-4</v>
      </c>
      <c r="F183" s="235">
        <v>0</v>
      </c>
      <c r="G183" s="235">
        <v>6.5566289999999999E-2</v>
      </c>
      <c r="H183" s="235">
        <f t="shared" si="17"/>
        <v>6.5566289999999999E-2</v>
      </c>
      <c r="I183" s="82">
        <f t="shared" si="20"/>
        <v>0</v>
      </c>
      <c r="J183" s="94">
        <f t="shared" si="20"/>
        <v>8.8735740583744326E-4</v>
      </c>
      <c r="K183" s="82">
        <f t="shared" si="18"/>
        <v>102.20850582064691</v>
      </c>
      <c r="L183" s="82">
        <f t="shared" si="19"/>
        <v>145.00687567729159</v>
      </c>
      <c r="N183" s="20"/>
    </row>
    <row r="184" spans="1:14" x14ac:dyDescent="0.25">
      <c r="A184" s="36" t="s">
        <v>255</v>
      </c>
      <c r="B184" s="235">
        <v>0.17735979000000002</v>
      </c>
      <c r="C184" s="82">
        <f t="shared" si="15"/>
        <v>2.2492864794062457E-3</v>
      </c>
      <c r="D184" s="235">
        <v>3.2351999999999999E-2</v>
      </c>
      <c r="E184" s="82">
        <f t="shared" si="16"/>
        <v>3.9307875611389485E-4</v>
      </c>
      <c r="F184" s="235">
        <v>0</v>
      </c>
      <c r="G184" s="235">
        <v>5.498815E-2</v>
      </c>
      <c r="H184" s="235">
        <f t="shared" si="17"/>
        <v>5.498815E-2</v>
      </c>
      <c r="I184" s="82">
        <f t="shared" si="20"/>
        <v>0</v>
      </c>
      <c r="J184" s="94">
        <f t="shared" si="20"/>
        <v>7.4419556354035296E-4</v>
      </c>
      <c r="K184" s="82">
        <f t="shared" si="18"/>
        <v>69.968317260138477</v>
      </c>
      <c r="L184" s="82">
        <f t="shared" si="19"/>
        <v>-68.996270236900941</v>
      </c>
      <c r="N184" s="20"/>
    </row>
    <row r="185" spans="1:14" x14ac:dyDescent="0.25">
      <c r="A185" s="36" t="s">
        <v>173</v>
      </c>
      <c r="B185" s="235">
        <v>7.7815820000000008E-2</v>
      </c>
      <c r="C185" s="82">
        <f t="shared" si="15"/>
        <v>9.8686445112451996E-4</v>
      </c>
      <c r="D185" s="235">
        <v>0.10807741</v>
      </c>
      <c r="E185" s="82">
        <f t="shared" si="16"/>
        <v>1.3131470662342797E-3</v>
      </c>
      <c r="F185" s="235">
        <v>2.3340650000000001E-2</v>
      </c>
      <c r="G185" s="235">
        <v>2.8258259999999997E-2</v>
      </c>
      <c r="H185" s="235">
        <f t="shared" si="17"/>
        <v>5.1598909999999998E-2</v>
      </c>
      <c r="I185" s="82">
        <f t="shared" si="20"/>
        <v>3.1588638970665755E-4</v>
      </c>
      <c r="J185" s="94">
        <f t="shared" si="20"/>
        <v>3.8244006618462002E-4</v>
      </c>
      <c r="K185" s="82">
        <f t="shared" si="18"/>
        <v>-52.25745139525457</v>
      </c>
      <c r="L185" s="82">
        <f t="shared" si="19"/>
        <v>-33.690976976147027</v>
      </c>
      <c r="N185" s="20"/>
    </row>
    <row r="186" spans="1:14" x14ac:dyDescent="0.25">
      <c r="A186" s="36" t="s">
        <v>59</v>
      </c>
      <c r="B186" s="235">
        <v>3.8353930000000001E-2</v>
      </c>
      <c r="C186" s="82">
        <f t="shared" si="15"/>
        <v>4.8640662114616618E-4</v>
      </c>
      <c r="D186" s="235">
        <v>4.8253150000000002E-2</v>
      </c>
      <c r="E186" s="82">
        <f t="shared" si="16"/>
        <v>5.8627869005246002E-4</v>
      </c>
      <c r="F186" s="235">
        <v>3.7248209999999997E-2</v>
      </c>
      <c r="G186" s="235">
        <v>8.848700000000001E-3</v>
      </c>
      <c r="H186" s="235">
        <f t="shared" si="17"/>
        <v>4.6096909999999998E-2</v>
      </c>
      <c r="I186" s="82">
        <f t="shared" si="20"/>
        <v>5.0410775106671908E-4</v>
      </c>
      <c r="J186" s="94">
        <f t="shared" si="20"/>
        <v>1.19756043494817E-4</v>
      </c>
      <c r="K186" s="82">
        <f t="shared" si="18"/>
        <v>-4.4685994593099192</v>
      </c>
      <c r="L186" s="82">
        <f t="shared" si="19"/>
        <v>20.18823103655869</v>
      </c>
      <c r="N186" s="20"/>
    </row>
    <row r="187" spans="1:14" x14ac:dyDescent="0.25">
      <c r="A187" s="36" t="s">
        <v>88</v>
      </c>
      <c r="B187" s="235">
        <v>5.2589339999999998E-2</v>
      </c>
      <c r="C187" s="82">
        <f t="shared" si="15"/>
        <v>6.6694086310599518E-4</v>
      </c>
      <c r="D187" s="235">
        <v>4.0810675999999999</v>
      </c>
      <c r="E187" s="82">
        <f t="shared" si="16"/>
        <v>4.9585218095472255E-2</v>
      </c>
      <c r="F187" s="235">
        <v>4.4999999999999998E-2</v>
      </c>
      <c r="G187" s="235">
        <v>0</v>
      </c>
      <c r="H187" s="235">
        <f t="shared" si="17"/>
        <v>4.4999999999999998E-2</v>
      </c>
      <c r="I187" s="82">
        <f t="shared" si="20"/>
        <v>6.0901849506331599E-4</v>
      </c>
      <c r="J187" s="94">
        <f t="shared" si="20"/>
        <v>0</v>
      </c>
      <c r="K187" s="82">
        <f t="shared" si="18"/>
        <v>-98.897347350972581</v>
      </c>
      <c r="L187" s="82">
        <f t="shared" si="19"/>
        <v>-14.431327717746601</v>
      </c>
      <c r="N187" s="20"/>
    </row>
    <row r="188" spans="1:14" x14ac:dyDescent="0.25">
      <c r="A188" s="36" t="s">
        <v>232</v>
      </c>
      <c r="B188" s="235">
        <v>0.45092557999999999</v>
      </c>
      <c r="C188" s="82">
        <f t="shared" si="15"/>
        <v>5.7186626704532036E-3</v>
      </c>
      <c r="D188" s="235">
        <v>7.3348999999999998E-2</v>
      </c>
      <c r="E188" s="82">
        <f t="shared" si="16"/>
        <v>8.911947849344113E-4</v>
      </c>
      <c r="F188" s="235">
        <v>3.4429720000000004E-2</v>
      </c>
      <c r="G188" s="235">
        <v>9.5E-4</v>
      </c>
      <c r="H188" s="235">
        <f t="shared" si="17"/>
        <v>3.5379720000000003E-2</v>
      </c>
      <c r="I188" s="82">
        <f t="shared" si="20"/>
        <v>4.6596302799669682E-4</v>
      </c>
      <c r="J188" s="94">
        <f t="shared" si="20"/>
        <v>1.2857057118003338E-5</v>
      </c>
      <c r="K188" s="82">
        <f t="shared" si="18"/>
        <v>-51.765231973169357</v>
      </c>
      <c r="L188" s="82">
        <f t="shared" si="19"/>
        <v>-92.153978046665713</v>
      </c>
      <c r="N188" s="20"/>
    </row>
    <row r="189" spans="1:14" x14ac:dyDescent="0.25">
      <c r="A189" s="36" t="s">
        <v>227</v>
      </c>
      <c r="B189" s="235">
        <v>4.1212140000000001E-2</v>
      </c>
      <c r="C189" s="82">
        <f t="shared" si="15"/>
        <v>5.2265459543787978E-4</v>
      </c>
      <c r="D189" s="235">
        <v>5.4333300000000001E-2</v>
      </c>
      <c r="E189" s="82">
        <f t="shared" si="16"/>
        <v>6.6015288017937329E-4</v>
      </c>
      <c r="F189" s="235">
        <v>5.5300000000000002E-3</v>
      </c>
      <c r="G189" s="235">
        <v>2.6988330000000001E-2</v>
      </c>
      <c r="H189" s="235">
        <f t="shared" si="17"/>
        <v>3.2518329999999998E-2</v>
      </c>
      <c r="I189" s="82">
        <f t="shared" si="20"/>
        <v>7.4841606171114182E-5</v>
      </c>
      <c r="J189" s="94">
        <f t="shared" si="20"/>
        <v>3.6525315824160321E-4</v>
      </c>
      <c r="K189" s="82">
        <f t="shared" si="18"/>
        <v>-40.150276165813601</v>
      </c>
      <c r="L189" s="82">
        <f t="shared" si="19"/>
        <v>-21.095264647747001</v>
      </c>
      <c r="N189" s="20"/>
    </row>
    <row r="190" spans="1:14" x14ac:dyDescent="0.25">
      <c r="A190" s="36" t="s">
        <v>96</v>
      </c>
      <c r="B190" s="235">
        <v>2.3723253</v>
      </c>
      <c r="C190" s="82">
        <f t="shared" si="15"/>
        <v>3.0085958164719102E-2</v>
      </c>
      <c r="D190" s="235">
        <v>8.9700000000000001E-4</v>
      </c>
      <c r="E190" s="82">
        <f t="shared" si="16"/>
        <v>1.0898604235724645E-5</v>
      </c>
      <c r="F190" s="235">
        <v>9.5E-4</v>
      </c>
      <c r="G190" s="235">
        <v>2.433169E-2</v>
      </c>
      <c r="H190" s="235">
        <f t="shared" si="17"/>
        <v>2.5281689999999999E-2</v>
      </c>
      <c r="I190" s="82">
        <f t="shared" si="20"/>
        <v>1.2857057118003338E-5</v>
      </c>
      <c r="J190" s="94">
        <f t="shared" si="20"/>
        <v>3.2929887169215856E-4</v>
      </c>
      <c r="K190" s="82">
        <f t="shared" si="18"/>
        <v>2718.4715719063543</v>
      </c>
      <c r="L190" s="82">
        <f t="shared" si="19"/>
        <v>-98.934307617930813</v>
      </c>
      <c r="N190" s="20"/>
    </row>
    <row r="191" spans="1:14" x14ac:dyDescent="0.25">
      <c r="A191" s="36" t="s">
        <v>32</v>
      </c>
      <c r="B191" s="235">
        <v>1.7139830000000002E-2</v>
      </c>
      <c r="C191" s="82">
        <f t="shared" si="15"/>
        <v>2.1736825397865862E-4</v>
      </c>
      <c r="D191" s="235">
        <v>0.19232067</v>
      </c>
      <c r="E191" s="82">
        <f t="shared" si="16"/>
        <v>2.3367077688733573E-3</v>
      </c>
      <c r="F191" s="235">
        <v>1.9356E-3</v>
      </c>
      <c r="G191" s="235">
        <v>2.2277099999999998E-2</v>
      </c>
      <c r="H191" s="235">
        <f t="shared" si="17"/>
        <v>2.4212699999999997E-2</v>
      </c>
      <c r="I191" s="82">
        <f t="shared" si="20"/>
        <v>2.6195915534323432E-5</v>
      </c>
      <c r="J191" s="94">
        <f t="shared" si="20"/>
        <v>3.014925759194444E-4</v>
      </c>
      <c r="K191" s="82">
        <f t="shared" si="18"/>
        <v>-87.410245606985455</v>
      </c>
      <c r="L191" s="82">
        <f t="shared" si="19"/>
        <v>41.265695167338265</v>
      </c>
      <c r="N191" s="20"/>
    </row>
    <row r="192" spans="1:14" x14ac:dyDescent="0.25">
      <c r="A192" s="36" t="s">
        <v>18</v>
      </c>
      <c r="B192" s="235">
        <v>3.4479000000000003E-3</v>
      </c>
      <c r="C192" s="82">
        <f t="shared" si="15"/>
        <v>4.3726454865247615E-5</v>
      </c>
      <c r="D192" s="235">
        <v>0</v>
      </c>
      <c r="E192" s="82">
        <f t="shared" si="16"/>
        <v>0</v>
      </c>
      <c r="F192" s="235">
        <v>4.7599499999999998E-3</v>
      </c>
      <c r="G192" s="235">
        <v>1.677236E-2</v>
      </c>
      <c r="H192" s="235">
        <f t="shared" si="17"/>
        <v>2.1532309999999999E-2</v>
      </c>
      <c r="I192" s="82">
        <f t="shared" si="20"/>
        <v>6.4419946346147355E-5</v>
      </c>
      <c r="J192" s="94">
        <f t="shared" si="20"/>
        <v>2.2699283213022575E-4</v>
      </c>
      <c r="K192" s="82" t="s">
        <v>314</v>
      </c>
      <c r="L192" s="82">
        <f t="shared" si="19"/>
        <v>524.50506105165459</v>
      </c>
      <c r="N192" s="20"/>
    </row>
    <row r="193" spans="1:14" x14ac:dyDescent="0.25">
      <c r="A193" s="36" t="s">
        <v>231</v>
      </c>
      <c r="B193" s="235">
        <v>0.81858931999999995</v>
      </c>
      <c r="C193" s="82">
        <f t="shared" si="15"/>
        <v>1.0381394168668968E-2</v>
      </c>
      <c r="D193" s="235">
        <v>0.14975203000000001</v>
      </c>
      <c r="E193" s="82">
        <f t="shared" si="16"/>
        <v>1.819496219026047E-3</v>
      </c>
      <c r="F193" s="235">
        <v>1.4260719999999999E-2</v>
      </c>
      <c r="G193" s="235">
        <v>7.1237499999999999E-3</v>
      </c>
      <c r="H193" s="235">
        <f t="shared" si="17"/>
        <v>2.1384469999999999E-2</v>
      </c>
      <c r="I193" s="82">
        <f t="shared" si="20"/>
        <v>1.9300093850931849E-4</v>
      </c>
      <c r="J193" s="94">
        <f t="shared" si="20"/>
        <v>9.6411011204606615E-5</v>
      </c>
      <c r="K193" s="82">
        <f t="shared" si="18"/>
        <v>-85.720080055008268</v>
      </c>
      <c r="L193" s="82">
        <f t="shared" si="19"/>
        <v>-97.387643659949035</v>
      </c>
      <c r="N193" s="20"/>
    </row>
    <row r="194" spans="1:14" x14ac:dyDescent="0.25">
      <c r="A194" s="36" t="s">
        <v>28</v>
      </c>
      <c r="B194" s="235">
        <v>1.8297479999999998E-2</v>
      </c>
      <c r="C194" s="82">
        <f t="shared" si="15"/>
        <v>2.32049634086769E-4</v>
      </c>
      <c r="D194" s="235">
        <v>7.2631870000000001E-2</v>
      </c>
      <c r="E194" s="82">
        <f t="shared" si="16"/>
        <v>8.8248161207424942E-4</v>
      </c>
      <c r="F194" s="235">
        <v>0</v>
      </c>
      <c r="G194" s="235">
        <v>2.099678E-2</v>
      </c>
      <c r="H194" s="235">
        <f t="shared" si="17"/>
        <v>2.099678E-2</v>
      </c>
      <c r="I194" s="82">
        <f t="shared" si="20"/>
        <v>0</v>
      </c>
      <c r="J194" s="94">
        <f t="shared" si="20"/>
        <v>2.841650523727896E-4</v>
      </c>
      <c r="K194" s="82">
        <f t="shared" si="18"/>
        <v>-71.091505698531506</v>
      </c>
      <c r="L194" s="82">
        <f t="shared" si="19"/>
        <v>14.752304688951723</v>
      </c>
      <c r="N194" s="20"/>
    </row>
    <row r="195" spans="1:14" x14ac:dyDescent="0.25">
      <c r="A195" s="36" t="s">
        <v>179</v>
      </c>
      <c r="B195" s="235">
        <v>1.9264240000000002E-2</v>
      </c>
      <c r="C195" s="82">
        <f t="shared" si="15"/>
        <v>2.4431013685817385E-4</v>
      </c>
      <c r="D195" s="235">
        <v>4.5409999999999999E-2</v>
      </c>
      <c r="E195" s="82">
        <f t="shared" si="16"/>
        <v>5.5173424564577034E-4</v>
      </c>
      <c r="F195" s="235">
        <v>0</v>
      </c>
      <c r="G195" s="235">
        <v>2.0799999999999999E-2</v>
      </c>
      <c r="H195" s="235">
        <f t="shared" si="17"/>
        <v>2.0799999999999999E-2</v>
      </c>
      <c r="I195" s="82">
        <f t="shared" si="20"/>
        <v>0</v>
      </c>
      <c r="J195" s="94">
        <f t="shared" si="20"/>
        <v>2.815018821625994E-4</v>
      </c>
      <c r="K195" s="82">
        <f t="shared" si="18"/>
        <v>-54.195111208984812</v>
      </c>
      <c r="L195" s="82">
        <f t="shared" si="19"/>
        <v>7.972076759841018</v>
      </c>
      <c r="N195" s="20"/>
    </row>
    <row r="196" spans="1:14" x14ac:dyDescent="0.25">
      <c r="A196" s="36" t="s">
        <v>16</v>
      </c>
      <c r="B196" s="235">
        <v>9.1409999999999994E-5</v>
      </c>
      <c r="C196" s="82">
        <f t="shared" ref="C196:C259" si="21">(B196/$B$268)*100</f>
        <v>1.1592665794345208E-6</v>
      </c>
      <c r="D196" s="235">
        <v>1.4350290000000002E-2</v>
      </c>
      <c r="E196" s="82">
        <f t="shared" ref="E196:E259" si="22">(D196/$D$268)*100</f>
        <v>1.7435689116820181E-4</v>
      </c>
      <c r="F196" s="235">
        <v>1.4917149999999999E-2</v>
      </c>
      <c r="G196" s="235">
        <v>9.1247000000000008E-4</v>
      </c>
      <c r="H196" s="235">
        <f t="shared" ref="H196:H259" si="23">F196+G196</f>
        <v>1.5829619999999999E-2</v>
      </c>
      <c r="I196" s="82">
        <f t="shared" si="20"/>
        <v>2.0188489430297208E-4</v>
      </c>
      <c r="J196" s="94">
        <f t="shared" si="20"/>
        <v>1.2349135693120534E-5</v>
      </c>
      <c r="K196" s="82">
        <f t="shared" si="18"/>
        <v>10.308711531265203</v>
      </c>
      <c r="L196" s="82">
        <f t="shared" si="19"/>
        <v>17217.164424023631</v>
      </c>
      <c r="N196" s="20"/>
    </row>
    <row r="197" spans="1:14" x14ac:dyDescent="0.25">
      <c r="A197" s="36" t="s">
        <v>234</v>
      </c>
      <c r="B197" s="235">
        <v>0.20078042999999998</v>
      </c>
      <c r="C197" s="82">
        <f t="shared" si="21"/>
        <v>2.5463083065692181E-3</v>
      </c>
      <c r="D197" s="235">
        <v>1.9554999999999999E-2</v>
      </c>
      <c r="E197" s="82">
        <f t="shared" si="22"/>
        <v>2.3759443236298262E-4</v>
      </c>
      <c r="F197" s="235">
        <v>1.0864219999999999E-2</v>
      </c>
      <c r="G197" s="235">
        <v>4.1050000000000001E-3</v>
      </c>
      <c r="H197" s="235">
        <f t="shared" si="23"/>
        <v>1.4969219999999998E-2</v>
      </c>
      <c r="I197" s="82">
        <f t="shared" si="20"/>
        <v>1.4703357587637285E-4</v>
      </c>
      <c r="J197" s="94">
        <f t="shared" si="20"/>
        <v>5.5556020494109171E-5</v>
      </c>
      <c r="K197" s="82">
        <f t="shared" ref="K197:K258" si="24">((H197/D197)-1)*100</f>
        <v>-23.450677576067513</v>
      </c>
      <c r="L197" s="82">
        <f t="shared" ref="L197:L259" si="25">((H197/B197)-1)*100</f>
        <v>-92.544482547427549</v>
      </c>
      <c r="N197" s="20"/>
    </row>
    <row r="198" spans="1:14" x14ac:dyDescent="0.25">
      <c r="A198" s="36" t="s">
        <v>239</v>
      </c>
      <c r="B198" s="235">
        <v>4.0459500000000002E-2</v>
      </c>
      <c r="C198" s="82">
        <f t="shared" si="21"/>
        <v>5.1310957412352041E-4</v>
      </c>
      <c r="D198" s="235">
        <v>3.7993800000000002E-3</v>
      </c>
      <c r="E198" s="82">
        <f t="shared" si="22"/>
        <v>4.6162696723664991E-5</v>
      </c>
      <c r="F198" s="235">
        <v>0</v>
      </c>
      <c r="G198" s="235">
        <v>1.416826E-2</v>
      </c>
      <c r="H198" s="235">
        <f t="shared" si="23"/>
        <v>1.416826E-2</v>
      </c>
      <c r="I198" s="82">
        <f t="shared" si="20"/>
        <v>0</v>
      </c>
      <c r="J198" s="94">
        <f t="shared" si="20"/>
        <v>1.9174960850812842E-4</v>
      </c>
      <c r="K198" s="82">
        <f t="shared" si="24"/>
        <v>272.9097905447731</v>
      </c>
      <c r="L198" s="82">
        <f t="shared" si="25"/>
        <v>-64.981623598907561</v>
      </c>
      <c r="N198" s="20"/>
    </row>
    <row r="199" spans="1:14" x14ac:dyDescent="0.25">
      <c r="A199" s="36" t="s">
        <v>24</v>
      </c>
      <c r="B199" s="235">
        <v>2.699526E-2</v>
      </c>
      <c r="C199" s="82">
        <f t="shared" si="21"/>
        <v>3.4235535194339286E-4</v>
      </c>
      <c r="D199" s="235">
        <v>0.72832724000000004</v>
      </c>
      <c r="E199" s="82">
        <f t="shared" si="22"/>
        <v>8.8492200031857742E-3</v>
      </c>
      <c r="F199" s="235">
        <v>1.253224E-2</v>
      </c>
      <c r="G199" s="235">
        <v>1.3139200000000001E-3</v>
      </c>
      <c r="H199" s="235">
        <f t="shared" si="23"/>
        <v>1.384616E-2</v>
      </c>
      <c r="I199" s="82">
        <f t="shared" si="20"/>
        <v>1.6960813210160647E-4</v>
      </c>
      <c r="J199" s="94">
        <f t="shared" si="20"/>
        <v>1.7782257356302051E-5</v>
      </c>
      <c r="K199" s="82">
        <f t="shared" si="24"/>
        <v>-98.098909495682179</v>
      </c>
      <c r="L199" s="82">
        <f t="shared" si="25"/>
        <v>-48.708921492143439</v>
      </c>
      <c r="N199" s="20"/>
    </row>
    <row r="200" spans="1:14" x14ac:dyDescent="0.25">
      <c r="A200" s="36" t="s">
        <v>186</v>
      </c>
      <c r="B200" s="235">
        <v>0</v>
      </c>
      <c r="C200" s="82">
        <f t="shared" si="21"/>
        <v>0</v>
      </c>
      <c r="D200" s="235">
        <v>0</v>
      </c>
      <c r="E200" s="82">
        <f t="shared" si="22"/>
        <v>0</v>
      </c>
      <c r="F200" s="235">
        <v>0</v>
      </c>
      <c r="G200" s="235">
        <v>1.3838350000000001E-2</v>
      </c>
      <c r="H200" s="235">
        <f t="shared" si="23"/>
        <v>1.3838350000000001E-2</v>
      </c>
      <c r="I200" s="82">
        <f t="shared" si="20"/>
        <v>0</v>
      </c>
      <c r="J200" s="94">
        <f t="shared" si="20"/>
        <v>1.8728469091465423E-4</v>
      </c>
      <c r="K200" s="82" t="s">
        <v>314</v>
      </c>
      <c r="L200" s="82" t="s">
        <v>314</v>
      </c>
      <c r="N200" s="20"/>
    </row>
    <row r="201" spans="1:14" x14ac:dyDescent="0.25">
      <c r="A201" s="36" t="s">
        <v>31</v>
      </c>
      <c r="B201" s="235">
        <v>2.7582430000000002E-2</v>
      </c>
      <c r="C201" s="82">
        <f t="shared" si="21"/>
        <v>3.4980187374020471E-4</v>
      </c>
      <c r="D201" s="235">
        <v>2.0001199999999998E-3</v>
      </c>
      <c r="E201" s="82">
        <f t="shared" si="22"/>
        <v>2.4301578934177893E-5</v>
      </c>
      <c r="F201" s="235">
        <v>0</v>
      </c>
      <c r="G201" s="235">
        <v>1.3075E-2</v>
      </c>
      <c r="H201" s="235">
        <f t="shared" si="23"/>
        <v>1.3075E-2</v>
      </c>
      <c r="I201" s="82">
        <f t="shared" si="20"/>
        <v>0</v>
      </c>
      <c r="J201" s="94">
        <f t="shared" si="20"/>
        <v>1.7695370717673016E-4</v>
      </c>
      <c r="K201" s="82">
        <f t="shared" si="24"/>
        <v>553.71077735335894</v>
      </c>
      <c r="L201" s="82">
        <f t="shared" si="25"/>
        <v>-52.596634886773941</v>
      </c>
      <c r="N201" s="20"/>
    </row>
    <row r="202" spans="1:14" x14ac:dyDescent="0.25">
      <c r="A202" s="36" t="s">
        <v>139</v>
      </c>
      <c r="B202" s="235">
        <v>0.19333138</v>
      </c>
      <c r="C202" s="82">
        <f t="shared" si="21"/>
        <v>2.451839050322235E-3</v>
      </c>
      <c r="D202" s="235">
        <v>3.6795999999999999E-3</v>
      </c>
      <c r="E202" s="82">
        <f t="shared" si="22"/>
        <v>4.4707362481351613E-5</v>
      </c>
      <c r="F202" s="235">
        <v>1.0000000000000001E-5</v>
      </c>
      <c r="G202" s="235">
        <v>1.0253469999999999E-2</v>
      </c>
      <c r="H202" s="235">
        <f t="shared" si="23"/>
        <v>1.0263469999999998E-2</v>
      </c>
      <c r="I202" s="82">
        <f t="shared" si="20"/>
        <v>1.3533744334740356E-7</v>
      </c>
      <c r="J202" s="94">
        <f t="shared" si="20"/>
        <v>1.3876784152393019E-4</v>
      </c>
      <c r="K202" s="82">
        <f t="shared" si="24"/>
        <v>178.92895966952929</v>
      </c>
      <c r="L202" s="82">
        <f t="shared" si="25"/>
        <v>-94.691254984058986</v>
      </c>
      <c r="N202" s="20"/>
    </row>
    <row r="203" spans="1:14" x14ac:dyDescent="0.25">
      <c r="A203" s="36" t="s">
        <v>44</v>
      </c>
      <c r="B203" s="235">
        <v>1.23105E-2</v>
      </c>
      <c r="C203" s="82">
        <f t="shared" si="21"/>
        <v>1.5612242890415345E-4</v>
      </c>
      <c r="D203" s="235">
        <v>1.180725E-2</v>
      </c>
      <c r="E203" s="82">
        <f t="shared" si="22"/>
        <v>1.4345880140720157E-4</v>
      </c>
      <c r="F203" s="235">
        <v>3.8865000000000002E-3</v>
      </c>
      <c r="G203" s="235">
        <v>5.1128199999999997E-3</v>
      </c>
      <c r="H203" s="235">
        <f t="shared" si="23"/>
        <v>8.9993199999999999E-3</v>
      </c>
      <c r="I203" s="82">
        <f t="shared" si="20"/>
        <v>5.2598897356968402E-5</v>
      </c>
      <c r="J203" s="94">
        <f t="shared" si="20"/>
        <v>6.9195598709547181E-5</v>
      </c>
      <c r="K203" s="82">
        <f t="shared" si="24"/>
        <v>-23.781405492388153</v>
      </c>
      <c r="L203" s="82">
        <f t="shared" si="25"/>
        <v>-26.897201575890506</v>
      </c>
      <c r="N203" s="20"/>
    </row>
    <row r="204" spans="1:14" x14ac:dyDescent="0.25">
      <c r="A204" s="36" t="s">
        <v>244</v>
      </c>
      <c r="B204" s="235">
        <v>1.5213E-3</v>
      </c>
      <c r="C204" s="82">
        <f t="shared" si="21"/>
        <v>1.9293209137881373E-5</v>
      </c>
      <c r="D204" s="235">
        <v>2.5726799999999999E-3</v>
      </c>
      <c r="E204" s="82">
        <f t="shared" si="22"/>
        <v>3.1258217553137212E-5</v>
      </c>
      <c r="F204" s="235">
        <v>5.0000000000000004E-6</v>
      </c>
      <c r="G204" s="235">
        <v>8.7054999999999997E-3</v>
      </c>
      <c r="H204" s="235">
        <f t="shared" si="23"/>
        <v>8.7104999999999995E-3</v>
      </c>
      <c r="I204" s="82">
        <f t="shared" si="20"/>
        <v>6.7668721673701779E-8</v>
      </c>
      <c r="J204" s="94">
        <f t="shared" si="20"/>
        <v>1.1781801130608216E-4</v>
      </c>
      <c r="K204" s="82">
        <f t="shared" si="24"/>
        <v>238.57689257894492</v>
      </c>
      <c r="L204" s="82">
        <f t="shared" si="25"/>
        <v>472.56951291658453</v>
      </c>
      <c r="N204" s="20"/>
    </row>
    <row r="205" spans="1:14" x14ac:dyDescent="0.25">
      <c r="A205" s="36" t="s">
        <v>208</v>
      </c>
      <c r="B205" s="235">
        <v>1.6289559999999998E-2</v>
      </c>
      <c r="C205" s="82">
        <f t="shared" si="21"/>
        <v>2.0658508370739951E-4</v>
      </c>
      <c r="D205" s="235">
        <v>6.2801999999999997E-2</v>
      </c>
      <c r="E205" s="82">
        <f t="shared" si="22"/>
        <v>7.6304809722628649E-4</v>
      </c>
      <c r="F205" s="235">
        <v>0</v>
      </c>
      <c r="G205" s="235">
        <v>8.6963600000000002E-3</v>
      </c>
      <c r="H205" s="235">
        <f t="shared" si="23"/>
        <v>8.6963600000000002E-3</v>
      </c>
      <c r="I205" s="82">
        <f t="shared" si="20"/>
        <v>0</v>
      </c>
      <c r="J205" s="94">
        <f t="shared" si="20"/>
        <v>1.1769431288286266E-4</v>
      </c>
      <c r="K205" s="82">
        <f t="shared" si="24"/>
        <v>-86.152733989363398</v>
      </c>
      <c r="L205" s="82">
        <f t="shared" si="25"/>
        <v>-46.613904856853097</v>
      </c>
      <c r="N205" s="20"/>
    </row>
    <row r="206" spans="1:14" x14ac:dyDescent="0.25">
      <c r="A206" s="36" t="s">
        <v>126</v>
      </c>
      <c r="B206" s="235">
        <v>3.065E-3</v>
      </c>
      <c r="C206" s="82">
        <f t="shared" si="21"/>
        <v>3.8870496291071064E-5</v>
      </c>
      <c r="D206" s="235">
        <v>7.4700000000000001E-3</v>
      </c>
      <c r="E206" s="82">
        <f t="shared" si="22"/>
        <v>9.0760951662054721E-5</v>
      </c>
      <c r="F206" s="235">
        <v>7.8596299999999994E-3</v>
      </c>
      <c r="G206" s="235">
        <v>6.9999999999999999E-4</v>
      </c>
      <c r="H206" s="235">
        <f t="shared" si="23"/>
        <v>8.5596299999999986E-3</v>
      </c>
      <c r="I206" s="82">
        <f t="shared" si="20"/>
        <v>1.0637022298565534E-4</v>
      </c>
      <c r="J206" s="94">
        <f t="shared" si="20"/>
        <v>9.473621034318249E-6</v>
      </c>
      <c r="K206" s="82">
        <f t="shared" si="24"/>
        <v>14.586746987951793</v>
      </c>
      <c r="L206" s="82">
        <f t="shared" si="25"/>
        <v>179.27014681892328</v>
      </c>
      <c r="N206" s="20"/>
    </row>
    <row r="207" spans="1:14" x14ac:dyDescent="0.25">
      <c r="A207" s="36" t="s">
        <v>73</v>
      </c>
      <c r="B207" s="235">
        <v>1.7575E-2</v>
      </c>
      <c r="C207" s="82">
        <f t="shared" si="21"/>
        <v>2.2288710352873537E-4</v>
      </c>
      <c r="D207" s="235">
        <v>1.48E-3</v>
      </c>
      <c r="E207" s="82">
        <f t="shared" si="22"/>
        <v>1.7982089485922488E-5</v>
      </c>
      <c r="F207" s="235">
        <v>7.0000000000000001E-3</v>
      </c>
      <c r="G207" s="235">
        <v>0</v>
      </c>
      <c r="H207" s="235">
        <f t="shared" si="23"/>
        <v>7.0000000000000001E-3</v>
      </c>
      <c r="I207" s="82">
        <f t="shared" si="20"/>
        <v>9.4736210343182497E-5</v>
      </c>
      <c r="J207" s="94">
        <f t="shared" si="20"/>
        <v>0</v>
      </c>
      <c r="K207" s="82">
        <f t="shared" si="24"/>
        <v>372.97297297297297</v>
      </c>
      <c r="L207" s="82">
        <f t="shared" si="25"/>
        <v>-60.170697012802279</v>
      </c>
      <c r="N207" s="20"/>
    </row>
    <row r="208" spans="1:14" x14ac:dyDescent="0.25">
      <c r="A208" s="36" t="s">
        <v>140</v>
      </c>
      <c r="B208" s="235">
        <v>0</v>
      </c>
      <c r="C208" s="82">
        <f t="shared" si="21"/>
        <v>0</v>
      </c>
      <c r="D208" s="235">
        <v>0</v>
      </c>
      <c r="E208" s="82">
        <f t="shared" si="22"/>
        <v>0</v>
      </c>
      <c r="F208" s="235">
        <v>0</v>
      </c>
      <c r="G208" s="235">
        <v>6.6179999999999998E-3</v>
      </c>
      <c r="H208" s="235">
        <f t="shared" si="23"/>
        <v>6.6179999999999998E-3</v>
      </c>
      <c r="I208" s="82">
        <f t="shared" si="20"/>
        <v>0</v>
      </c>
      <c r="J208" s="94">
        <f t="shared" si="20"/>
        <v>8.9566320007311681E-5</v>
      </c>
      <c r="K208" s="82" t="s">
        <v>314</v>
      </c>
      <c r="L208" s="82" t="s">
        <v>314</v>
      </c>
      <c r="N208" s="20"/>
    </row>
    <row r="209" spans="1:14" x14ac:dyDescent="0.25">
      <c r="A209" s="36" t="s">
        <v>102</v>
      </c>
      <c r="B209" s="235">
        <v>0</v>
      </c>
      <c r="C209" s="82">
        <f t="shared" si="21"/>
        <v>0</v>
      </c>
      <c r="D209" s="235">
        <v>3.2137399999999997E-3</v>
      </c>
      <c r="E209" s="82">
        <f t="shared" si="22"/>
        <v>3.9047135313843606E-5</v>
      </c>
      <c r="F209" s="235">
        <v>0</v>
      </c>
      <c r="G209" s="235">
        <v>6.4274799999999993E-3</v>
      </c>
      <c r="H209" s="235">
        <f t="shared" si="23"/>
        <v>6.4274799999999993E-3</v>
      </c>
      <c r="I209" s="82">
        <f t="shared" si="20"/>
        <v>0</v>
      </c>
      <c r="J209" s="94">
        <f t="shared" si="20"/>
        <v>8.6987871036656931E-5</v>
      </c>
      <c r="K209" s="82">
        <f t="shared" si="24"/>
        <v>100</v>
      </c>
      <c r="L209" s="82" t="s">
        <v>314</v>
      </c>
      <c r="N209" s="20"/>
    </row>
    <row r="210" spans="1:14" x14ac:dyDescent="0.25">
      <c r="A210" s="36" t="s">
        <v>176</v>
      </c>
      <c r="B210" s="235">
        <v>1.5E-3</v>
      </c>
      <c r="C210" s="82">
        <f t="shared" si="21"/>
        <v>1.9023081382253378E-5</v>
      </c>
      <c r="D210" s="235">
        <v>0</v>
      </c>
      <c r="E210" s="82">
        <f t="shared" si="22"/>
        <v>0</v>
      </c>
      <c r="F210" s="235">
        <v>0</v>
      </c>
      <c r="G210" s="235">
        <v>6.4270000000000004E-3</v>
      </c>
      <c r="H210" s="235">
        <f t="shared" si="23"/>
        <v>6.4270000000000004E-3</v>
      </c>
      <c r="I210" s="82">
        <f t="shared" si="20"/>
        <v>0</v>
      </c>
      <c r="J210" s="94">
        <f t="shared" si="20"/>
        <v>8.698137483937628E-5</v>
      </c>
      <c r="K210" s="82" t="s">
        <v>314</v>
      </c>
      <c r="L210" s="82">
        <f t="shared" si="25"/>
        <v>328.46666666666675</v>
      </c>
      <c r="N210" s="20"/>
    </row>
    <row r="211" spans="1:14" x14ac:dyDescent="0.25">
      <c r="A211" s="36" t="s">
        <v>167</v>
      </c>
      <c r="B211" s="235">
        <v>1.1926000000000001E-2</v>
      </c>
      <c r="C211" s="82">
        <f t="shared" si="21"/>
        <v>1.5124617904316919E-4</v>
      </c>
      <c r="D211" s="235">
        <v>2.0000000000000001E-4</v>
      </c>
      <c r="E211" s="82">
        <f t="shared" si="22"/>
        <v>2.4300120926922282E-6</v>
      </c>
      <c r="F211" s="235">
        <v>6.1500000000000001E-3</v>
      </c>
      <c r="G211" s="235">
        <v>0</v>
      </c>
      <c r="H211" s="235">
        <f t="shared" si="23"/>
        <v>6.1500000000000001E-3</v>
      </c>
      <c r="I211" s="82">
        <f t="shared" si="20"/>
        <v>8.32325276586532E-5</v>
      </c>
      <c r="J211" s="94">
        <f t="shared" si="20"/>
        <v>0</v>
      </c>
      <c r="K211" s="82">
        <f t="shared" si="24"/>
        <v>2975</v>
      </c>
      <c r="L211" s="82">
        <f t="shared" si="25"/>
        <v>-48.431997316786855</v>
      </c>
      <c r="N211" s="20"/>
    </row>
    <row r="212" spans="1:14" x14ac:dyDescent="0.25">
      <c r="A212" s="36" t="s">
        <v>191</v>
      </c>
      <c r="B212" s="235">
        <v>0</v>
      </c>
      <c r="C212" s="82">
        <f t="shared" si="21"/>
        <v>0</v>
      </c>
      <c r="D212" s="235">
        <v>2.6137439999999998E-2</v>
      </c>
      <c r="E212" s="82">
        <f t="shared" si="22"/>
        <v>3.1757147636008771E-4</v>
      </c>
      <c r="F212" s="235">
        <v>0</v>
      </c>
      <c r="G212" s="235">
        <v>4.8124200000000004E-3</v>
      </c>
      <c r="H212" s="235">
        <f t="shared" si="23"/>
        <v>4.8124200000000004E-3</v>
      </c>
      <c r="I212" s="82">
        <f t="shared" si="20"/>
        <v>0</v>
      </c>
      <c r="J212" s="94">
        <f t="shared" si="20"/>
        <v>6.5130061911391183E-5</v>
      </c>
      <c r="K212" s="82">
        <f t="shared" si="24"/>
        <v>-81.588020862027804</v>
      </c>
      <c r="L212" s="82" t="s">
        <v>314</v>
      </c>
      <c r="N212" s="20"/>
    </row>
    <row r="213" spans="1:14" x14ac:dyDescent="0.25">
      <c r="A213" s="36" t="s">
        <v>247</v>
      </c>
      <c r="B213" s="235">
        <v>2.4197130000000001E-2</v>
      </c>
      <c r="C213" s="82">
        <f t="shared" si="21"/>
        <v>3.0686931547130981E-4</v>
      </c>
      <c r="D213" s="235">
        <v>1.5353E-2</v>
      </c>
      <c r="E213" s="82">
        <f t="shared" si="22"/>
        <v>1.8653987829551891E-4</v>
      </c>
      <c r="F213" s="235">
        <v>0</v>
      </c>
      <c r="G213" s="235">
        <v>4.2110899999999998E-3</v>
      </c>
      <c r="H213" s="235">
        <f t="shared" si="23"/>
        <v>4.2110899999999998E-3</v>
      </c>
      <c r="I213" s="82">
        <f t="shared" si="20"/>
        <v>0</v>
      </c>
      <c r="J213" s="94">
        <f t="shared" si="20"/>
        <v>5.6991815430581765E-5</v>
      </c>
      <c r="K213" s="82">
        <f t="shared" si="24"/>
        <v>-72.57154953429297</v>
      </c>
      <c r="L213" s="82">
        <f t="shared" si="25"/>
        <v>-82.596737712282405</v>
      </c>
      <c r="N213" s="20"/>
    </row>
    <row r="214" spans="1:14" x14ac:dyDescent="0.25">
      <c r="A214" s="36" t="s">
        <v>124</v>
      </c>
      <c r="B214" s="235">
        <v>0</v>
      </c>
      <c r="C214" s="82">
        <f t="shared" si="21"/>
        <v>0</v>
      </c>
      <c r="D214" s="235">
        <v>2.53258E-3</v>
      </c>
      <c r="E214" s="82">
        <f t="shared" si="22"/>
        <v>3.0771000128552416E-5</v>
      </c>
      <c r="F214" s="235">
        <v>4.0800000000000003E-3</v>
      </c>
      <c r="G214" s="235">
        <v>0</v>
      </c>
      <c r="H214" s="235">
        <f t="shared" si="23"/>
        <v>4.0800000000000003E-3</v>
      </c>
      <c r="I214" s="82">
        <f t="shared" si="20"/>
        <v>5.5217676885740651E-5</v>
      </c>
      <c r="J214" s="94">
        <f t="shared" si="20"/>
        <v>0</v>
      </c>
      <c r="K214" s="82">
        <f t="shared" si="24"/>
        <v>61.100537791501175</v>
      </c>
      <c r="L214" s="82" t="s">
        <v>314</v>
      </c>
      <c r="N214" s="20"/>
    </row>
    <row r="215" spans="1:14" x14ac:dyDescent="0.25">
      <c r="A215" s="36" t="s">
        <v>118</v>
      </c>
      <c r="B215" s="235">
        <v>2.0444400000000002E-3</v>
      </c>
      <c r="C215" s="82">
        <f t="shared" si="21"/>
        <v>2.5927699000756065E-5</v>
      </c>
      <c r="D215" s="235">
        <v>4.3966850000000002E-2</v>
      </c>
      <c r="E215" s="82">
        <f t="shared" si="22"/>
        <v>5.3419988588792645E-4</v>
      </c>
      <c r="F215" s="235">
        <v>4.0760100000000006E-3</v>
      </c>
      <c r="G215" s="235">
        <v>0</v>
      </c>
      <c r="H215" s="235">
        <f t="shared" si="23"/>
        <v>4.0760100000000006E-3</v>
      </c>
      <c r="I215" s="82">
        <f t="shared" si="20"/>
        <v>5.5163677245845044E-5</v>
      </c>
      <c r="J215" s="94">
        <f t="shared" si="20"/>
        <v>0</v>
      </c>
      <c r="K215" s="82">
        <f t="shared" si="24"/>
        <v>-90.729356321865211</v>
      </c>
      <c r="L215" s="82">
        <f t="shared" si="25"/>
        <v>99.370487761929922</v>
      </c>
      <c r="N215" s="20"/>
    </row>
    <row r="216" spans="1:14" x14ac:dyDescent="0.25">
      <c r="A216" s="36" t="s">
        <v>43</v>
      </c>
      <c r="B216" s="235">
        <v>0</v>
      </c>
      <c r="C216" s="82">
        <f t="shared" si="21"/>
        <v>0</v>
      </c>
      <c r="D216" s="235">
        <v>0</v>
      </c>
      <c r="E216" s="82">
        <f t="shared" si="22"/>
        <v>0</v>
      </c>
      <c r="F216" s="235">
        <v>0</v>
      </c>
      <c r="G216" s="235">
        <v>3.2743099999999999E-3</v>
      </c>
      <c r="H216" s="235">
        <f t="shared" si="23"/>
        <v>3.2743099999999999E-3</v>
      </c>
      <c r="I216" s="82">
        <f t="shared" si="20"/>
        <v>0</v>
      </c>
      <c r="J216" s="94">
        <f t="shared" si="20"/>
        <v>4.4313674412683699E-5</v>
      </c>
      <c r="K216" s="82" t="s">
        <v>314</v>
      </c>
      <c r="L216" s="82" t="s">
        <v>314</v>
      </c>
      <c r="N216" s="20"/>
    </row>
    <row r="217" spans="1:14" x14ac:dyDescent="0.25">
      <c r="A217" s="36" t="s">
        <v>63</v>
      </c>
      <c r="B217" s="235">
        <v>3.8571199999999999E-3</v>
      </c>
      <c r="C217" s="82">
        <f t="shared" si="21"/>
        <v>4.8916205107411433E-5</v>
      </c>
      <c r="D217" s="235">
        <v>7.0593699999999997E-3</v>
      </c>
      <c r="E217" s="82">
        <f t="shared" si="22"/>
        <v>8.5771772333943682E-5</v>
      </c>
      <c r="F217" s="235">
        <v>2.60005E-3</v>
      </c>
      <c r="G217" s="235">
        <v>0</v>
      </c>
      <c r="H217" s="235">
        <f t="shared" si="23"/>
        <v>2.60005E-3</v>
      </c>
      <c r="I217" s="82">
        <f t="shared" si="20"/>
        <v>3.5188411957541663E-5</v>
      </c>
      <c r="J217" s="94">
        <f t="shared" si="20"/>
        <v>0</v>
      </c>
      <c r="K217" s="82">
        <f t="shared" si="24"/>
        <v>-63.168809681317171</v>
      </c>
      <c r="L217" s="82">
        <f t="shared" si="25"/>
        <v>-32.590896834944203</v>
      </c>
      <c r="N217" s="20"/>
    </row>
    <row r="218" spans="1:14" x14ac:dyDescent="0.25">
      <c r="A218" s="36" t="s">
        <v>45</v>
      </c>
      <c r="B218" s="235">
        <v>5.6657399999999998E-3</v>
      </c>
      <c r="C218" s="82">
        <f t="shared" si="21"/>
        <v>7.1853222073792167E-5</v>
      </c>
      <c r="D218" s="235">
        <v>1.9872399999999999E-3</v>
      </c>
      <c r="E218" s="82">
        <f t="shared" si="22"/>
        <v>2.4145086155408515E-5</v>
      </c>
      <c r="F218" s="235">
        <v>2.3355999999999997E-3</v>
      </c>
      <c r="G218" s="235">
        <v>0</v>
      </c>
      <c r="H218" s="235">
        <f t="shared" si="23"/>
        <v>2.3355999999999997E-3</v>
      </c>
      <c r="I218" s="82">
        <f t="shared" ref="I218:J266" si="26">(F218/$H$268)*100</f>
        <v>3.1609413268219574E-5</v>
      </c>
      <c r="J218" s="94">
        <f t="shared" si="26"/>
        <v>0</v>
      </c>
      <c r="K218" s="82">
        <f t="shared" si="24"/>
        <v>17.52984038163483</v>
      </c>
      <c r="L218" s="82">
        <f t="shared" si="25"/>
        <v>-58.776788204188691</v>
      </c>
      <c r="N218" s="20"/>
    </row>
    <row r="219" spans="1:14" x14ac:dyDescent="0.25">
      <c r="A219" s="36" t="s">
        <v>82</v>
      </c>
      <c r="B219" s="235">
        <v>1.192E-2</v>
      </c>
      <c r="C219" s="82">
        <f t="shared" si="21"/>
        <v>1.5117008671764018E-4</v>
      </c>
      <c r="D219" s="235">
        <v>0</v>
      </c>
      <c r="E219" s="82">
        <f t="shared" si="22"/>
        <v>0</v>
      </c>
      <c r="F219" s="235">
        <v>0</v>
      </c>
      <c r="G219" s="235">
        <v>2.2361099999999999E-3</v>
      </c>
      <c r="H219" s="235">
        <f t="shared" si="23"/>
        <v>2.2361099999999999E-3</v>
      </c>
      <c r="I219" s="82">
        <f t="shared" si="26"/>
        <v>0</v>
      </c>
      <c r="J219" s="94">
        <f t="shared" si="26"/>
        <v>3.0262941044356259E-5</v>
      </c>
      <c r="K219" s="82" t="s">
        <v>314</v>
      </c>
      <c r="L219" s="82">
        <f t="shared" si="25"/>
        <v>-81.240687919463085</v>
      </c>
      <c r="N219" s="20"/>
    </row>
    <row r="220" spans="1:14" x14ac:dyDescent="0.25">
      <c r="A220" s="36" t="s">
        <v>13</v>
      </c>
      <c r="B220" s="235">
        <v>0</v>
      </c>
      <c r="C220" s="82">
        <f t="shared" si="21"/>
        <v>0</v>
      </c>
      <c r="D220" s="235">
        <v>0</v>
      </c>
      <c r="E220" s="82">
        <f t="shared" si="22"/>
        <v>0</v>
      </c>
      <c r="F220" s="235">
        <v>0</v>
      </c>
      <c r="G220" s="235">
        <v>2.2000000000000001E-3</v>
      </c>
      <c r="H220" s="235">
        <f t="shared" si="23"/>
        <v>2.2000000000000001E-3</v>
      </c>
      <c r="I220" s="82">
        <f t="shared" si="26"/>
        <v>0</v>
      </c>
      <c r="J220" s="94">
        <f t="shared" si="26"/>
        <v>2.9774237536428786E-5</v>
      </c>
      <c r="K220" s="82" t="s">
        <v>314</v>
      </c>
      <c r="L220" s="82" t="s">
        <v>314</v>
      </c>
      <c r="N220" s="20"/>
    </row>
    <row r="221" spans="1:14" x14ac:dyDescent="0.25">
      <c r="A221" s="36" t="s">
        <v>207</v>
      </c>
      <c r="B221" s="235">
        <v>0.10596435000000001</v>
      </c>
      <c r="C221" s="82">
        <f t="shared" si="21"/>
        <v>1.3438456357783872E-3</v>
      </c>
      <c r="D221" s="235">
        <v>1.7895630000000003E-2</v>
      </c>
      <c r="E221" s="82">
        <f t="shared" si="22"/>
        <v>2.1743298653172913E-4</v>
      </c>
      <c r="F221" s="235">
        <v>0</v>
      </c>
      <c r="G221" s="235">
        <v>1.8966900000000001E-3</v>
      </c>
      <c r="H221" s="235">
        <f t="shared" si="23"/>
        <v>1.8966900000000001E-3</v>
      </c>
      <c r="I221" s="82">
        <f t="shared" si="26"/>
        <v>0</v>
      </c>
      <c r="J221" s="94">
        <f t="shared" si="26"/>
        <v>2.566931754225869E-5</v>
      </c>
      <c r="K221" s="82">
        <f t="shared" si="24"/>
        <v>-89.401378995877764</v>
      </c>
      <c r="L221" s="82">
        <f t="shared" si="25"/>
        <v>-98.210067819979074</v>
      </c>
      <c r="N221" s="20"/>
    </row>
    <row r="222" spans="1:14" x14ac:dyDescent="0.25">
      <c r="A222" s="36" t="s">
        <v>137</v>
      </c>
      <c r="B222" s="235">
        <v>1.3440000000000001E-2</v>
      </c>
      <c r="C222" s="82">
        <f t="shared" si="21"/>
        <v>1.7044680918499027E-4</v>
      </c>
      <c r="D222" s="235">
        <v>1.4977260000000001E-2</v>
      </c>
      <c r="E222" s="82">
        <f t="shared" si="22"/>
        <v>1.8197461457697802E-4</v>
      </c>
      <c r="F222" s="235">
        <v>4.2999999999999999E-4</v>
      </c>
      <c r="G222" s="235">
        <v>1.2099999999999999E-3</v>
      </c>
      <c r="H222" s="235">
        <f t="shared" si="23"/>
        <v>1.64E-3</v>
      </c>
      <c r="I222" s="82">
        <f t="shared" si="26"/>
        <v>5.819510063938353E-6</v>
      </c>
      <c r="J222" s="94">
        <f t="shared" si="26"/>
        <v>1.6375830645035832E-5</v>
      </c>
      <c r="K222" s="82">
        <f t="shared" si="24"/>
        <v>-89.050066567583116</v>
      </c>
      <c r="L222" s="82">
        <f t="shared" si="25"/>
        <v>-87.797619047619051</v>
      </c>
      <c r="N222" s="20"/>
    </row>
    <row r="223" spans="1:14" x14ac:dyDescent="0.25">
      <c r="A223" s="36" t="s">
        <v>29</v>
      </c>
      <c r="B223" s="235">
        <v>0</v>
      </c>
      <c r="C223" s="82">
        <f t="shared" si="21"/>
        <v>0</v>
      </c>
      <c r="D223" s="235">
        <v>2.00862E-3</v>
      </c>
      <c r="E223" s="82">
        <f t="shared" si="22"/>
        <v>2.4404854448117321E-5</v>
      </c>
      <c r="F223" s="235">
        <v>0</v>
      </c>
      <c r="G223" s="235">
        <v>1.0722000000000001E-3</v>
      </c>
      <c r="H223" s="235">
        <f t="shared" si="23"/>
        <v>1.0722000000000001E-3</v>
      </c>
      <c r="I223" s="82">
        <f t="shared" si="26"/>
        <v>0</v>
      </c>
      <c r="J223" s="94">
        <f t="shared" si="26"/>
        <v>1.4510880675708611E-5</v>
      </c>
      <c r="K223" s="82">
        <f t="shared" si="24"/>
        <v>-46.620067509036048</v>
      </c>
      <c r="L223" s="82" t="s">
        <v>314</v>
      </c>
      <c r="N223" s="20"/>
    </row>
    <row r="224" spans="1:14" x14ac:dyDescent="0.25">
      <c r="A224" s="36" t="s">
        <v>138</v>
      </c>
      <c r="B224" s="235">
        <v>2.4594999999999999E-2</v>
      </c>
      <c r="C224" s="82">
        <f t="shared" si="21"/>
        <v>3.1191512439768119E-4</v>
      </c>
      <c r="D224" s="235">
        <v>1.4779E-2</v>
      </c>
      <c r="E224" s="82">
        <f t="shared" si="22"/>
        <v>1.7956574358949222E-4</v>
      </c>
      <c r="F224" s="235">
        <v>0</v>
      </c>
      <c r="G224" s="235">
        <v>1.0359000000000002E-3</v>
      </c>
      <c r="H224" s="235">
        <f t="shared" si="23"/>
        <v>1.0359000000000002E-3</v>
      </c>
      <c r="I224" s="82">
        <f t="shared" si="26"/>
        <v>0</v>
      </c>
      <c r="J224" s="94">
        <f t="shared" si="26"/>
        <v>1.4019605756357537E-5</v>
      </c>
      <c r="K224" s="82">
        <f t="shared" si="24"/>
        <v>-92.990730089992553</v>
      </c>
      <c r="L224" s="82">
        <f t="shared" si="25"/>
        <v>-95.7881683268957</v>
      </c>
      <c r="N224" s="20"/>
    </row>
    <row r="225" spans="1:14" x14ac:dyDescent="0.25">
      <c r="A225" s="36" t="s">
        <v>141</v>
      </c>
      <c r="B225" s="235">
        <v>5.8060000000000004E-3</v>
      </c>
      <c r="C225" s="82">
        <f t="shared" si="21"/>
        <v>7.3632007003575416E-5</v>
      </c>
      <c r="D225" s="235">
        <v>2.9753000000000002E-2</v>
      </c>
      <c r="E225" s="82">
        <f t="shared" si="22"/>
        <v>3.6150074896935941E-4</v>
      </c>
      <c r="F225" s="235">
        <v>3.6000000000000002E-4</v>
      </c>
      <c r="G225" s="235">
        <v>5.6999999999999998E-4</v>
      </c>
      <c r="H225" s="235">
        <f t="shared" si="23"/>
        <v>9.3000000000000005E-4</v>
      </c>
      <c r="I225" s="82">
        <f t="shared" si="26"/>
        <v>4.8721479605065289E-6</v>
      </c>
      <c r="J225" s="94">
        <f t="shared" si="26"/>
        <v>7.7142342708020028E-6</v>
      </c>
      <c r="K225" s="82">
        <f t="shared" si="24"/>
        <v>-96.874264780022173</v>
      </c>
      <c r="L225" s="82">
        <f t="shared" si="25"/>
        <v>-83.982087495694117</v>
      </c>
      <c r="N225" s="20"/>
    </row>
    <row r="226" spans="1:14" x14ac:dyDescent="0.25">
      <c r="A226" s="36" t="s">
        <v>38</v>
      </c>
      <c r="B226" s="235">
        <v>0</v>
      </c>
      <c r="C226" s="82">
        <f t="shared" si="21"/>
        <v>0</v>
      </c>
      <c r="D226" s="235">
        <v>0</v>
      </c>
      <c r="E226" s="82">
        <f t="shared" si="22"/>
        <v>0</v>
      </c>
      <c r="F226" s="235">
        <v>7.0799999999999997E-4</v>
      </c>
      <c r="G226" s="235">
        <v>0</v>
      </c>
      <c r="H226" s="235">
        <f t="shared" si="23"/>
        <v>7.0799999999999997E-4</v>
      </c>
      <c r="I226" s="82">
        <f t="shared" si="26"/>
        <v>9.5818909889961722E-6</v>
      </c>
      <c r="J226" s="94">
        <f t="shared" si="26"/>
        <v>0</v>
      </c>
      <c r="K226" s="82" t="s">
        <v>314</v>
      </c>
      <c r="L226" s="82" t="s">
        <v>314</v>
      </c>
      <c r="N226" s="20"/>
    </row>
    <row r="227" spans="1:14" x14ac:dyDescent="0.25">
      <c r="A227" s="36" t="s">
        <v>156</v>
      </c>
      <c r="B227" s="235">
        <v>0</v>
      </c>
      <c r="C227" s="82">
        <f t="shared" si="21"/>
        <v>0</v>
      </c>
      <c r="D227" s="235">
        <v>4.3296540000000001E-2</v>
      </c>
      <c r="E227" s="82">
        <f t="shared" si="22"/>
        <v>5.2605557885866379E-4</v>
      </c>
      <c r="F227" s="235">
        <v>3.4099999999999999E-4</v>
      </c>
      <c r="G227" s="235">
        <v>0</v>
      </c>
      <c r="H227" s="235">
        <f t="shared" si="23"/>
        <v>3.4099999999999999E-4</v>
      </c>
      <c r="I227" s="82">
        <f t="shared" si="26"/>
        <v>4.6150068181464611E-6</v>
      </c>
      <c r="J227" s="94">
        <f t="shared" si="26"/>
        <v>0</v>
      </c>
      <c r="K227" s="82">
        <f t="shared" si="24"/>
        <v>-99.212408197052241</v>
      </c>
      <c r="L227" s="82" t="s">
        <v>314</v>
      </c>
      <c r="N227" s="20"/>
    </row>
    <row r="228" spans="1:14" x14ac:dyDescent="0.25">
      <c r="A228" s="36" t="s">
        <v>91</v>
      </c>
      <c r="B228" s="235">
        <v>1.775875E-2</v>
      </c>
      <c r="C228" s="82">
        <f t="shared" si="21"/>
        <v>2.2521743099806143E-4</v>
      </c>
      <c r="D228" s="235">
        <v>3.7400000000000003E-2</v>
      </c>
      <c r="E228" s="82">
        <f t="shared" si="22"/>
        <v>4.544122613334467E-4</v>
      </c>
      <c r="F228" s="235">
        <v>0</v>
      </c>
      <c r="G228" s="235">
        <v>2.7822000000000003E-4</v>
      </c>
      <c r="H228" s="235">
        <f t="shared" si="23"/>
        <v>2.7822000000000003E-4</v>
      </c>
      <c r="I228" s="82">
        <f t="shared" si="26"/>
        <v>0</v>
      </c>
      <c r="J228" s="94">
        <f t="shared" si="26"/>
        <v>3.7653583488114623E-6</v>
      </c>
      <c r="K228" s="82">
        <f t="shared" si="24"/>
        <v>-99.256096256684486</v>
      </c>
      <c r="L228" s="82">
        <f t="shared" si="25"/>
        <v>-98.433335679594563</v>
      </c>
      <c r="N228" s="20"/>
    </row>
    <row r="229" spans="1:14" x14ac:dyDescent="0.25">
      <c r="A229" s="36" t="s">
        <v>161</v>
      </c>
      <c r="B229" s="235">
        <v>0</v>
      </c>
      <c r="C229" s="82">
        <f t="shared" si="21"/>
        <v>0</v>
      </c>
      <c r="D229" s="235">
        <v>1.4E-3</v>
      </c>
      <c r="E229" s="82">
        <f t="shared" si="22"/>
        <v>1.7010084648845596E-5</v>
      </c>
      <c r="F229" s="235">
        <v>0</v>
      </c>
      <c r="G229" s="235">
        <v>1.2E-4</v>
      </c>
      <c r="H229" s="235">
        <f t="shared" si="23"/>
        <v>1.2E-4</v>
      </c>
      <c r="I229" s="82">
        <f t="shared" si="26"/>
        <v>0</v>
      </c>
      <c r="J229" s="94">
        <f t="shared" si="26"/>
        <v>1.6240493201688429E-6</v>
      </c>
      <c r="K229" s="82">
        <f t="shared" si="24"/>
        <v>-91.428571428571431</v>
      </c>
      <c r="L229" s="82" t="s">
        <v>314</v>
      </c>
      <c r="N229" s="20"/>
    </row>
    <row r="230" spans="1:14" x14ac:dyDescent="0.25">
      <c r="A230" s="36" t="s">
        <v>70</v>
      </c>
      <c r="B230" s="235">
        <v>549.04130004000001</v>
      </c>
      <c r="C230" s="82">
        <f t="shared" si="21"/>
        <v>6.962971555252742</v>
      </c>
      <c r="D230" s="235">
        <v>1260.5401614699999</v>
      </c>
      <c r="E230" s="82">
        <f t="shared" si="22"/>
        <v>15.315639178481568</v>
      </c>
      <c r="F230" s="235">
        <v>1E-4</v>
      </c>
      <c r="G230" s="235">
        <v>0</v>
      </c>
      <c r="H230" s="235">
        <f t="shared" si="23"/>
        <v>1E-4</v>
      </c>
      <c r="I230" s="82">
        <f t="shared" si="26"/>
        <v>1.3533744334740356E-6</v>
      </c>
      <c r="J230" s="94">
        <f t="shared" si="26"/>
        <v>0</v>
      </c>
      <c r="K230" s="82">
        <f t="shared" si="24"/>
        <v>-99.999992066892986</v>
      </c>
      <c r="L230" s="82">
        <f t="shared" si="25"/>
        <v>-99.999981786433921</v>
      </c>
      <c r="N230" s="20"/>
    </row>
    <row r="231" spans="1:14" x14ac:dyDescent="0.25">
      <c r="A231" s="36" t="s">
        <v>155</v>
      </c>
      <c r="B231" s="235">
        <v>1.5279495900000002</v>
      </c>
      <c r="C231" s="82">
        <f t="shared" si="21"/>
        <v>1.9377539599033787E-2</v>
      </c>
      <c r="D231" s="235">
        <v>4.1567170999999998</v>
      </c>
      <c r="E231" s="82">
        <f t="shared" si="22"/>
        <v>5.0504364094502853E-2</v>
      </c>
      <c r="F231" s="235">
        <v>0</v>
      </c>
      <c r="G231" s="235">
        <v>9.8189999999999993E-5</v>
      </c>
      <c r="H231" s="235">
        <f t="shared" si="23"/>
        <v>9.8189999999999993E-5</v>
      </c>
      <c r="I231" s="82">
        <f t="shared" si="26"/>
        <v>0</v>
      </c>
      <c r="J231" s="94">
        <f t="shared" si="26"/>
        <v>1.3288783562281555E-6</v>
      </c>
      <c r="K231" s="82">
        <f t="shared" si="24"/>
        <v>-99.997637799310425</v>
      </c>
      <c r="L231" s="82">
        <f t="shared" si="25"/>
        <v>-99.993573740871909</v>
      </c>
      <c r="N231" s="20"/>
    </row>
    <row r="232" spans="1:14" x14ac:dyDescent="0.25">
      <c r="A232" s="36" t="s">
        <v>241</v>
      </c>
      <c r="B232" s="235">
        <v>1.6306310000000001E-2</v>
      </c>
      <c r="C232" s="82">
        <f t="shared" si="21"/>
        <v>2.0679750811616806E-4</v>
      </c>
      <c r="D232" s="235">
        <v>3.3526010000000002E-2</v>
      </c>
      <c r="E232" s="82">
        <f t="shared" si="22"/>
        <v>4.0734304859860285E-4</v>
      </c>
      <c r="F232" s="235">
        <v>0</v>
      </c>
      <c r="G232" s="235">
        <v>5.9039999999999997E-5</v>
      </c>
      <c r="H232" s="235">
        <f t="shared" si="23"/>
        <v>5.9039999999999997E-5</v>
      </c>
      <c r="I232" s="82">
        <f t="shared" si="26"/>
        <v>0</v>
      </c>
      <c r="J232" s="94">
        <f t="shared" si="26"/>
        <v>7.9903226552307062E-7</v>
      </c>
      <c r="K232" s="82">
        <f t="shared" si="24"/>
        <v>-99.823897922836622</v>
      </c>
      <c r="L232" s="82">
        <f t="shared" si="25"/>
        <v>-99.63793157372821</v>
      </c>
      <c r="N232" s="20"/>
    </row>
    <row r="233" spans="1:14" x14ac:dyDescent="0.25">
      <c r="A233" s="36" t="s">
        <v>15</v>
      </c>
      <c r="B233" s="235">
        <v>0</v>
      </c>
      <c r="C233" s="82">
        <f t="shared" si="21"/>
        <v>0</v>
      </c>
      <c r="D233" s="235">
        <v>0</v>
      </c>
      <c r="E233" s="82">
        <f t="shared" si="22"/>
        <v>0</v>
      </c>
      <c r="F233" s="235">
        <v>0</v>
      </c>
      <c r="G233" s="235">
        <v>0</v>
      </c>
      <c r="H233" s="235">
        <f t="shared" si="23"/>
        <v>0</v>
      </c>
      <c r="I233" s="82">
        <f t="shared" si="26"/>
        <v>0</v>
      </c>
      <c r="J233" s="94">
        <f t="shared" si="26"/>
        <v>0</v>
      </c>
      <c r="K233" s="82" t="s">
        <v>314</v>
      </c>
      <c r="L233" s="82" t="s">
        <v>314</v>
      </c>
      <c r="N233" s="20"/>
    </row>
    <row r="234" spans="1:14" x14ac:dyDescent="0.25">
      <c r="A234" s="36" t="s">
        <v>17</v>
      </c>
      <c r="B234" s="235">
        <v>6.7999999999999999E-5</v>
      </c>
      <c r="C234" s="82">
        <f t="shared" si="21"/>
        <v>8.6237968932881968E-7</v>
      </c>
      <c r="D234" s="235">
        <v>0.03</v>
      </c>
      <c r="E234" s="82">
        <f t="shared" si="22"/>
        <v>3.6450181390383423E-4</v>
      </c>
      <c r="F234" s="235">
        <v>0</v>
      </c>
      <c r="G234" s="235">
        <v>0</v>
      </c>
      <c r="H234" s="235">
        <f t="shared" si="23"/>
        <v>0</v>
      </c>
      <c r="I234" s="82">
        <f t="shared" si="26"/>
        <v>0</v>
      </c>
      <c r="J234" s="94">
        <f t="shared" si="26"/>
        <v>0</v>
      </c>
      <c r="K234" s="82">
        <f t="shared" si="24"/>
        <v>-100</v>
      </c>
      <c r="L234" s="82">
        <f t="shared" si="25"/>
        <v>-100</v>
      </c>
      <c r="N234" s="20"/>
    </row>
    <row r="235" spans="1:14" x14ac:dyDescent="0.25">
      <c r="A235" s="36" t="s">
        <v>41</v>
      </c>
      <c r="B235" s="235">
        <v>0</v>
      </c>
      <c r="C235" s="82">
        <f t="shared" si="21"/>
        <v>0</v>
      </c>
      <c r="D235" s="235">
        <v>0</v>
      </c>
      <c r="E235" s="82">
        <f t="shared" si="22"/>
        <v>0</v>
      </c>
      <c r="F235" s="235">
        <v>0</v>
      </c>
      <c r="G235" s="235">
        <v>0</v>
      </c>
      <c r="H235" s="235">
        <f t="shared" si="23"/>
        <v>0</v>
      </c>
      <c r="I235" s="82">
        <f t="shared" si="26"/>
        <v>0</v>
      </c>
      <c r="J235" s="94">
        <f t="shared" si="26"/>
        <v>0</v>
      </c>
      <c r="K235" s="82" t="s">
        <v>314</v>
      </c>
      <c r="L235" s="82" t="s">
        <v>314</v>
      </c>
      <c r="N235" s="20"/>
    </row>
    <row r="236" spans="1:14" x14ac:dyDescent="0.25">
      <c r="A236" s="36" t="s">
        <v>46</v>
      </c>
      <c r="B236" s="235">
        <v>0</v>
      </c>
      <c r="C236" s="82">
        <f t="shared" si="21"/>
        <v>0</v>
      </c>
      <c r="D236" s="235">
        <v>0</v>
      </c>
      <c r="E236" s="82">
        <f t="shared" si="22"/>
        <v>0</v>
      </c>
      <c r="F236" s="235">
        <v>0</v>
      </c>
      <c r="G236" s="235">
        <v>0</v>
      </c>
      <c r="H236" s="235">
        <f t="shared" si="23"/>
        <v>0</v>
      </c>
      <c r="I236" s="82">
        <f t="shared" si="26"/>
        <v>0</v>
      </c>
      <c r="J236" s="94">
        <f t="shared" si="26"/>
        <v>0</v>
      </c>
      <c r="K236" s="82" t="s">
        <v>314</v>
      </c>
      <c r="L236" s="82" t="s">
        <v>314</v>
      </c>
      <c r="N236" s="20"/>
    </row>
    <row r="237" spans="1:14" x14ac:dyDescent="0.25">
      <c r="A237" s="36" t="s">
        <v>52</v>
      </c>
      <c r="B237" s="235">
        <v>0</v>
      </c>
      <c r="C237" s="82">
        <f t="shared" si="21"/>
        <v>0</v>
      </c>
      <c r="D237" s="235">
        <v>0</v>
      </c>
      <c r="E237" s="82">
        <f t="shared" si="22"/>
        <v>0</v>
      </c>
      <c r="F237" s="235">
        <v>0</v>
      </c>
      <c r="G237" s="235">
        <v>0</v>
      </c>
      <c r="H237" s="235">
        <f t="shared" si="23"/>
        <v>0</v>
      </c>
      <c r="I237" s="82">
        <f t="shared" si="26"/>
        <v>0</v>
      </c>
      <c r="J237" s="94">
        <f t="shared" si="26"/>
        <v>0</v>
      </c>
      <c r="K237" s="82" t="s">
        <v>314</v>
      </c>
      <c r="L237" s="82" t="s">
        <v>314</v>
      </c>
      <c r="N237" s="20"/>
    </row>
    <row r="238" spans="1:14" x14ac:dyDescent="0.25">
      <c r="A238" s="36" t="s">
        <v>54</v>
      </c>
      <c r="B238" s="235">
        <v>0</v>
      </c>
      <c r="C238" s="82">
        <f t="shared" si="21"/>
        <v>0</v>
      </c>
      <c r="D238" s="235">
        <v>0</v>
      </c>
      <c r="E238" s="82">
        <f t="shared" si="22"/>
        <v>0</v>
      </c>
      <c r="F238" s="235">
        <v>0</v>
      </c>
      <c r="G238" s="235">
        <v>0</v>
      </c>
      <c r="H238" s="235">
        <f t="shared" si="23"/>
        <v>0</v>
      </c>
      <c r="I238" s="82">
        <f t="shared" si="26"/>
        <v>0</v>
      </c>
      <c r="J238" s="94">
        <f t="shared" si="26"/>
        <v>0</v>
      </c>
      <c r="K238" s="82" t="s">
        <v>314</v>
      </c>
      <c r="L238" s="82" t="s">
        <v>314</v>
      </c>
      <c r="N238" s="20"/>
    </row>
    <row r="239" spans="1:14" x14ac:dyDescent="0.25">
      <c r="A239" s="36" t="s">
        <v>55</v>
      </c>
      <c r="B239" s="235">
        <v>3.8477899999999998E-3</v>
      </c>
      <c r="C239" s="82">
        <f t="shared" si="21"/>
        <v>4.8797881541213813E-5</v>
      </c>
      <c r="D239" s="235">
        <v>0</v>
      </c>
      <c r="E239" s="82">
        <f t="shared" si="22"/>
        <v>0</v>
      </c>
      <c r="F239" s="235">
        <v>0</v>
      </c>
      <c r="G239" s="235">
        <v>0</v>
      </c>
      <c r="H239" s="235">
        <f t="shared" si="23"/>
        <v>0</v>
      </c>
      <c r="I239" s="82">
        <f t="shared" si="26"/>
        <v>0</v>
      </c>
      <c r="J239" s="94">
        <f t="shared" si="26"/>
        <v>0</v>
      </c>
      <c r="K239" s="82" t="s">
        <v>314</v>
      </c>
      <c r="L239" s="82">
        <f t="shared" si="25"/>
        <v>-100</v>
      </c>
      <c r="N239" s="20"/>
    </row>
    <row r="240" spans="1:14" x14ac:dyDescent="0.25">
      <c r="A240" s="36" t="s">
        <v>56</v>
      </c>
      <c r="B240" s="235">
        <v>1.6086E-2</v>
      </c>
      <c r="C240" s="82">
        <f t="shared" si="21"/>
        <v>2.0400352474328519E-4</v>
      </c>
      <c r="D240" s="235">
        <v>1.4653699999999999E-3</v>
      </c>
      <c r="E240" s="82">
        <f t="shared" si="22"/>
        <v>1.7804334101342052E-5</v>
      </c>
      <c r="F240" s="235">
        <v>0</v>
      </c>
      <c r="G240" s="235">
        <v>0</v>
      </c>
      <c r="H240" s="235">
        <f t="shared" si="23"/>
        <v>0</v>
      </c>
      <c r="I240" s="82">
        <f t="shared" si="26"/>
        <v>0</v>
      </c>
      <c r="J240" s="94">
        <f t="shared" si="26"/>
        <v>0</v>
      </c>
      <c r="K240" s="82">
        <f t="shared" si="24"/>
        <v>-100</v>
      </c>
      <c r="L240" s="82">
        <f t="shared" si="25"/>
        <v>-100</v>
      </c>
      <c r="N240" s="20"/>
    </row>
    <row r="241" spans="1:14" x14ac:dyDescent="0.25">
      <c r="A241" s="36" t="s">
        <v>57</v>
      </c>
      <c r="B241" s="235">
        <v>0</v>
      </c>
      <c r="C241" s="82">
        <f t="shared" si="21"/>
        <v>0</v>
      </c>
      <c r="D241" s="235">
        <v>0.82046518000000002</v>
      </c>
      <c r="E241" s="82">
        <f t="shared" si="22"/>
        <v>9.9687015451645298E-3</v>
      </c>
      <c r="F241" s="235">
        <v>0</v>
      </c>
      <c r="G241" s="235">
        <v>0</v>
      </c>
      <c r="H241" s="235">
        <f t="shared" si="23"/>
        <v>0</v>
      </c>
      <c r="I241" s="82">
        <f t="shared" si="26"/>
        <v>0</v>
      </c>
      <c r="J241" s="94">
        <f t="shared" si="26"/>
        <v>0</v>
      </c>
      <c r="K241" s="82">
        <f t="shared" si="24"/>
        <v>-100</v>
      </c>
      <c r="L241" s="82" t="s">
        <v>314</v>
      </c>
      <c r="N241" s="20"/>
    </row>
    <row r="242" spans="1:14" x14ac:dyDescent="0.25">
      <c r="A242" s="36" t="s">
        <v>69</v>
      </c>
      <c r="B242" s="235">
        <v>0</v>
      </c>
      <c r="C242" s="82">
        <f t="shared" si="21"/>
        <v>0</v>
      </c>
      <c r="D242" s="235">
        <v>0</v>
      </c>
      <c r="E242" s="82">
        <f t="shared" si="22"/>
        <v>0</v>
      </c>
      <c r="F242" s="235">
        <v>0</v>
      </c>
      <c r="G242" s="235">
        <v>0</v>
      </c>
      <c r="H242" s="235">
        <f t="shared" si="23"/>
        <v>0</v>
      </c>
      <c r="I242" s="82">
        <f t="shared" si="26"/>
        <v>0</v>
      </c>
      <c r="J242" s="94">
        <f t="shared" si="26"/>
        <v>0</v>
      </c>
      <c r="K242" s="82" t="s">
        <v>314</v>
      </c>
      <c r="L242" s="82" t="s">
        <v>314</v>
      </c>
      <c r="N242" s="20"/>
    </row>
    <row r="243" spans="1:14" x14ac:dyDescent="0.25">
      <c r="A243" s="36" t="s">
        <v>78</v>
      </c>
      <c r="B243" s="235">
        <v>0</v>
      </c>
      <c r="C243" s="82">
        <f t="shared" si="21"/>
        <v>0</v>
      </c>
      <c r="D243" s="235">
        <v>0</v>
      </c>
      <c r="E243" s="82">
        <f t="shared" si="22"/>
        <v>0</v>
      </c>
      <c r="F243" s="235">
        <v>0</v>
      </c>
      <c r="G243" s="235">
        <v>0</v>
      </c>
      <c r="H243" s="235">
        <f t="shared" si="23"/>
        <v>0</v>
      </c>
      <c r="I243" s="82">
        <f t="shared" si="26"/>
        <v>0</v>
      </c>
      <c r="J243" s="94">
        <f t="shared" si="26"/>
        <v>0</v>
      </c>
      <c r="K243" s="82" t="s">
        <v>314</v>
      </c>
      <c r="L243" s="82" t="s">
        <v>314</v>
      </c>
      <c r="N243" s="20"/>
    </row>
    <row r="244" spans="1:14" x14ac:dyDescent="0.25">
      <c r="A244" s="36" t="s">
        <v>79</v>
      </c>
      <c r="B244" s="235">
        <v>1.1E-4</v>
      </c>
      <c r="C244" s="82">
        <f t="shared" si="21"/>
        <v>1.3950259680319142E-6</v>
      </c>
      <c r="D244" s="235">
        <v>2.0000000000000002E-5</v>
      </c>
      <c r="E244" s="82">
        <f t="shared" si="22"/>
        <v>2.4300120926922284E-7</v>
      </c>
      <c r="F244" s="235">
        <v>0</v>
      </c>
      <c r="G244" s="235">
        <v>0</v>
      </c>
      <c r="H244" s="235">
        <f t="shared" si="23"/>
        <v>0</v>
      </c>
      <c r="I244" s="82">
        <f t="shared" si="26"/>
        <v>0</v>
      </c>
      <c r="J244" s="94">
        <f t="shared" si="26"/>
        <v>0</v>
      </c>
      <c r="K244" s="82">
        <f t="shared" si="24"/>
        <v>-100</v>
      </c>
      <c r="L244" s="82">
        <f t="shared" si="25"/>
        <v>-100</v>
      </c>
      <c r="N244" s="20"/>
    </row>
    <row r="245" spans="1:14" x14ac:dyDescent="0.25">
      <c r="A245" s="36" t="s">
        <v>83</v>
      </c>
      <c r="B245" s="235">
        <v>0</v>
      </c>
      <c r="C245" s="82">
        <f t="shared" si="21"/>
        <v>0</v>
      </c>
      <c r="D245" s="235">
        <v>0</v>
      </c>
      <c r="E245" s="82">
        <f t="shared" si="22"/>
        <v>0</v>
      </c>
      <c r="F245" s="235">
        <v>0</v>
      </c>
      <c r="G245" s="235">
        <v>0</v>
      </c>
      <c r="H245" s="235">
        <f t="shared" si="23"/>
        <v>0</v>
      </c>
      <c r="I245" s="82">
        <f t="shared" si="26"/>
        <v>0</v>
      </c>
      <c r="J245" s="94">
        <f t="shared" si="26"/>
        <v>0</v>
      </c>
      <c r="K245" s="82" t="s">
        <v>314</v>
      </c>
      <c r="L245" s="82" t="s">
        <v>314</v>
      </c>
      <c r="N245" s="20"/>
    </row>
    <row r="246" spans="1:14" x14ac:dyDescent="0.25">
      <c r="A246" s="36" t="s">
        <v>84</v>
      </c>
      <c r="B246" s="235">
        <v>0</v>
      </c>
      <c r="C246" s="82">
        <f t="shared" si="21"/>
        <v>0</v>
      </c>
      <c r="D246" s="235">
        <v>8.4825000000000005E-4</v>
      </c>
      <c r="E246" s="82">
        <f t="shared" si="22"/>
        <v>1.0306288788130913E-5</v>
      </c>
      <c r="F246" s="235">
        <v>0</v>
      </c>
      <c r="G246" s="235">
        <v>0</v>
      </c>
      <c r="H246" s="235">
        <f t="shared" si="23"/>
        <v>0</v>
      </c>
      <c r="I246" s="82">
        <f t="shared" si="26"/>
        <v>0</v>
      </c>
      <c r="J246" s="94">
        <f t="shared" si="26"/>
        <v>0</v>
      </c>
      <c r="K246" s="82">
        <f t="shared" si="24"/>
        <v>-100</v>
      </c>
      <c r="L246" s="82" t="s">
        <v>314</v>
      </c>
      <c r="N246" s="20"/>
    </row>
    <row r="247" spans="1:14" s="24" customFormat="1" x14ac:dyDescent="0.25">
      <c r="A247" s="36" t="s">
        <v>85</v>
      </c>
      <c r="B247" s="235">
        <v>2.2000000000000001E-3</v>
      </c>
      <c r="C247" s="82">
        <f t="shared" si="21"/>
        <v>2.7900519360638287E-5</v>
      </c>
      <c r="D247" s="235">
        <v>0</v>
      </c>
      <c r="E247" s="82">
        <f t="shared" si="22"/>
        <v>0</v>
      </c>
      <c r="F247" s="235">
        <v>0</v>
      </c>
      <c r="G247" s="235">
        <v>0</v>
      </c>
      <c r="H247" s="235">
        <f t="shared" si="23"/>
        <v>0</v>
      </c>
      <c r="I247" s="82">
        <f t="shared" si="26"/>
        <v>0</v>
      </c>
      <c r="J247" s="94">
        <f t="shared" si="26"/>
        <v>0</v>
      </c>
      <c r="K247" s="82" t="s">
        <v>314</v>
      </c>
      <c r="L247" s="82">
        <f t="shared" si="25"/>
        <v>-100</v>
      </c>
      <c r="M247" s="95"/>
    </row>
    <row r="248" spans="1:14" x14ac:dyDescent="0.25">
      <c r="A248" s="36" t="s">
        <v>86</v>
      </c>
      <c r="B248" s="235">
        <v>0</v>
      </c>
      <c r="C248" s="82">
        <f t="shared" si="21"/>
        <v>0</v>
      </c>
      <c r="D248" s="235">
        <v>0</v>
      </c>
      <c r="E248" s="82">
        <f t="shared" si="22"/>
        <v>0</v>
      </c>
      <c r="F248" s="235">
        <v>0</v>
      </c>
      <c r="G248" s="235">
        <v>0</v>
      </c>
      <c r="H248" s="235">
        <f t="shared" si="23"/>
        <v>0</v>
      </c>
      <c r="I248" s="82">
        <f t="shared" si="26"/>
        <v>0</v>
      </c>
      <c r="J248" s="94">
        <f t="shared" si="26"/>
        <v>0</v>
      </c>
      <c r="K248" s="82" t="s">
        <v>314</v>
      </c>
      <c r="L248" s="82" t="s">
        <v>314</v>
      </c>
    </row>
    <row r="249" spans="1:14" x14ac:dyDescent="0.25">
      <c r="A249" s="36" t="s">
        <v>90</v>
      </c>
      <c r="B249" s="235">
        <v>1.0431999999999999E-4</v>
      </c>
      <c r="C249" s="82">
        <f t="shared" si="21"/>
        <v>1.322991899864448E-6</v>
      </c>
      <c r="D249" s="235">
        <v>8.8461780000000004E-2</v>
      </c>
      <c r="E249" s="82">
        <f t="shared" si="22"/>
        <v>1.0748159757053976E-3</v>
      </c>
      <c r="F249" s="235">
        <v>0</v>
      </c>
      <c r="G249" s="235">
        <v>0</v>
      </c>
      <c r="H249" s="235">
        <f t="shared" si="23"/>
        <v>0</v>
      </c>
      <c r="I249" s="82">
        <f t="shared" si="26"/>
        <v>0</v>
      </c>
      <c r="J249" s="94">
        <f t="shared" si="26"/>
        <v>0</v>
      </c>
      <c r="K249" s="82">
        <f t="shared" si="24"/>
        <v>-100</v>
      </c>
      <c r="L249" s="82">
        <f t="shared" si="25"/>
        <v>-100</v>
      </c>
    </row>
    <row r="250" spans="1:14" x14ac:dyDescent="0.25">
      <c r="A250" s="36" t="s">
        <v>95</v>
      </c>
      <c r="B250" s="235">
        <v>0</v>
      </c>
      <c r="C250" s="82">
        <f t="shared" si="21"/>
        <v>0</v>
      </c>
      <c r="D250" s="235">
        <v>1.8073229999999999E-2</v>
      </c>
      <c r="E250" s="82">
        <f t="shared" si="22"/>
        <v>2.1959083727003979E-4</v>
      </c>
      <c r="F250" s="235">
        <v>0</v>
      </c>
      <c r="G250" s="235">
        <v>0</v>
      </c>
      <c r="H250" s="235">
        <f t="shared" si="23"/>
        <v>0</v>
      </c>
      <c r="I250" s="82">
        <f t="shared" si="26"/>
        <v>0</v>
      </c>
      <c r="J250" s="94">
        <f t="shared" si="26"/>
        <v>0</v>
      </c>
      <c r="K250" s="82">
        <f t="shared" si="24"/>
        <v>-100</v>
      </c>
      <c r="L250" s="82" t="s">
        <v>314</v>
      </c>
    </row>
    <row r="251" spans="1:14" x14ac:dyDescent="0.25">
      <c r="A251" s="36" t="s">
        <v>100</v>
      </c>
      <c r="B251" s="235">
        <v>0</v>
      </c>
      <c r="C251" s="82">
        <f t="shared" si="21"/>
        <v>0</v>
      </c>
      <c r="D251" s="235">
        <v>0.12893199999999999</v>
      </c>
      <c r="E251" s="82">
        <f t="shared" si="22"/>
        <v>1.5665315956749719E-3</v>
      </c>
      <c r="F251" s="235">
        <v>0</v>
      </c>
      <c r="G251" s="235">
        <v>0</v>
      </c>
      <c r="H251" s="235">
        <f t="shared" si="23"/>
        <v>0</v>
      </c>
      <c r="I251" s="82">
        <f t="shared" si="26"/>
        <v>0</v>
      </c>
      <c r="J251" s="94">
        <f t="shared" si="26"/>
        <v>0</v>
      </c>
      <c r="K251" s="82">
        <f t="shared" si="24"/>
        <v>-100</v>
      </c>
      <c r="L251" s="82" t="s">
        <v>314</v>
      </c>
    </row>
    <row r="252" spans="1:14" x14ac:dyDescent="0.25">
      <c r="A252" s="36" t="s">
        <v>101</v>
      </c>
      <c r="B252" s="235">
        <v>2.3108460000000001E-2</v>
      </c>
      <c r="C252" s="82">
        <f t="shared" si="21"/>
        <v>2.9306274346569793E-4</v>
      </c>
      <c r="D252" s="235">
        <v>1.73712E-3</v>
      </c>
      <c r="E252" s="82">
        <f t="shared" si="22"/>
        <v>2.1106113032287619E-5</v>
      </c>
      <c r="F252" s="235">
        <v>0</v>
      </c>
      <c r="G252" s="235">
        <v>0</v>
      </c>
      <c r="H252" s="235">
        <f t="shared" si="23"/>
        <v>0</v>
      </c>
      <c r="I252" s="82">
        <f t="shared" si="26"/>
        <v>0</v>
      </c>
      <c r="J252" s="94">
        <f t="shared" si="26"/>
        <v>0</v>
      </c>
      <c r="K252" s="82">
        <f t="shared" si="24"/>
        <v>-100</v>
      </c>
      <c r="L252" s="82">
        <f t="shared" si="25"/>
        <v>-100</v>
      </c>
    </row>
    <row r="253" spans="1:14" x14ac:dyDescent="0.25">
      <c r="A253" s="36" t="s">
        <v>111</v>
      </c>
      <c r="B253" s="235">
        <v>0</v>
      </c>
      <c r="C253" s="82">
        <f t="shared" si="21"/>
        <v>0</v>
      </c>
      <c r="D253" s="235">
        <v>0</v>
      </c>
      <c r="E253" s="82">
        <f t="shared" si="22"/>
        <v>0</v>
      </c>
      <c r="F253" s="235">
        <v>0</v>
      </c>
      <c r="G253" s="235">
        <v>0</v>
      </c>
      <c r="H253" s="235">
        <f t="shared" si="23"/>
        <v>0</v>
      </c>
      <c r="I253" s="82">
        <f t="shared" si="26"/>
        <v>0</v>
      </c>
      <c r="J253" s="94">
        <f t="shared" si="26"/>
        <v>0</v>
      </c>
      <c r="K253" s="82" t="s">
        <v>314</v>
      </c>
      <c r="L253" s="82" t="s">
        <v>314</v>
      </c>
    </row>
    <row r="254" spans="1:14" x14ac:dyDescent="0.25">
      <c r="A254" s="36" t="s">
        <v>115</v>
      </c>
      <c r="B254" s="235">
        <v>0.11608499999999999</v>
      </c>
      <c r="C254" s="82">
        <f t="shared" si="21"/>
        <v>1.4721962681725888E-3</v>
      </c>
      <c r="D254" s="235">
        <v>0</v>
      </c>
      <c r="E254" s="82">
        <f t="shared" si="22"/>
        <v>0</v>
      </c>
      <c r="F254" s="235">
        <v>0</v>
      </c>
      <c r="G254" s="235">
        <v>0</v>
      </c>
      <c r="H254" s="235">
        <f t="shared" si="23"/>
        <v>0</v>
      </c>
      <c r="I254" s="82">
        <f t="shared" si="26"/>
        <v>0</v>
      </c>
      <c r="J254" s="94">
        <f t="shared" si="26"/>
        <v>0</v>
      </c>
      <c r="K254" s="82" t="s">
        <v>314</v>
      </c>
      <c r="L254" s="82">
        <f t="shared" si="25"/>
        <v>-100</v>
      </c>
    </row>
    <row r="255" spans="1:14" x14ac:dyDescent="0.25">
      <c r="A255" s="36" t="s">
        <v>131</v>
      </c>
      <c r="B255" s="235">
        <v>1.2913340000000001E-2</v>
      </c>
      <c r="C255" s="82">
        <f t="shared" si="21"/>
        <v>1.6376767849113854E-4</v>
      </c>
      <c r="D255" s="235">
        <v>0</v>
      </c>
      <c r="E255" s="82">
        <f t="shared" si="22"/>
        <v>0</v>
      </c>
      <c r="F255" s="235">
        <v>0</v>
      </c>
      <c r="G255" s="235">
        <v>0</v>
      </c>
      <c r="H255" s="235">
        <f t="shared" si="23"/>
        <v>0</v>
      </c>
      <c r="I255" s="82">
        <f t="shared" si="26"/>
        <v>0</v>
      </c>
      <c r="J255" s="94">
        <f t="shared" si="26"/>
        <v>0</v>
      </c>
      <c r="K255" s="82" t="s">
        <v>314</v>
      </c>
      <c r="L255" s="82">
        <f t="shared" si="25"/>
        <v>-100</v>
      </c>
    </row>
    <row r="256" spans="1:14" x14ac:dyDescent="0.25">
      <c r="A256" s="36" t="s">
        <v>153</v>
      </c>
      <c r="B256" s="235">
        <v>8.4894690000000009E-2</v>
      </c>
      <c r="C256" s="82">
        <f t="shared" si="21"/>
        <v>1.0766390645274479E-3</v>
      </c>
      <c r="D256" s="235">
        <v>3.6310000000000001E-3</v>
      </c>
      <c r="E256" s="82">
        <f t="shared" si="22"/>
        <v>4.4116869542827406E-5</v>
      </c>
      <c r="F256" s="235">
        <v>0</v>
      </c>
      <c r="G256" s="235">
        <v>0</v>
      </c>
      <c r="H256" s="235">
        <f t="shared" si="23"/>
        <v>0</v>
      </c>
      <c r="I256" s="82">
        <f t="shared" si="26"/>
        <v>0</v>
      </c>
      <c r="J256" s="94">
        <f t="shared" si="26"/>
        <v>0</v>
      </c>
      <c r="K256" s="82">
        <f t="shared" si="24"/>
        <v>-100</v>
      </c>
      <c r="L256" s="82">
        <f t="shared" si="25"/>
        <v>-100</v>
      </c>
    </row>
    <row r="257" spans="1:12" x14ac:dyDescent="0.25">
      <c r="A257" s="36" t="s">
        <v>158</v>
      </c>
      <c r="B257" s="235">
        <v>0.79195852</v>
      </c>
      <c r="C257" s="82">
        <f t="shared" si="21"/>
        <v>1.0043660918219292E-2</v>
      </c>
      <c r="D257" s="235">
        <v>0</v>
      </c>
      <c r="E257" s="82">
        <f t="shared" si="22"/>
        <v>0</v>
      </c>
      <c r="F257" s="235">
        <v>0</v>
      </c>
      <c r="G257" s="235">
        <v>0</v>
      </c>
      <c r="H257" s="235">
        <f t="shared" si="23"/>
        <v>0</v>
      </c>
      <c r="I257" s="82">
        <f t="shared" si="26"/>
        <v>0</v>
      </c>
      <c r="J257" s="94">
        <f t="shared" si="26"/>
        <v>0</v>
      </c>
      <c r="K257" s="82" t="s">
        <v>314</v>
      </c>
      <c r="L257" s="82">
        <f t="shared" si="25"/>
        <v>-100</v>
      </c>
    </row>
    <row r="258" spans="1:12" x14ac:dyDescent="0.25">
      <c r="A258" s="36" t="s">
        <v>162</v>
      </c>
      <c r="B258" s="235">
        <v>1.2639999999999999E-3</v>
      </c>
      <c r="C258" s="82">
        <f t="shared" si="21"/>
        <v>1.6030116578112178E-5</v>
      </c>
      <c r="D258" s="235">
        <v>1.0399999999999999E-4</v>
      </c>
      <c r="E258" s="82">
        <f t="shared" si="22"/>
        <v>1.2636062881999586E-6</v>
      </c>
      <c r="F258" s="235">
        <v>0</v>
      </c>
      <c r="G258" s="235">
        <v>0</v>
      </c>
      <c r="H258" s="235">
        <f t="shared" si="23"/>
        <v>0</v>
      </c>
      <c r="I258" s="82">
        <f t="shared" si="26"/>
        <v>0</v>
      </c>
      <c r="J258" s="94">
        <f t="shared" si="26"/>
        <v>0</v>
      </c>
      <c r="K258" s="82">
        <f t="shared" si="24"/>
        <v>-100</v>
      </c>
      <c r="L258" s="82">
        <f t="shared" si="25"/>
        <v>-100</v>
      </c>
    </row>
    <row r="259" spans="1:12" x14ac:dyDescent="0.25">
      <c r="A259" s="36" t="s">
        <v>164</v>
      </c>
      <c r="B259" s="235">
        <v>1E-4</v>
      </c>
      <c r="C259" s="82">
        <f t="shared" si="21"/>
        <v>1.2682054254835585E-6</v>
      </c>
      <c r="D259" s="235">
        <v>0</v>
      </c>
      <c r="E259" s="82">
        <f t="shared" si="22"/>
        <v>0</v>
      </c>
      <c r="F259" s="235">
        <v>0</v>
      </c>
      <c r="G259" s="235">
        <v>0</v>
      </c>
      <c r="H259" s="235">
        <f t="shared" si="23"/>
        <v>0</v>
      </c>
      <c r="I259" s="82">
        <f t="shared" si="26"/>
        <v>0</v>
      </c>
      <c r="J259" s="94">
        <f t="shared" si="26"/>
        <v>0</v>
      </c>
      <c r="K259" s="82" t="s">
        <v>314</v>
      </c>
      <c r="L259" s="82">
        <f t="shared" si="25"/>
        <v>-100</v>
      </c>
    </row>
    <row r="260" spans="1:12" x14ac:dyDescent="0.25">
      <c r="A260" s="36" t="s">
        <v>166</v>
      </c>
      <c r="B260" s="235">
        <v>0</v>
      </c>
      <c r="C260" s="82">
        <f t="shared" ref="C260:C265" si="27">(B260/$B$268)*100</f>
        <v>0</v>
      </c>
      <c r="D260" s="235">
        <v>0</v>
      </c>
      <c r="E260" s="82">
        <f t="shared" ref="E260:E265" si="28">(D260/$D$268)*100</f>
        <v>0</v>
      </c>
      <c r="F260" s="235">
        <v>0</v>
      </c>
      <c r="G260" s="235">
        <v>0</v>
      </c>
      <c r="H260" s="235">
        <f t="shared" ref="H260:H267" si="29">F260+G260</f>
        <v>0</v>
      </c>
      <c r="I260" s="82">
        <f t="shared" si="26"/>
        <v>0</v>
      </c>
      <c r="J260" s="94">
        <f t="shared" si="26"/>
        <v>0</v>
      </c>
      <c r="K260" s="82" t="s">
        <v>314</v>
      </c>
      <c r="L260" s="82" t="s">
        <v>314</v>
      </c>
    </row>
    <row r="261" spans="1:12" x14ac:dyDescent="0.25">
      <c r="A261" s="36" t="s">
        <v>177</v>
      </c>
      <c r="B261" s="235">
        <v>0.16943121999999999</v>
      </c>
      <c r="C261" s="82">
        <f t="shared" si="27"/>
        <v>2.1487359245029839E-3</v>
      </c>
      <c r="D261" s="235">
        <v>0</v>
      </c>
      <c r="E261" s="82">
        <f t="shared" si="28"/>
        <v>0</v>
      </c>
      <c r="F261" s="235">
        <v>0</v>
      </c>
      <c r="G261" s="235">
        <v>0</v>
      </c>
      <c r="H261" s="235">
        <f t="shared" si="29"/>
        <v>0</v>
      </c>
      <c r="I261" s="82">
        <f t="shared" si="26"/>
        <v>0</v>
      </c>
      <c r="J261" s="94">
        <f t="shared" si="26"/>
        <v>0</v>
      </c>
      <c r="K261" s="82" t="s">
        <v>314</v>
      </c>
      <c r="L261" s="82">
        <f t="shared" ref="L261:L262" si="30">((H261/B261)-1)*100</f>
        <v>-100</v>
      </c>
    </row>
    <row r="262" spans="1:12" x14ac:dyDescent="0.25">
      <c r="A262" s="36" t="s">
        <v>226</v>
      </c>
      <c r="B262" s="235">
        <v>2.8794940699999998</v>
      </c>
      <c r="C262" s="82">
        <f t="shared" si="27"/>
        <v>3.6517900022217331E-2</v>
      </c>
      <c r="D262" s="235">
        <v>2.7937840400000002</v>
      </c>
      <c r="E262" s="82">
        <f t="shared" si="28"/>
        <v>3.3944645007852742E-2</v>
      </c>
      <c r="F262" s="235">
        <v>0</v>
      </c>
      <c r="G262" s="235">
        <v>0</v>
      </c>
      <c r="H262" s="235">
        <f t="shared" si="29"/>
        <v>0</v>
      </c>
      <c r="I262" s="82">
        <f t="shared" si="26"/>
        <v>0</v>
      </c>
      <c r="J262" s="94">
        <f t="shared" si="26"/>
        <v>0</v>
      </c>
      <c r="K262" s="82">
        <f t="shared" ref="K262" si="31">((H262/D262)-1)*100</f>
        <v>-100</v>
      </c>
      <c r="L262" s="82">
        <f t="shared" si="30"/>
        <v>-100</v>
      </c>
    </row>
    <row r="263" spans="1:12" x14ac:dyDescent="0.25">
      <c r="A263" s="36" t="s">
        <v>245</v>
      </c>
      <c r="B263" s="235">
        <v>0</v>
      </c>
      <c r="C263" s="82">
        <f t="shared" si="27"/>
        <v>0</v>
      </c>
      <c r="D263" s="235">
        <v>0</v>
      </c>
      <c r="E263" s="82">
        <f t="shared" si="28"/>
        <v>0</v>
      </c>
      <c r="F263" s="235">
        <v>0</v>
      </c>
      <c r="G263" s="235">
        <v>0</v>
      </c>
      <c r="H263" s="235">
        <f t="shared" si="29"/>
        <v>0</v>
      </c>
      <c r="I263" s="82">
        <f t="shared" si="26"/>
        <v>0</v>
      </c>
      <c r="J263" s="94">
        <f t="shared" si="26"/>
        <v>0</v>
      </c>
      <c r="K263" s="82" t="s">
        <v>314</v>
      </c>
      <c r="L263" s="82" t="s">
        <v>314</v>
      </c>
    </row>
    <row r="264" spans="1:12" x14ac:dyDescent="0.25">
      <c r="A264" s="36" t="s">
        <v>257</v>
      </c>
      <c r="B264" s="235">
        <v>0</v>
      </c>
      <c r="C264" s="82">
        <f t="shared" si="27"/>
        <v>0</v>
      </c>
      <c r="D264" s="235">
        <v>0</v>
      </c>
      <c r="E264" s="82">
        <f t="shared" si="28"/>
        <v>0</v>
      </c>
      <c r="F264" s="235">
        <v>0</v>
      </c>
      <c r="G264" s="235">
        <v>0</v>
      </c>
      <c r="H264" s="235">
        <f t="shared" si="29"/>
        <v>0</v>
      </c>
      <c r="I264" s="82">
        <f t="shared" si="26"/>
        <v>0</v>
      </c>
      <c r="J264" s="94">
        <f t="shared" si="26"/>
        <v>0</v>
      </c>
      <c r="K264" s="82" t="s">
        <v>314</v>
      </c>
      <c r="L264" s="82" t="s">
        <v>314</v>
      </c>
    </row>
    <row r="265" spans="1:12" x14ac:dyDescent="0.25">
      <c r="A265" s="36" t="s">
        <v>259</v>
      </c>
      <c r="B265" s="235">
        <v>0</v>
      </c>
      <c r="C265" s="82">
        <f t="shared" si="27"/>
        <v>0</v>
      </c>
      <c r="D265" s="235">
        <v>0</v>
      </c>
      <c r="E265" s="82">
        <f t="shared" si="28"/>
        <v>0</v>
      </c>
      <c r="F265" s="235">
        <v>0</v>
      </c>
      <c r="G265" s="235">
        <v>0</v>
      </c>
      <c r="H265" s="235">
        <f t="shared" si="29"/>
        <v>0</v>
      </c>
      <c r="I265" s="82">
        <f t="shared" si="26"/>
        <v>0</v>
      </c>
      <c r="J265" s="94">
        <f t="shared" si="26"/>
        <v>0</v>
      </c>
      <c r="K265" s="82" t="s">
        <v>314</v>
      </c>
      <c r="L265" s="82" t="s">
        <v>314</v>
      </c>
    </row>
    <row r="266" spans="1:12" x14ac:dyDescent="0.25">
      <c r="A266" s="36" t="s">
        <v>261</v>
      </c>
      <c r="B266" s="235">
        <v>0</v>
      </c>
      <c r="C266" s="82"/>
      <c r="D266" s="235">
        <v>0</v>
      </c>
      <c r="E266" s="82"/>
      <c r="F266" s="235">
        <v>0</v>
      </c>
      <c r="G266" s="235">
        <v>0</v>
      </c>
      <c r="H266" s="235">
        <f t="shared" si="29"/>
        <v>0</v>
      </c>
      <c r="I266" s="82">
        <f t="shared" si="26"/>
        <v>0</v>
      </c>
      <c r="J266" s="94">
        <f t="shared" si="26"/>
        <v>0</v>
      </c>
      <c r="K266" s="82" t="s">
        <v>314</v>
      </c>
      <c r="L266" s="82" t="s">
        <v>314</v>
      </c>
    </row>
    <row r="267" spans="1:12" s="24" customFormat="1" x14ac:dyDescent="0.25">
      <c r="A267" s="36" t="s">
        <v>594</v>
      </c>
      <c r="B267" s="235">
        <v>0</v>
      </c>
      <c r="C267" s="82"/>
      <c r="D267" s="235">
        <v>0</v>
      </c>
      <c r="E267" s="82"/>
      <c r="F267" s="235">
        <v>0</v>
      </c>
      <c r="G267" s="235">
        <v>0</v>
      </c>
      <c r="H267" s="235">
        <f t="shared" si="29"/>
        <v>0</v>
      </c>
      <c r="I267" s="82"/>
      <c r="J267" s="94">
        <f t="shared" ref="J267" si="32">(G267/$H$268)*100</f>
        <v>0</v>
      </c>
      <c r="K267" s="82" t="s">
        <v>314</v>
      </c>
      <c r="L267" s="82" t="s">
        <v>314</v>
      </c>
    </row>
    <row r="268" spans="1:12" x14ac:dyDescent="0.25">
      <c r="A268" s="96" t="s">
        <v>262</v>
      </c>
      <c r="B268" s="97">
        <f t="shared" ref="B268:E268" si="33">SUM(B4:B266)</f>
        <v>7885.1578766800067</v>
      </c>
      <c r="C268" s="98">
        <f t="shared" si="33"/>
        <v>99.999999999999829</v>
      </c>
      <c r="D268" s="97">
        <f t="shared" si="33"/>
        <v>8230.4117169399979</v>
      </c>
      <c r="E268" s="98">
        <f t="shared" si="33"/>
        <v>100.00000000000007</v>
      </c>
      <c r="F268" s="97">
        <f>SUM(F4:F266)</f>
        <v>4883.1098993000032</v>
      </c>
      <c r="G268" s="97">
        <f>SUM(G4:G266)</f>
        <v>2505.8282634600009</v>
      </c>
      <c r="H268" s="97">
        <f>SUM(H4:H266)</f>
        <v>7388.9381627600023</v>
      </c>
      <c r="I268" s="99">
        <f>SUM(I4:I266)</f>
        <v>66.086760935565877</v>
      </c>
      <c r="J268" s="278">
        <f>SUM(J4:J266)</f>
        <v>33.913239064434094</v>
      </c>
      <c r="K268" s="279">
        <f>((H268/D268)-1)*100</f>
        <v>-10.223954561690485</v>
      </c>
      <c r="L268" s="279">
        <f>((H268/B268)-1)*100</f>
        <v>-6.2930853342524902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41"/>
  <sheetViews>
    <sheetView zoomScale="70" zoomScaleNormal="70" workbookViewId="0">
      <selection activeCell="K18" sqref="K18"/>
    </sheetView>
  </sheetViews>
  <sheetFormatPr defaultColWidth="9.1796875" defaultRowHeight="11.5" x14ac:dyDescent="0.25"/>
  <cols>
    <col min="1" max="1" width="46.54296875" style="7" customWidth="1"/>
    <col min="2" max="2" width="15" style="60" bestFit="1" customWidth="1"/>
    <col min="3" max="3" width="8.81640625" style="7" bestFit="1" customWidth="1"/>
    <col min="4" max="4" width="13.54296875" style="60" bestFit="1" customWidth="1"/>
    <col min="5" max="5" width="8.81640625" style="7" bestFit="1" customWidth="1"/>
    <col min="6" max="6" width="13.54296875" style="60" bestFit="1" customWidth="1"/>
    <col min="7" max="7" width="8.81640625" style="7" bestFit="1" customWidth="1"/>
    <col min="8" max="8" width="13.36328125" style="7" customWidth="1"/>
    <col min="9" max="9" width="15.54296875" style="7" customWidth="1"/>
    <col min="10" max="10" width="11" style="7" customWidth="1"/>
    <col min="11" max="16384" width="9.1796875" style="7"/>
  </cols>
  <sheetData>
    <row r="1" spans="1:12" x14ac:dyDescent="0.25">
      <c r="A1" s="24" t="s">
        <v>474</v>
      </c>
      <c r="F1" s="304"/>
      <c r="K1" s="358" t="s">
        <v>313</v>
      </c>
      <c r="L1" s="358"/>
    </row>
    <row r="2" spans="1:12" x14ac:dyDescent="0.25">
      <c r="A2" s="356" t="s">
        <v>510</v>
      </c>
      <c r="B2" s="363">
        <v>44774</v>
      </c>
      <c r="C2" s="363"/>
      <c r="D2" s="363">
        <v>45108</v>
      </c>
      <c r="E2" s="363"/>
      <c r="F2" s="372">
        <v>45139</v>
      </c>
      <c r="G2" s="372"/>
      <c r="H2" s="356" t="s">
        <v>293</v>
      </c>
      <c r="I2" s="356" t="s">
        <v>621</v>
      </c>
      <c r="J2" s="43"/>
    </row>
    <row r="3" spans="1:12" x14ac:dyDescent="0.25">
      <c r="A3" s="357"/>
      <c r="B3" s="101" t="s">
        <v>294</v>
      </c>
      <c r="C3" s="102" t="s">
        <v>295</v>
      </c>
      <c r="D3" s="101" t="s">
        <v>294</v>
      </c>
      <c r="E3" s="102" t="s">
        <v>295</v>
      </c>
      <c r="F3" s="101" t="s">
        <v>294</v>
      </c>
      <c r="G3" s="101" t="s">
        <v>295</v>
      </c>
      <c r="H3" s="357"/>
      <c r="I3" s="357"/>
      <c r="J3" s="67"/>
    </row>
    <row r="4" spans="1:12" x14ac:dyDescent="0.25">
      <c r="A4" s="34" t="s">
        <v>637</v>
      </c>
      <c r="B4" s="234">
        <v>758.34124359000009</v>
      </c>
      <c r="C4" s="81">
        <f t="shared" ref="C4:C67" si="0">(B4/$B$241)*100</f>
        <v>23.709127191468006</v>
      </c>
      <c r="D4" s="234">
        <v>579.12434796000002</v>
      </c>
      <c r="E4" s="81">
        <f t="shared" ref="E4:E67" si="1">(D4/$D$241)*100</f>
        <v>31.35456676177229</v>
      </c>
      <c r="F4" s="234">
        <v>820.55238011999995</v>
      </c>
      <c r="G4" s="81">
        <f>(F4/$F$241)*100</f>
        <v>32.745754850214546</v>
      </c>
      <c r="H4" s="81">
        <f>((F4/D4)-1)*100</f>
        <v>41.688461728546656</v>
      </c>
      <c r="I4" s="83">
        <f>((F4/B4)-1)*100</f>
        <v>8.2035807831697625</v>
      </c>
      <c r="J4" s="67"/>
    </row>
    <row r="5" spans="1:12" x14ac:dyDescent="0.25">
      <c r="A5" s="36" t="s">
        <v>590</v>
      </c>
      <c r="B5" s="235">
        <v>0</v>
      </c>
      <c r="C5" s="81">
        <f t="shared" si="0"/>
        <v>0</v>
      </c>
      <c r="D5" s="235">
        <v>0.13722214000000002</v>
      </c>
      <c r="E5" s="81">
        <f t="shared" si="1"/>
        <v>7.4293901905164578E-3</v>
      </c>
      <c r="F5" s="235">
        <v>397.74786037000001</v>
      </c>
      <c r="G5" s="81">
        <f t="shared" ref="G5:G67" si="2">(F5/$F$241)*100</f>
        <v>15.872909814689267</v>
      </c>
      <c r="H5" s="81">
        <f t="shared" ref="H5:H68" si="3">((F5/D5)-1)*100</f>
        <v>289756.91403005371</v>
      </c>
      <c r="I5" s="83" t="s">
        <v>314</v>
      </c>
      <c r="J5" s="67"/>
    </row>
    <row r="6" spans="1:12" x14ac:dyDescent="0.25">
      <c r="A6" s="36" t="s">
        <v>511</v>
      </c>
      <c r="B6" s="235">
        <v>560.42184824000003</v>
      </c>
      <c r="C6" s="81">
        <f t="shared" si="0"/>
        <v>17.521284768712206</v>
      </c>
      <c r="D6" s="235">
        <v>274.51113204000001</v>
      </c>
      <c r="E6" s="81">
        <f t="shared" si="1"/>
        <v>14.862399839891319</v>
      </c>
      <c r="F6" s="235">
        <v>236.64771949999999</v>
      </c>
      <c r="G6" s="81">
        <f t="shared" si="2"/>
        <v>9.4438921833071401</v>
      </c>
      <c r="H6" s="81">
        <f t="shared" si="3"/>
        <v>-13.793033549722422</v>
      </c>
      <c r="I6" s="83">
        <f t="shared" ref="I6:I68" si="4">((F6/B6)-1)*100</f>
        <v>-57.773288060915164</v>
      </c>
      <c r="J6" s="67"/>
    </row>
    <row r="7" spans="1:12" x14ac:dyDescent="0.25">
      <c r="A7" s="36" t="s">
        <v>619</v>
      </c>
      <c r="B7" s="235">
        <v>127.66698715999999</v>
      </c>
      <c r="C7" s="81">
        <f t="shared" si="0"/>
        <v>3.9914390286867247</v>
      </c>
      <c r="D7" s="235">
        <v>86.292362879999999</v>
      </c>
      <c r="E7" s="81">
        <f t="shared" si="1"/>
        <v>4.6719839400344467</v>
      </c>
      <c r="F7" s="235">
        <v>157.85438969</v>
      </c>
      <c r="G7" s="81">
        <f t="shared" si="2"/>
        <v>6.2994895536870379</v>
      </c>
      <c r="H7" s="81">
        <f t="shared" si="3"/>
        <v>82.929733781326263</v>
      </c>
      <c r="I7" s="83">
        <f t="shared" si="4"/>
        <v>23.645425651164874</v>
      </c>
      <c r="J7" s="67"/>
    </row>
    <row r="8" spans="1:12" x14ac:dyDescent="0.25">
      <c r="A8" s="36" t="s">
        <v>618</v>
      </c>
      <c r="B8" s="235">
        <v>58.528108359999997</v>
      </c>
      <c r="C8" s="81">
        <f t="shared" si="0"/>
        <v>1.8298495263347436</v>
      </c>
      <c r="D8" s="235">
        <v>141.65681340999998</v>
      </c>
      <c r="E8" s="81">
        <f t="shared" si="1"/>
        <v>7.6694893401901041</v>
      </c>
      <c r="F8" s="235">
        <v>126.04300305</v>
      </c>
      <c r="G8" s="81">
        <f t="shared" si="2"/>
        <v>5.0299936706740711</v>
      </c>
      <c r="H8" s="81">
        <f t="shared" si="3"/>
        <v>-11.022279821309155</v>
      </c>
      <c r="I8" s="83">
        <f t="shared" si="4"/>
        <v>115.35465023869089</v>
      </c>
      <c r="J8" s="67"/>
    </row>
    <row r="9" spans="1:12" x14ac:dyDescent="0.25">
      <c r="A9" s="36" t="s">
        <v>157</v>
      </c>
      <c r="B9" s="235">
        <v>65.562596069999998</v>
      </c>
      <c r="C9" s="81">
        <f t="shared" si="0"/>
        <v>2.0497789647675813</v>
      </c>
      <c r="D9" s="235">
        <v>49.427241649999999</v>
      </c>
      <c r="E9" s="81">
        <f t="shared" si="1"/>
        <v>2.6760569705354871</v>
      </c>
      <c r="F9" s="235">
        <v>107.47955245999999</v>
      </c>
      <c r="G9" s="81">
        <f t="shared" si="2"/>
        <v>4.2891827036699741</v>
      </c>
      <c r="H9" s="81">
        <f t="shared" si="3"/>
        <v>117.45003134319147</v>
      </c>
      <c r="I9" s="83">
        <f t="shared" si="4"/>
        <v>63.934253526577891</v>
      </c>
      <c r="J9" s="67"/>
    </row>
    <row r="10" spans="1:12" x14ac:dyDescent="0.25">
      <c r="A10" s="36" t="s">
        <v>129</v>
      </c>
      <c r="B10" s="235">
        <v>45.527451770000006</v>
      </c>
      <c r="C10" s="81">
        <f t="shared" si="0"/>
        <v>1.423391057577696</v>
      </c>
      <c r="D10" s="235">
        <v>91.626870109999999</v>
      </c>
      <c r="E10" s="81">
        <f t="shared" si="1"/>
        <v>4.9608012962263928</v>
      </c>
      <c r="F10" s="235">
        <v>78.675384739999998</v>
      </c>
      <c r="G10" s="81">
        <f t="shared" si="2"/>
        <v>3.1396957998776234</v>
      </c>
      <c r="H10" s="81">
        <f t="shared" si="3"/>
        <v>-14.135029772872809</v>
      </c>
      <c r="I10" s="83">
        <f t="shared" si="4"/>
        <v>72.80867187001796</v>
      </c>
      <c r="J10" s="67"/>
    </row>
    <row r="11" spans="1:12" x14ac:dyDescent="0.25">
      <c r="A11" s="36" t="s">
        <v>249</v>
      </c>
      <c r="B11" s="235">
        <v>68.27719261</v>
      </c>
      <c r="C11" s="81">
        <f t="shared" si="0"/>
        <v>2.134649351528684</v>
      </c>
      <c r="D11" s="235">
        <v>54.709882479999997</v>
      </c>
      <c r="E11" s="81">
        <f t="shared" si="1"/>
        <v>2.9620662104615203</v>
      </c>
      <c r="F11" s="235">
        <v>73.54189246</v>
      </c>
      <c r="G11" s="81">
        <f t="shared" si="2"/>
        <v>2.934833704782895</v>
      </c>
      <c r="H11" s="81">
        <f t="shared" si="3"/>
        <v>34.421587337323054</v>
      </c>
      <c r="I11" s="83">
        <f t="shared" si="4"/>
        <v>7.7107737573101742</v>
      </c>
      <c r="J11" s="67"/>
    </row>
    <row r="12" spans="1:12" x14ac:dyDescent="0.25">
      <c r="A12" s="36" t="s">
        <v>215</v>
      </c>
      <c r="B12" s="235">
        <v>27.233007430000001</v>
      </c>
      <c r="C12" s="81">
        <f t="shared" si="0"/>
        <v>0.85142518941399881</v>
      </c>
      <c r="D12" s="235">
        <v>44.597666630000006</v>
      </c>
      <c r="E12" s="81">
        <f t="shared" si="1"/>
        <v>2.4145773195261726</v>
      </c>
      <c r="F12" s="235">
        <v>45.656633740000004</v>
      </c>
      <c r="G12" s="81">
        <f t="shared" si="2"/>
        <v>1.8220176699961947</v>
      </c>
      <c r="H12" s="81">
        <f t="shared" si="3"/>
        <v>2.3744899453722823</v>
      </c>
      <c r="I12" s="83">
        <f t="shared" si="4"/>
        <v>67.651824196634465</v>
      </c>
      <c r="J12" s="67"/>
    </row>
    <row r="13" spans="1:12" x14ac:dyDescent="0.25">
      <c r="A13" s="36" t="s">
        <v>218</v>
      </c>
      <c r="B13" s="235">
        <v>51.375736359999998</v>
      </c>
      <c r="C13" s="81">
        <f t="shared" si="0"/>
        <v>1.6062344995877917</v>
      </c>
      <c r="D13" s="235">
        <v>79.240281150000001</v>
      </c>
      <c r="E13" s="81">
        <f t="shared" si="1"/>
        <v>4.2901748032028664</v>
      </c>
      <c r="F13" s="235">
        <v>43.58722307</v>
      </c>
      <c r="G13" s="81">
        <f t="shared" si="2"/>
        <v>1.7394337714834291</v>
      </c>
      <c r="H13" s="81">
        <f t="shared" si="3"/>
        <v>-44.993603710857101</v>
      </c>
      <c r="I13" s="83">
        <f t="shared" si="4"/>
        <v>-15.159905904655723</v>
      </c>
      <c r="J13" s="67"/>
    </row>
    <row r="14" spans="1:12" x14ac:dyDescent="0.25">
      <c r="A14" s="36" t="s">
        <v>197</v>
      </c>
      <c r="B14" s="235">
        <v>3.2351736500000001</v>
      </c>
      <c r="C14" s="81">
        <f t="shared" si="0"/>
        <v>0.1011459474249638</v>
      </c>
      <c r="D14" s="235">
        <v>4.4914453400000003</v>
      </c>
      <c r="E14" s="81">
        <f t="shared" si="1"/>
        <v>0.24317285789477455</v>
      </c>
      <c r="F14" s="235">
        <v>41.371057110000002</v>
      </c>
      <c r="G14" s="81">
        <f t="shared" si="2"/>
        <v>1.6509933147962674</v>
      </c>
      <c r="H14" s="81">
        <f t="shared" si="3"/>
        <v>821.10788350370979</v>
      </c>
      <c r="I14" s="83">
        <f t="shared" si="4"/>
        <v>1178.7893815220707</v>
      </c>
      <c r="J14" s="67"/>
    </row>
    <row r="15" spans="1:12" x14ac:dyDescent="0.25">
      <c r="A15" s="36" t="s">
        <v>183</v>
      </c>
      <c r="B15" s="235">
        <v>4.9575144900000003</v>
      </c>
      <c r="C15" s="81">
        <f t="shared" si="0"/>
        <v>0.15499399853359841</v>
      </c>
      <c r="D15" s="235">
        <v>18.46672611</v>
      </c>
      <c r="E15" s="81">
        <f t="shared" si="1"/>
        <v>0.99981325034420931</v>
      </c>
      <c r="F15" s="235">
        <v>30.497316089999998</v>
      </c>
      <c r="G15" s="81">
        <f t="shared" si="2"/>
        <v>1.2170553159892084</v>
      </c>
      <c r="H15" s="81">
        <f t="shared" si="3"/>
        <v>65.147389463285862</v>
      </c>
      <c r="I15" s="83">
        <f t="shared" si="4"/>
        <v>515.17351389526641</v>
      </c>
      <c r="J15" s="67"/>
    </row>
    <row r="16" spans="1:12" x14ac:dyDescent="0.25">
      <c r="A16" s="36" t="s">
        <v>108</v>
      </c>
      <c r="B16" s="235">
        <v>13.101062220000001</v>
      </c>
      <c r="C16" s="81">
        <f t="shared" si="0"/>
        <v>0.40959759625740627</v>
      </c>
      <c r="D16" s="235">
        <v>2.6655383100000001</v>
      </c>
      <c r="E16" s="81">
        <f t="shared" si="1"/>
        <v>0.14431580918909889</v>
      </c>
      <c r="F16" s="235">
        <v>21.326121649999997</v>
      </c>
      <c r="G16" s="81">
        <f t="shared" si="2"/>
        <v>0.85106078341351665</v>
      </c>
      <c r="H16" s="81">
        <f t="shared" si="3"/>
        <v>700.06809768943049</v>
      </c>
      <c r="I16" s="83">
        <f t="shared" si="4"/>
        <v>62.781622527093049</v>
      </c>
      <c r="J16" s="67"/>
    </row>
    <row r="17" spans="1:10" x14ac:dyDescent="0.25">
      <c r="A17" s="36" t="s">
        <v>37</v>
      </c>
      <c r="B17" s="235">
        <v>22.866794690000003</v>
      </c>
      <c r="C17" s="81">
        <f t="shared" si="0"/>
        <v>0.71491791900944213</v>
      </c>
      <c r="D17" s="235">
        <v>33.050086880000002</v>
      </c>
      <c r="E17" s="81">
        <f t="shared" si="1"/>
        <v>1.7893759072842668</v>
      </c>
      <c r="F17" s="235">
        <v>21.187718390000001</v>
      </c>
      <c r="G17" s="81">
        <f t="shared" si="2"/>
        <v>0.84553752940532323</v>
      </c>
      <c r="H17" s="81">
        <f t="shared" si="3"/>
        <v>-35.892094726015443</v>
      </c>
      <c r="I17" s="83">
        <f t="shared" si="4"/>
        <v>-7.3428581607648198</v>
      </c>
      <c r="J17" s="67"/>
    </row>
    <row r="18" spans="1:10" x14ac:dyDescent="0.25">
      <c r="A18" s="36" t="s">
        <v>2</v>
      </c>
      <c r="B18" s="235">
        <v>77.726745400000013</v>
      </c>
      <c r="C18" s="81">
        <f t="shared" si="0"/>
        <v>2.4300844882752881</v>
      </c>
      <c r="D18" s="235">
        <v>27.628266510000003</v>
      </c>
      <c r="E18" s="81">
        <f t="shared" si="1"/>
        <v>1.4958313009137474</v>
      </c>
      <c r="F18" s="235">
        <v>19.200856559999998</v>
      </c>
      <c r="G18" s="81">
        <f t="shared" si="2"/>
        <v>0.7662479045346795</v>
      </c>
      <c r="H18" s="81">
        <f t="shared" si="3"/>
        <v>-30.502854556400482</v>
      </c>
      <c r="I18" s="83">
        <f t="shared" si="4"/>
        <v>-75.296976013612948</v>
      </c>
      <c r="J18" s="67"/>
    </row>
    <row r="19" spans="1:10" x14ac:dyDescent="0.25">
      <c r="A19" s="36" t="s">
        <v>62</v>
      </c>
      <c r="B19" s="235">
        <v>72.773334660000003</v>
      </c>
      <c r="C19" s="81">
        <f t="shared" si="0"/>
        <v>2.275218791257049</v>
      </c>
      <c r="D19" s="235">
        <v>21.37976042</v>
      </c>
      <c r="E19" s="81">
        <f t="shared" si="1"/>
        <v>1.1575288239925425</v>
      </c>
      <c r="F19" s="235">
        <v>19.05778647</v>
      </c>
      <c r="G19" s="81">
        <f t="shared" si="2"/>
        <v>0.76053841150651602</v>
      </c>
      <c r="H19" s="81">
        <f t="shared" si="3"/>
        <v>-10.860617258497795</v>
      </c>
      <c r="I19" s="83">
        <f t="shared" si="4"/>
        <v>-73.812129732629742</v>
      </c>
      <c r="J19" s="67"/>
    </row>
    <row r="20" spans="1:10" x14ac:dyDescent="0.25">
      <c r="A20" s="36" t="s">
        <v>26</v>
      </c>
      <c r="B20" s="235">
        <v>35.413246260000001</v>
      </c>
      <c r="C20" s="81">
        <f t="shared" si="0"/>
        <v>1.107175914455552</v>
      </c>
      <c r="D20" s="235">
        <v>19.819948230000001</v>
      </c>
      <c r="E20" s="81">
        <f t="shared" si="1"/>
        <v>1.0730785058191485</v>
      </c>
      <c r="F20" s="235">
        <v>17.871358100000002</v>
      </c>
      <c r="G20" s="81">
        <f t="shared" si="2"/>
        <v>0.71319165645149085</v>
      </c>
      <c r="H20" s="81">
        <f t="shared" si="3"/>
        <v>-9.8314592318185845</v>
      </c>
      <c r="I20" s="83">
        <f t="shared" si="4"/>
        <v>-49.534821041848197</v>
      </c>
      <c r="J20" s="67"/>
    </row>
    <row r="21" spans="1:10" x14ac:dyDescent="0.25">
      <c r="A21" s="36" t="s">
        <v>114</v>
      </c>
      <c r="B21" s="235">
        <v>15.87733199</v>
      </c>
      <c r="C21" s="81">
        <f t="shared" si="0"/>
        <v>0.4963961630650755</v>
      </c>
      <c r="D21" s="235">
        <v>2.7423811000000002</v>
      </c>
      <c r="E21" s="81">
        <f t="shared" si="1"/>
        <v>0.14847618061486093</v>
      </c>
      <c r="F21" s="235">
        <v>14.54542013</v>
      </c>
      <c r="G21" s="81">
        <f t="shared" si="2"/>
        <v>0.58046356736019733</v>
      </c>
      <c r="H21" s="81">
        <f t="shared" si="3"/>
        <v>430.3938292894448</v>
      </c>
      <c r="I21" s="83">
        <f t="shared" si="4"/>
        <v>-8.3887636842189579</v>
      </c>
      <c r="J21" s="67"/>
    </row>
    <row r="22" spans="1:10" x14ac:dyDescent="0.25">
      <c r="A22" s="36" t="s">
        <v>81</v>
      </c>
      <c r="B22" s="235">
        <v>29.78166465</v>
      </c>
      <c r="C22" s="81">
        <f t="shared" si="0"/>
        <v>0.93110757344255757</v>
      </c>
      <c r="D22" s="235">
        <v>17.96955462</v>
      </c>
      <c r="E22" s="81">
        <f t="shared" si="1"/>
        <v>0.97289572092213172</v>
      </c>
      <c r="F22" s="235">
        <v>14.213304369999999</v>
      </c>
      <c r="G22" s="81">
        <f t="shared" si="2"/>
        <v>0.56720983545674197</v>
      </c>
      <c r="H22" s="81">
        <f t="shared" si="3"/>
        <v>-20.903413186542295</v>
      </c>
      <c r="I22" s="83">
        <f t="shared" si="4"/>
        <v>-52.274983493912927</v>
      </c>
      <c r="J22" s="67"/>
    </row>
    <row r="23" spans="1:10" x14ac:dyDescent="0.25">
      <c r="A23" s="36" t="s">
        <v>189</v>
      </c>
      <c r="B23" s="235">
        <v>50.602336909999998</v>
      </c>
      <c r="C23" s="81">
        <f t="shared" si="0"/>
        <v>1.5820545857497215</v>
      </c>
      <c r="D23" s="235">
        <v>7.4376111600000003</v>
      </c>
      <c r="E23" s="81">
        <f t="shared" si="1"/>
        <v>0.40268221580700997</v>
      </c>
      <c r="F23" s="235">
        <v>13.324961529999999</v>
      </c>
      <c r="G23" s="81">
        <f t="shared" si="2"/>
        <v>0.53175876911856468</v>
      </c>
      <c r="H23" s="81">
        <f t="shared" si="3"/>
        <v>79.156468970340725</v>
      </c>
      <c r="I23" s="83">
        <f t="shared" si="4"/>
        <v>-73.667300082011167</v>
      </c>
      <c r="J23" s="67"/>
    </row>
    <row r="24" spans="1:10" x14ac:dyDescent="0.25">
      <c r="A24" s="36" t="s">
        <v>178</v>
      </c>
      <c r="B24" s="235">
        <v>4.2864509699999997</v>
      </c>
      <c r="C24" s="81">
        <f t="shared" si="0"/>
        <v>0.13401356197720793</v>
      </c>
      <c r="D24" s="235">
        <v>18.150935309999998</v>
      </c>
      <c r="E24" s="81">
        <f t="shared" si="1"/>
        <v>0.98271591407051928</v>
      </c>
      <c r="F24" s="235">
        <v>13.04925231</v>
      </c>
      <c r="G24" s="81">
        <f t="shared" si="2"/>
        <v>0.52075605101451927</v>
      </c>
      <c r="H24" s="81">
        <f t="shared" si="3"/>
        <v>-28.106997864673666</v>
      </c>
      <c r="I24" s="83">
        <f t="shared" si="4"/>
        <v>204.43022447542427</v>
      </c>
      <c r="J24" s="67"/>
    </row>
    <row r="25" spans="1:10" x14ac:dyDescent="0.25">
      <c r="A25" s="36" t="s">
        <v>98</v>
      </c>
      <c r="B25" s="235">
        <v>23.502360230000001</v>
      </c>
      <c r="C25" s="81">
        <f t="shared" si="0"/>
        <v>0.73478853049700743</v>
      </c>
      <c r="D25" s="235">
        <v>4.7323428200000004</v>
      </c>
      <c r="E25" s="81">
        <f t="shared" si="1"/>
        <v>0.25621536965586594</v>
      </c>
      <c r="F25" s="235">
        <v>11.9604105</v>
      </c>
      <c r="G25" s="81">
        <f t="shared" si="2"/>
        <v>0.47730367936249918</v>
      </c>
      <c r="H25" s="81">
        <f t="shared" si="3"/>
        <v>152.73761760142301</v>
      </c>
      <c r="I25" s="83">
        <f t="shared" si="4"/>
        <v>-49.10974734897934</v>
      </c>
      <c r="J25" s="67"/>
    </row>
    <row r="26" spans="1:10" x14ac:dyDescent="0.25">
      <c r="A26" s="36" t="s">
        <v>68</v>
      </c>
      <c r="B26" s="235">
        <v>0</v>
      </c>
      <c r="C26" s="81">
        <f t="shared" si="0"/>
        <v>0</v>
      </c>
      <c r="D26" s="235">
        <v>0</v>
      </c>
      <c r="E26" s="81">
        <f t="shared" si="1"/>
        <v>0</v>
      </c>
      <c r="F26" s="235">
        <v>11.454540779999999</v>
      </c>
      <c r="G26" s="81">
        <f t="shared" si="2"/>
        <v>0.45711595431459406</v>
      </c>
      <c r="H26" s="81" t="s">
        <v>314</v>
      </c>
      <c r="I26" s="83" t="s">
        <v>314</v>
      </c>
      <c r="J26" s="67"/>
    </row>
    <row r="27" spans="1:10" x14ac:dyDescent="0.25">
      <c r="A27" s="36" t="s">
        <v>242</v>
      </c>
      <c r="B27" s="235">
        <v>3.38756302</v>
      </c>
      <c r="C27" s="81">
        <f t="shared" si="0"/>
        <v>0.10591031832856068</v>
      </c>
      <c r="D27" s="235">
        <v>4.5922040700000002</v>
      </c>
      <c r="E27" s="81">
        <f t="shared" si="1"/>
        <v>0.2486280702990622</v>
      </c>
      <c r="F27" s="235">
        <v>11.04923926</v>
      </c>
      <c r="G27" s="81">
        <f t="shared" si="2"/>
        <v>0.44094160087185791</v>
      </c>
      <c r="H27" s="81">
        <f t="shared" si="3"/>
        <v>140.60862913698867</v>
      </c>
      <c r="I27" s="83">
        <f t="shared" si="4"/>
        <v>226.17073674396173</v>
      </c>
      <c r="J27" s="67"/>
    </row>
    <row r="28" spans="1:10" x14ac:dyDescent="0.25">
      <c r="A28" s="36" t="s">
        <v>9</v>
      </c>
      <c r="B28" s="235">
        <v>19.702689260000003</v>
      </c>
      <c r="C28" s="81">
        <f t="shared" si="0"/>
        <v>0.61599388089179041</v>
      </c>
      <c r="D28" s="235">
        <v>14.00703259</v>
      </c>
      <c r="E28" s="81">
        <v>3</v>
      </c>
      <c r="F28" s="235">
        <v>10.651024169999999</v>
      </c>
      <c r="G28" s="81">
        <f t="shared" si="2"/>
        <v>0.42505004534082746</v>
      </c>
      <c r="H28" s="81">
        <f t="shared" si="3"/>
        <v>-23.959453213494662</v>
      </c>
      <c r="I28" s="83">
        <f t="shared" si="4"/>
        <v>-45.941267055236509</v>
      </c>
      <c r="J28" s="67"/>
    </row>
    <row r="29" spans="1:10" x14ac:dyDescent="0.25">
      <c r="A29" s="36" t="s">
        <v>175</v>
      </c>
      <c r="B29" s="235">
        <v>23.530855020000001</v>
      </c>
      <c r="C29" s="81">
        <f t="shared" si="0"/>
        <v>0.73567940463330783</v>
      </c>
      <c r="D29" s="235">
        <v>8.5894449000000002</v>
      </c>
      <c r="E29" s="81">
        <f t="shared" si="1"/>
        <v>0.46504403503721492</v>
      </c>
      <c r="F29" s="235">
        <v>9.8180730999999994</v>
      </c>
      <c r="G29" s="81">
        <f t="shared" si="2"/>
        <v>0.39180949641151347</v>
      </c>
      <c r="H29" s="81">
        <f t="shared" si="3"/>
        <v>14.303930164334599</v>
      </c>
      <c r="I29" s="83">
        <f t="shared" si="4"/>
        <v>-58.275748621734522</v>
      </c>
      <c r="J29" s="67"/>
    </row>
    <row r="30" spans="1:10" x14ac:dyDescent="0.25">
      <c r="A30" s="36" t="s">
        <v>217</v>
      </c>
      <c r="B30" s="235">
        <v>4.7332320899999996</v>
      </c>
      <c r="C30" s="81">
        <f t="shared" si="0"/>
        <v>0.1479819310859222</v>
      </c>
      <c r="D30" s="235">
        <v>9.2711739899999994</v>
      </c>
      <c r="E30" s="81">
        <f t="shared" si="1"/>
        <v>0.50195375976411183</v>
      </c>
      <c r="F30" s="235">
        <v>7.9666389299999993</v>
      </c>
      <c r="G30" s="81">
        <f t="shared" si="2"/>
        <v>0.31792437838496623</v>
      </c>
      <c r="H30" s="81">
        <f t="shared" si="3"/>
        <v>-14.070872377188559</v>
      </c>
      <c r="I30" s="83">
        <f t="shared" si="4"/>
        <v>68.312873286549532</v>
      </c>
      <c r="J30" s="67"/>
    </row>
    <row r="31" spans="1:10" x14ac:dyDescent="0.25">
      <c r="A31" s="36" t="s">
        <v>220</v>
      </c>
      <c r="B31" s="235">
        <v>7.2156153700000001</v>
      </c>
      <c r="C31" s="81">
        <f t="shared" si="0"/>
        <v>0.22559229636801123</v>
      </c>
      <c r="D31" s="235">
        <v>25.716760600000001</v>
      </c>
      <c r="E31" s="81">
        <f t="shared" si="1"/>
        <v>1.3923398143586749</v>
      </c>
      <c r="F31" s="235">
        <v>7.0483690299999999</v>
      </c>
      <c r="G31" s="81">
        <f t="shared" si="2"/>
        <v>0.28127901392044102</v>
      </c>
      <c r="H31" s="81">
        <f t="shared" si="3"/>
        <v>-72.592313862423239</v>
      </c>
      <c r="I31" s="83">
        <f t="shared" si="4"/>
        <v>-2.3178389011053957</v>
      </c>
      <c r="J31" s="67"/>
    </row>
    <row r="32" spans="1:10" x14ac:dyDescent="0.25">
      <c r="A32" s="36" t="s">
        <v>256</v>
      </c>
      <c r="B32" s="235">
        <v>0.49043766</v>
      </c>
      <c r="C32" s="81">
        <f t="shared" si="0"/>
        <v>1.5333267125732884E-2</v>
      </c>
      <c r="D32" s="235">
        <v>0.12250099</v>
      </c>
      <c r="E32" s="81">
        <f t="shared" si="1"/>
        <v>6.6323674403748157E-3</v>
      </c>
      <c r="F32" s="235">
        <v>5.7971420599999997</v>
      </c>
      <c r="G32" s="81">
        <f t="shared" si="2"/>
        <v>0.23134634342400687</v>
      </c>
      <c r="H32" s="81">
        <f t="shared" si="3"/>
        <v>4632.3226204131079</v>
      </c>
      <c r="I32" s="83">
        <f t="shared" si="4"/>
        <v>1082.034442461046</v>
      </c>
      <c r="J32" s="67"/>
    </row>
    <row r="33" spans="1:10" x14ac:dyDescent="0.25">
      <c r="A33" s="36" t="s">
        <v>211</v>
      </c>
      <c r="B33" s="235">
        <v>4.7187775900000002</v>
      </c>
      <c r="C33" s="81">
        <f t="shared" si="0"/>
        <v>0.14753001899240781</v>
      </c>
      <c r="D33" s="235">
        <v>0.43801577000000003</v>
      </c>
      <c r="E33" s="81">
        <f t="shared" si="1"/>
        <v>2.3714759622095332E-2</v>
      </c>
      <c r="F33" s="235">
        <v>5.0187288499999996</v>
      </c>
      <c r="G33" s="81">
        <f t="shared" si="2"/>
        <v>0.20028223494734768</v>
      </c>
      <c r="H33" s="81">
        <f t="shared" si="3"/>
        <v>1045.7872509932688</v>
      </c>
      <c r="I33" s="83">
        <f t="shared" si="4"/>
        <v>6.356545827369664</v>
      </c>
      <c r="J33" s="67"/>
    </row>
    <row r="34" spans="1:10" x14ac:dyDescent="0.25">
      <c r="A34" s="36" t="s">
        <v>107</v>
      </c>
      <c r="B34" s="235">
        <v>0.55088380000000003</v>
      </c>
      <c r="C34" s="81">
        <f t="shared" si="0"/>
        <v>1.7223082869775558E-2</v>
      </c>
      <c r="D34" s="235">
        <v>0.87322310000000003</v>
      </c>
      <c r="E34" s="81">
        <f t="shared" si="1"/>
        <v>4.7277466546377801E-2</v>
      </c>
      <c r="F34" s="235">
        <v>4.4934082999999996</v>
      </c>
      <c r="G34" s="81">
        <f t="shared" si="2"/>
        <v>0.17931828631366728</v>
      </c>
      <c r="H34" s="81">
        <f t="shared" si="3"/>
        <v>414.57735142370825</v>
      </c>
      <c r="I34" s="83">
        <f t="shared" si="4"/>
        <v>715.67261553162371</v>
      </c>
      <c r="J34" s="67"/>
    </row>
    <row r="35" spans="1:10" x14ac:dyDescent="0.25">
      <c r="A35" s="36" t="s">
        <v>250</v>
      </c>
      <c r="B35" s="235">
        <v>16.337857369999998</v>
      </c>
      <c r="C35" s="81">
        <f t="shared" si="0"/>
        <v>0.51079423899937393</v>
      </c>
      <c r="D35" s="235">
        <v>2.8387561299999997</v>
      </c>
      <c r="E35" s="81">
        <f t="shared" si="1"/>
        <v>0.15369405363806787</v>
      </c>
      <c r="F35" s="235">
        <v>4.4603918600000005</v>
      </c>
      <c r="G35" s="81">
        <f t="shared" si="2"/>
        <v>0.17800070040878127</v>
      </c>
      <c r="H35" s="81">
        <f t="shared" si="3"/>
        <v>57.12486933493652</v>
      </c>
      <c r="I35" s="83">
        <f t="shared" si="4"/>
        <v>-72.699040278131648</v>
      </c>
      <c r="J35" s="67"/>
    </row>
    <row r="36" spans="1:10" x14ac:dyDescent="0.25">
      <c r="A36" s="36" t="s">
        <v>142</v>
      </c>
      <c r="B36" s="235">
        <v>0.74054938999999997</v>
      </c>
      <c r="C36" s="81">
        <f t="shared" si="0"/>
        <v>2.3152874550189599E-2</v>
      </c>
      <c r="D36" s="235">
        <v>0.65828759999999997</v>
      </c>
      <c r="E36" s="81">
        <f t="shared" si="1"/>
        <v>3.5640571105935395E-2</v>
      </c>
      <c r="F36" s="235">
        <v>4.3368340500000002</v>
      </c>
      <c r="G36" s="81">
        <f t="shared" si="2"/>
        <v>0.1730698832493725</v>
      </c>
      <c r="H36" s="81">
        <f t="shared" si="3"/>
        <v>558.80536865649606</v>
      </c>
      <c r="I36" s="83">
        <f t="shared" si="4"/>
        <v>485.62387715963149</v>
      </c>
      <c r="J36" s="67"/>
    </row>
    <row r="37" spans="1:10" x14ac:dyDescent="0.25">
      <c r="A37" s="36" t="s">
        <v>222</v>
      </c>
      <c r="B37" s="235">
        <v>1.24427558</v>
      </c>
      <c r="C37" s="81">
        <f t="shared" si="0"/>
        <v>3.8901600350524097E-2</v>
      </c>
      <c r="D37" s="235">
        <v>2.6593464300000003</v>
      </c>
      <c r="E37" s="81">
        <f t="shared" si="1"/>
        <v>0.14398057252442617</v>
      </c>
      <c r="F37" s="235">
        <v>3.9650681099999998</v>
      </c>
      <c r="G37" s="81">
        <f t="shared" si="2"/>
        <v>0.15823383301316543</v>
      </c>
      <c r="H37" s="81">
        <f t="shared" si="3"/>
        <v>49.099345059755883</v>
      </c>
      <c r="I37" s="83">
        <f t="shared" si="4"/>
        <v>218.66478565785238</v>
      </c>
      <c r="J37" s="67"/>
    </row>
    <row r="38" spans="1:10" x14ac:dyDescent="0.25">
      <c r="A38" s="36" t="s">
        <v>152</v>
      </c>
      <c r="B38" s="235">
        <v>4.8060317399999999</v>
      </c>
      <c r="C38" s="81">
        <f t="shared" si="0"/>
        <v>0.15025797261199478</v>
      </c>
      <c r="D38" s="235">
        <v>4.0486528100000001</v>
      </c>
      <c r="E38" s="81">
        <f t="shared" si="1"/>
        <v>0.21919947809749132</v>
      </c>
      <c r="F38" s="235">
        <v>3.7883010000000001</v>
      </c>
      <c r="G38" s="81">
        <f t="shared" si="2"/>
        <v>0.15117959419809504</v>
      </c>
      <c r="H38" s="81">
        <f t="shared" si="3"/>
        <v>-6.4305788176487244</v>
      </c>
      <c r="I38" s="83">
        <f t="shared" si="4"/>
        <v>-21.176113580972721</v>
      </c>
      <c r="J38" s="67"/>
    </row>
    <row r="39" spans="1:10" x14ac:dyDescent="0.25">
      <c r="A39" s="36" t="s">
        <v>193</v>
      </c>
      <c r="B39" s="235">
        <v>7.658216000000001E-2</v>
      </c>
      <c r="C39" s="81">
        <f t="shared" si="0"/>
        <v>2.3942996472693717E-3</v>
      </c>
      <c r="D39" s="235">
        <v>4.6544879999999997E-2</v>
      </c>
      <c r="E39" s="81">
        <f t="shared" si="1"/>
        <v>2.5200020557234102E-3</v>
      </c>
      <c r="F39" s="235">
        <v>3.7393418199999999</v>
      </c>
      <c r="G39" s="81">
        <f t="shared" si="2"/>
        <v>0.1492257819311523</v>
      </c>
      <c r="H39" s="81">
        <f t="shared" si="3"/>
        <v>7933.8413591355275</v>
      </c>
      <c r="I39" s="83">
        <f t="shared" si="4"/>
        <v>4782.7844761756514</v>
      </c>
      <c r="J39" s="67"/>
    </row>
    <row r="40" spans="1:10" x14ac:dyDescent="0.25">
      <c r="A40" s="36" t="s">
        <v>171</v>
      </c>
      <c r="B40" s="235">
        <v>1.5693088799999999</v>
      </c>
      <c r="C40" s="81">
        <f t="shared" si="0"/>
        <v>4.9063589977622619E-2</v>
      </c>
      <c r="D40" s="235">
        <v>2.9384624700000002</v>
      </c>
      <c r="E40" s="81">
        <f t="shared" si="1"/>
        <v>0.15909228824021227</v>
      </c>
      <c r="F40" s="235">
        <v>3.7246085799999999</v>
      </c>
      <c r="G40" s="81">
        <f t="shared" si="2"/>
        <v>0.1486378230428741</v>
      </c>
      <c r="H40" s="81">
        <f t="shared" si="3"/>
        <v>26.753654947990533</v>
      </c>
      <c r="I40" s="83">
        <f t="shared" si="4"/>
        <v>137.34069356696691</v>
      </c>
      <c r="J40" s="67"/>
    </row>
    <row r="41" spans="1:10" x14ac:dyDescent="0.25">
      <c r="A41" s="36" t="s">
        <v>229</v>
      </c>
      <c r="B41" s="235">
        <v>9.0427235600000007</v>
      </c>
      <c r="C41" s="81">
        <f t="shared" si="0"/>
        <v>0.28271584178433246</v>
      </c>
      <c r="D41" s="235">
        <v>5.3369718300000004</v>
      </c>
      <c r="E41" s="81">
        <f t="shared" si="1"/>
        <v>0.28895079293228237</v>
      </c>
      <c r="F41" s="235">
        <v>3.5909184000000001</v>
      </c>
      <c r="G41" s="81">
        <f t="shared" si="2"/>
        <v>0.14330265375176701</v>
      </c>
      <c r="H41" s="81">
        <f t="shared" si="3"/>
        <v>-32.716182239995071</v>
      </c>
      <c r="I41" s="83">
        <f t="shared" si="4"/>
        <v>-60.289415283198153</v>
      </c>
      <c r="J41" s="67"/>
    </row>
    <row r="42" spans="1:10" x14ac:dyDescent="0.25">
      <c r="A42" s="36" t="s">
        <v>11</v>
      </c>
      <c r="B42" s="235">
        <v>3.3778588199999997</v>
      </c>
      <c r="C42" s="81">
        <f t="shared" si="0"/>
        <v>0.10560692178507022</v>
      </c>
      <c r="D42" s="235">
        <v>7.4711103699999999</v>
      </c>
      <c r="E42" s="81">
        <f t="shared" si="1"/>
        <v>0.40449590784070111</v>
      </c>
      <c r="F42" s="235">
        <v>3.5557195199999998</v>
      </c>
      <c r="G42" s="81">
        <f t="shared" si="2"/>
        <v>0.14189797329088827</v>
      </c>
      <c r="H42" s="81">
        <f t="shared" si="3"/>
        <v>-52.407080823248499</v>
      </c>
      <c r="I42" s="83">
        <f t="shared" si="4"/>
        <v>5.2654864953769698</v>
      </c>
      <c r="J42" s="67"/>
    </row>
    <row r="43" spans="1:10" x14ac:dyDescent="0.25">
      <c r="A43" s="36" t="s">
        <v>195</v>
      </c>
      <c r="B43" s="235">
        <v>6.1295901700000002</v>
      </c>
      <c r="C43" s="81">
        <f t="shared" si="0"/>
        <v>0.19163830821612771</v>
      </c>
      <c r="D43" s="235">
        <v>2.5259673199999999</v>
      </c>
      <c r="E43" s="81">
        <f t="shared" si="1"/>
        <v>0.13675924911805881</v>
      </c>
      <c r="F43" s="235">
        <v>3.2514940399999999</v>
      </c>
      <c r="G43" s="81">
        <f t="shared" si="2"/>
        <v>0.12975725780626318</v>
      </c>
      <c r="H43" s="81">
        <f t="shared" si="3"/>
        <v>28.722727893407573</v>
      </c>
      <c r="I43" s="83">
        <f t="shared" si="4"/>
        <v>-46.954136413332179</v>
      </c>
      <c r="J43" s="67"/>
    </row>
    <row r="44" spans="1:10" x14ac:dyDescent="0.25">
      <c r="A44" s="36" t="s">
        <v>149</v>
      </c>
      <c r="B44" s="235">
        <v>4.0488721200000004</v>
      </c>
      <c r="C44" s="81">
        <f t="shared" si="0"/>
        <v>0.12658578824043082</v>
      </c>
      <c r="D44" s="235">
        <v>2.1717511800000002</v>
      </c>
      <c r="E44" s="81">
        <f t="shared" si="1"/>
        <v>0.11758151354391166</v>
      </c>
      <c r="F44" s="235">
        <v>3.0427928999999998</v>
      </c>
      <c r="G44" s="81">
        <f t="shared" si="2"/>
        <v>0.12142862878394424</v>
      </c>
      <c r="H44" s="81">
        <f t="shared" si="3"/>
        <v>40.107804615075636</v>
      </c>
      <c r="I44" s="83">
        <f t="shared" si="4"/>
        <v>-24.848382220577527</v>
      </c>
      <c r="J44" s="67"/>
    </row>
    <row r="45" spans="1:10" x14ac:dyDescent="0.25">
      <c r="A45" s="36" t="s">
        <v>202</v>
      </c>
      <c r="B45" s="235">
        <v>0.23696010999999997</v>
      </c>
      <c r="C45" s="81">
        <f t="shared" si="0"/>
        <v>7.4084291666611565E-3</v>
      </c>
      <c r="D45" s="235">
        <v>0.68238884999999994</v>
      </c>
      <c r="E45" s="81">
        <f t="shared" si="1"/>
        <v>3.694544501570815E-2</v>
      </c>
      <c r="F45" s="235">
        <v>2.5254464100000003</v>
      </c>
      <c r="G45" s="81">
        <f t="shared" si="2"/>
        <v>0.1007829006810272</v>
      </c>
      <c r="H45" s="81">
        <f t="shared" si="3"/>
        <v>270.08904966720962</v>
      </c>
      <c r="I45" s="83">
        <f t="shared" si="4"/>
        <v>965.76858442545483</v>
      </c>
      <c r="J45" s="67"/>
    </row>
    <row r="46" spans="1:10" x14ac:dyDescent="0.25">
      <c r="A46" s="36" t="s">
        <v>200</v>
      </c>
      <c r="B46" s="235">
        <v>0.69040948999999996</v>
      </c>
      <c r="C46" s="81">
        <f t="shared" si="0"/>
        <v>2.1585277803321642E-2</v>
      </c>
      <c r="D46" s="235">
        <v>0.54809426999999999</v>
      </c>
      <c r="E46" s="81">
        <f t="shared" si="1"/>
        <v>2.9674556839124348E-2</v>
      </c>
      <c r="F46" s="235">
        <v>2.2153956899999998</v>
      </c>
      <c r="G46" s="81">
        <f t="shared" si="2"/>
        <v>8.8409717549478975E-2</v>
      </c>
      <c r="H46" s="81">
        <f t="shared" si="3"/>
        <v>304.19975381242352</v>
      </c>
      <c r="I46" s="83">
        <f t="shared" si="4"/>
        <v>220.88140764113771</v>
      </c>
      <c r="J46" s="67"/>
    </row>
    <row r="47" spans="1:10" x14ac:dyDescent="0.25">
      <c r="A47" s="36" t="s">
        <v>89</v>
      </c>
      <c r="B47" s="235">
        <v>5.2512499999999997E-2</v>
      </c>
      <c r="C47" s="81">
        <f t="shared" si="0"/>
        <v>1.641774797514628E-3</v>
      </c>
      <c r="D47" s="235">
        <v>0</v>
      </c>
      <c r="E47" s="81">
        <f t="shared" si="1"/>
        <v>0</v>
      </c>
      <c r="F47" s="235">
        <v>2.2049732799999999</v>
      </c>
      <c r="G47" s="81">
        <f t="shared" si="2"/>
        <v>8.7993790801745311E-2</v>
      </c>
      <c r="H47" s="81" t="s">
        <v>314</v>
      </c>
      <c r="I47" s="83">
        <f t="shared" si="4"/>
        <v>4098.9493549154968</v>
      </c>
      <c r="J47" s="67"/>
    </row>
    <row r="48" spans="1:10" x14ac:dyDescent="0.25">
      <c r="A48" s="36" t="s">
        <v>20</v>
      </c>
      <c r="B48" s="235">
        <v>8.3700446100000008</v>
      </c>
      <c r="C48" s="81">
        <f t="shared" si="0"/>
        <v>0.26168489968619202</v>
      </c>
      <c r="D48" s="235">
        <v>15.906993400000001</v>
      </c>
      <c r="E48" s="81">
        <f t="shared" si="1"/>
        <v>0.86122589785125081</v>
      </c>
      <c r="F48" s="235">
        <v>2.1768671099999999</v>
      </c>
      <c r="G48" s="81">
        <f t="shared" si="2"/>
        <v>8.6872158868310595E-2</v>
      </c>
      <c r="H48" s="81">
        <f t="shared" si="3"/>
        <v>-86.315031035343239</v>
      </c>
      <c r="I48" s="83">
        <f t="shared" si="4"/>
        <v>-73.992168364321302</v>
      </c>
      <c r="J48" s="67"/>
    </row>
    <row r="49" spans="1:10" x14ac:dyDescent="0.25">
      <c r="A49" s="36" t="s">
        <v>196</v>
      </c>
      <c r="B49" s="235">
        <v>4.8936912800000005</v>
      </c>
      <c r="C49" s="81">
        <f t="shared" si="0"/>
        <v>0.15299860052979963</v>
      </c>
      <c r="D49" s="235">
        <v>9.9859012299999996</v>
      </c>
      <c r="E49" s="81">
        <f t="shared" si="1"/>
        <v>0.54065004846614562</v>
      </c>
      <c r="F49" s="235">
        <v>2.1581929300000002</v>
      </c>
      <c r="G49" s="81">
        <f t="shared" si="2"/>
        <v>8.6126929026652782E-2</v>
      </c>
      <c r="H49" s="81">
        <f t="shared" si="3"/>
        <v>-78.387599874147767</v>
      </c>
      <c r="I49" s="83">
        <f t="shared" si="4"/>
        <v>-55.898465871349366</v>
      </c>
      <c r="J49" s="67"/>
    </row>
    <row r="50" spans="1:10" x14ac:dyDescent="0.25">
      <c r="A50" s="36" t="s">
        <v>39</v>
      </c>
      <c r="B50" s="235">
        <v>0.25954993999999998</v>
      </c>
      <c r="C50" s="81">
        <f t="shared" si="0"/>
        <v>8.1146879350332563E-3</v>
      </c>
      <c r="D50" s="235">
        <v>0.29937584</v>
      </c>
      <c r="E50" s="81">
        <f t="shared" si="1"/>
        <v>1.6208608384722933E-2</v>
      </c>
      <c r="F50" s="235">
        <v>2.09140902</v>
      </c>
      <c r="G50" s="81">
        <f t="shared" si="2"/>
        <v>8.3461785889198253E-2</v>
      </c>
      <c r="H50" s="81">
        <f t="shared" si="3"/>
        <v>598.5897793222058</v>
      </c>
      <c r="I50" s="83">
        <f t="shared" si="4"/>
        <v>705.78289480629439</v>
      </c>
      <c r="J50" s="67"/>
    </row>
    <row r="51" spans="1:10" x14ac:dyDescent="0.25">
      <c r="A51" s="36" t="s">
        <v>143</v>
      </c>
      <c r="B51" s="235">
        <v>1.2304577299999999</v>
      </c>
      <c r="C51" s="81">
        <f t="shared" si="0"/>
        <v>3.8469592773550276E-2</v>
      </c>
      <c r="D51" s="235">
        <v>1.0640585900000001</v>
      </c>
      <c r="E51" s="81">
        <f t="shared" si="1"/>
        <v>5.760955521230593E-2</v>
      </c>
      <c r="F51" s="235">
        <v>2.0387715800000001</v>
      </c>
      <c r="G51" s="81">
        <f t="shared" si="2"/>
        <v>8.1361185430357585E-2</v>
      </c>
      <c r="H51" s="81">
        <f t="shared" si="3"/>
        <v>91.603319512697112</v>
      </c>
      <c r="I51" s="83">
        <f t="shared" si="4"/>
        <v>65.692126620229388</v>
      </c>
      <c r="J51" s="67"/>
    </row>
    <row r="52" spans="1:10" x14ac:dyDescent="0.25">
      <c r="A52" s="36" t="s">
        <v>182</v>
      </c>
      <c r="B52" s="235">
        <v>0.74726650999999999</v>
      </c>
      <c r="C52" s="81">
        <f t="shared" si="0"/>
        <v>2.3362881659504176E-2</v>
      </c>
      <c r="D52" s="235">
        <v>8.1422250000000002E-2</v>
      </c>
      <c r="E52" s="81">
        <f t="shared" si="1"/>
        <v>4.4083095150664366E-3</v>
      </c>
      <c r="F52" s="235">
        <v>1.9600913200000001</v>
      </c>
      <c r="G52" s="81">
        <f t="shared" si="2"/>
        <v>7.8221295073651345E-2</v>
      </c>
      <c r="H52" s="81">
        <f t="shared" si="3"/>
        <v>2307.316575014815</v>
      </c>
      <c r="I52" s="83">
        <f t="shared" si="4"/>
        <v>162.30150739660476</v>
      </c>
      <c r="J52" s="67"/>
    </row>
    <row r="53" spans="1:10" x14ac:dyDescent="0.25">
      <c r="A53" s="36" t="s">
        <v>209</v>
      </c>
      <c r="B53" s="235">
        <v>1.8920661399999998</v>
      </c>
      <c r="C53" s="81">
        <f t="shared" si="0"/>
        <v>5.9154420450041115E-2</v>
      </c>
      <c r="D53" s="235">
        <v>4.9002524100000002</v>
      </c>
      <c r="E53" s="81">
        <f t="shared" si="1"/>
        <v>0.2653062194330203</v>
      </c>
      <c r="F53" s="235">
        <v>1.9261321899999999</v>
      </c>
      <c r="G53" s="81">
        <f t="shared" si="2"/>
        <v>7.6866089272232624E-2</v>
      </c>
      <c r="H53" s="81">
        <f t="shared" si="3"/>
        <v>-60.693204577190343</v>
      </c>
      <c r="I53" s="83">
        <f t="shared" si="4"/>
        <v>1.8004682436735475</v>
      </c>
      <c r="J53" s="67"/>
    </row>
    <row r="54" spans="1:10" x14ac:dyDescent="0.25">
      <c r="A54" s="36" t="s">
        <v>50</v>
      </c>
      <c r="B54" s="235">
        <v>1.4872831399999999</v>
      </c>
      <c r="C54" s="81">
        <f t="shared" si="0"/>
        <v>4.6499099757589535E-2</v>
      </c>
      <c r="D54" s="235">
        <v>0.3207759</v>
      </c>
      <c r="E54" s="81">
        <f t="shared" si="1"/>
        <v>1.7367236255126817E-2</v>
      </c>
      <c r="F54" s="235">
        <v>1.9186224199999999</v>
      </c>
      <c r="G54" s="81">
        <f t="shared" si="2"/>
        <v>7.6566397146099807E-2</v>
      </c>
      <c r="H54" s="81">
        <f t="shared" si="3"/>
        <v>498.11925397138623</v>
      </c>
      <c r="I54" s="83">
        <f t="shared" si="4"/>
        <v>29.00182678060883</v>
      </c>
      <c r="J54" s="67"/>
    </row>
    <row r="55" spans="1:10" x14ac:dyDescent="0.25">
      <c r="A55" s="36" t="s">
        <v>204</v>
      </c>
      <c r="B55" s="235">
        <v>0.60353968999999996</v>
      </c>
      <c r="C55" s="81">
        <f t="shared" si="0"/>
        <v>1.886934067777751E-2</v>
      </c>
      <c r="D55" s="235">
        <v>1.95906907</v>
      </c>
      <c r="E55" s="81">
        <f t="shared" si="1"/>
        <v>0.10606661965191769</v>
      </c>
      <c r="F55" s="235">
        <v>1.90589959</v>
      </c>
      <c r="G55" s="81">
        <f t="shared" si="2"/>
        <v>7.60586676186807E-2</v>
      </c>
      <c r="H55" s="81">
        <f t="shared" si="3"/>
        <v>-2.7140176328749877</v>
      </c>
      <c r="I55" s="83">
        <f t="shared" si="4"/>
        <v>215.78695180759365</v>
      </c>
      <c r="J55" s="67"/>
    </row>
    <row r="56" spans="1:10" x14ac:dyDescent="0.25">
      <c r="A56" s="36" t="s">
        <v>135</v>
      </c>
      <c r="B56" s="235">
        <v>2.2618079199999999</v>
      </c>
      <c r="C56" s="81">
        <f t="shared" si="0"/>
        <v>7.071419642704084E-2</v>
      </c>
      <c r="D56" s="235">
        <v>1.07494234</v>
      </c>
      <c r="E56" s="81">
        <f t="shared" si="1"/>
        <v>5.8198815994028416E-2</v>
      </c>
      <c r="F56" s="235">
        <v>1.8733681499999999</v>
      </c>
      <c r="G56" s="81">
        <f t="shared" si="2"/>
        <v>7.4760436591663662E-2</v>
      </c>
      <c r="H56" s="81">
        <f t="shared" si="3"/>
        <v>74.276152337622122</v>
      </c>
      <c r="I56" s="83">
        <f t="shared" si="4"/>
        <v>-17.173861960833527</v>
      </c>
      <c r="J56" s="67"/>
    </row>
    <row r="57" spans="1:10" x14ac:dyDescent="0.25">
      <c r="A57" s="36" t="s">
        <v>240</v>
      </c>
      <c r="B57" s="235">
        <v>10.245439169999999</v>
      </c>
      <c r="C57" s="81">
        <f t="shared" si="0"/>
        <v>0.32031809224042251</v>
      </c>
      <c r="D57" s="235">
        <v>2.9936185800000001</v>
      </c>
      <c r="E57" s="81">
        <f t="shared" si="1"/>
        <v>0.16207851380542387</v>
      </c>
      <c r="F57" s="235">
        <v>1.8279581100000002</v>
      </c>
      <c r="G57" s="81">
        <f t="shared" si="2"/>
        <v>7.2948259729339562E-2</v>
      </c>
      <c r="H57" s="81">
        <f t="shared" si="3"/>
        <v>-38.938175951593671</v>
      </c>
      <c r="I57" s="83">
        <f t="shared" si="4"/>
        <v>-82.15832352650628</v>
      </c>
      <c r="J57" s="67"/>
    </row>
    <row r="58" spans="1:10" x14ac:dyDescent="0.25">
      <c r="A58" s="36" t="s">
        <v>0</v>
      </c>
      <c r="B58" s="235">
        <v>0.29487805</v>
      </c>
      <c r="C58" s="81">
        <f t="shared" si="0"/>
        <v>9.2192021105500302E-3</v>
      </c>
      <c r="D58" s="235">
        <v>0</v>
      </c>
      <c r="E58" s="81">
        <f t="shared" si="1"/>
        <v>0</v>
      </c>
      <c r="F58" s="235">
        <v>1.63606987</v>
      </c>
      <c r="G58" s="81">
        <f t="shared" si="2"/>
        <v>6.529058251346187E-2</v>
      </c>
      <c r="H58" s="81" t="s">
        <v>314</v>
      </c>
      <c r="I58" s="83">
        <f t="shared" si="4"/>
        <v>454.82931672940731</v>
      </c>
      <c r="J58" s="67"/>
    </row>
    <row r="59" spans="1:10" x14ac:dyDescent="0.25">
      <c r="A59" s="36" t="s">
        <v>133</v>
      </c>
      <c r="B59" s="235">
        <v>5.6392632100000002</v>
      </c>
      <c r="C59" s="81">
        <f t="shared" si="0"/>
        <v>0.17630850206578325</v>
      </c>
      <c r="D59" s="235">
        <v>1.9250814299999999</v>
      </c>
      <c r="E59" s="81">
        <f t="shared" si="1"/>
        <v>0.10422648336476455</v>
      </c>
      <c r="F59" s="235">
        <v>1.6301134499999999</v>
      </c>
      <c r="G59" s="81">
        <f t="shared" si="2"/>
        <v>6.5052879870912239E-2</v>
      </c>
      <c r="H59" s="81">
        <f t="shared" si="3"/>
        <v>-15.322363792164372</v>
      </c>
      <c r="I59" s="83">
        <f t="shared" si="4"/>
        <v>-71.093503011007726</v>
      </c>
      <c r="J59" s="67"/>
    </row>
    <row r="60" spans="1:10" x14ac:dyDescent="0.25">
      <c r="A60" s="36" t="s">
        <v>103</v>
      </c>
      <c r="B60" s="235">
        <v>0.39139600000000002</v>
      </c>
      <c r="C60" s="81">
        <f t="shared" si="0"/>
        <v>1.2236783406770492E-2</v>
      </c>
      <c r="D60" s="235">
        <v>1.2891805300000001</v>
      </c>
      <c r="E60" s="81">
        <f t="shared" si="1"/>
        <v>6.9797958138437477E-2</v>
      </c>
      <c r="F60" s="235">
        <v>1.6012053700000002</v>
      </c>
      <c r="G60" s="81">
        <f t="shared" si="2"/>
        <v>6.3899246143432287E-2</v>
      </c>
      <c r="H60" s="81">
        <f t="shared" si="3"/>
        <v>24.203347222440598</v>
      </c>
      <c r="I60" s="83">
        <f t="shared" si="4"/>
        <v>309.10110731841922</v>
      </c>
      <c r="J60" s="67"/>
    </row>
    <row r="61" spans="1:10" x14ac:dyDescent="0.25">
      <c r="A61" s="36" t="s">
        <v>201</v>
      </c>
      <c r="B61" s="235">
        <v>3.3882762899999999</v>
      </c>
      <c r="C61" s="81">
        <f t="shared" si="0"/>
        <v>0.10593261832779557</v>
      </c>
      <c r="D61" s="235">
        <v>2.7098841600000001</v>
      </c>
      <c r="E61" s="81">
        <f t="shared" si="1"/>
        <v>0.14671675281947891</v>
      </c>
      <c r="F61" s="235">
        <v>1.5636552100000001</v>
      </c>
      <c r="G61" s="81">
        <f t="shared" si="2"/>
        <v>6.2400733234644526E-2</v>
      </c>
      <c r="H61" s="81">
        <f t="shared" si="3"/>
        <v>-42.298079265498934</v>
      </c>
      <c r="I61" s="83">
        <f t="shared" si="4"/>
        <v>-53.851012250243613</v>
      </c>
      <c r="J61" s="67"/>
    </row>
    <row r="62" spans="1:10" x14ac:dyDescent="0.25">
      <c r="A62" s="36" t="s">
        <v>172</v>
      </c>
      <c r="B62" s="235">
        <v>1.6777425800000001</v>
      </c>
      <c r="C62" s="81">
        <f t="shared" si="0"/>
        <v>5.2453710727182482E-2</v>
      </c>
      <c r="D62" s="235">
        <v>1.5993226</v>
      </c>
      <c r="E62" s="81">
        <f t="shared" si="1"/>
        <v>8.6589464614903078E-2</v>
      </c>
      <c r="F62" s="235">
        <v>1.4444828300000001</v>
      </c>
      <c r="G62" s="81">
        <f t="shared" si="2"/>
        <v>5.7644925275345316E-2</v>
      </c>
      <c r="H62" s="81">
        <f t="shared" si="3"/>
        <v>-9.6815845658655633</v>
      </c>
      <c r="I62" s="83">
        <f t="shared" si="4"/>
        <v>-13.903190678989619</v>
      </c>
      <c r="J62" s="67"/>
    </row>
    <row r="63" spans="1:10" x14ac:dyDescent="0.25">
      <c r="A63" s="36" t="s">
        <v>72</v>
      </c>
      <c r="B63" s="235">
        <v>1.622814</v>
      </c>
      <c r="C63" s="81">
        <f t="shared" si="0"/>
        <v>5.0736398500431393E-2</v>
      </c>
      <c r="D63" s="235">
        <v>0</v>
      </c>
      <c r="E63" s="81">
        <f t="shared" si="1"/>
        <v>0</v>
      </c>
      <c r="F63" s="235">
        <v>1.414525</v>
      </c>
      <c r="G63" s="81">
        <f t="shared" si="2"/>
        <v>5.6449399211694208E-2</v>
      </c>
      <c r="H63" s="81" t="s">
        <v>314</v>
      </c>
      <c r="I63" s="83">
        <f t="shared" si="4"/>
        <v>-12.835050720538522</v>
      </c>
      <c r="J63" s="67"/>
    </row>
    <row r="64" spans="1:10" x14ac:dyDescent="0.25">
      <c r="A64" s="36" t="s">
        <v>130</v>
      </c>
      <c r="B64" s="235">
        <v>0.43762215999999998</v>
      </c>
      <c r="C64" s="81">
        <f t="shared" si="0"/>
        <v>1.3682019197751284E-2</v>
      </c>
      <c r="D64" s="235">
        <v>44.121607310000002</v>
      </c>
      <c r="E64" s="81">
        <f t="shared" si="1"/>
        <v>2.3888028312248535</v>
      </c>
      <c r="F64" s="235">
        <v>1.14862004</v>
      </c>
      <c r="G64" s="81">
        <f t="shared" si="2"/>
        <v>4.5837939365166523E-2</v>
      </c>
      <c r="H64" s="81">
        <f t="shared" si="3"/>
        <v>-97.396694930151213</v>
      </c>
      <c r="I64" s="83">
        <f t="shared" si="4"/>
        <v>162.46843624189412</v>
      </c>
      <c r="J64" s="67"/>
    </row>
    <row r="65" spans="1:10" x14ac:dyDescent="0.25">
      <c r="A65" s="36" t="s">
        <v>216</v>
      </c>
      <c r="B65" s="235">
        <v>3.1884670900000001</v>
      </c>
      <c r="C65" s="81">
        <f t="shared" si="0"/>
        <v>9.968569218884657E-2</v>
      </c>
      <c r="D65" s="235">
        <v>1.4631666399999999</v>
      </c>
      <c r="E65" s="81">
        <f t="shared" si="1"/>
        <v>7.9217798835573644E-2</v>
      </c>
      <c r="F65" s="235">
        <v>1.1268339199999999</v>
      </c>
      <c r="G65" s="81">
        <f t="shared" si="2"/>
        <v>4.4968521443847435E-2</v>
      </c>
      <c r="H65" s="81">
        <f t="shared" si="3"/>
        <v>-22.986631242494703</v>
      </c>
      <c r="I65" s="83">
        <f t="shared" si="4"/>
        <v>-64.659070073701159</v>
      </c>
      <c r="J65" s="67"/>
    </row>
    <row r="66" spans="1:10" x14ac:dyDescent="0.25">
      <c r="A66" s="36" t="s">
        <v>199</v>
      </c>
      <c r="B66" s="235">
        <v>0.38450258000000004</v>
      </c>
      <c r="C66" s="81">
        <f t="shared" si="0"/>
        <v>1.2021264373689163E-2</v>
      </c>
      <c r="D66" s="235">
        <v>0.24266688</v>
      </c>
      <c r="E66" s="81">
        <f t="shared" si="1"/>
        <v>1.3138309443616271E-2</v>
      </c>
      <c r="F66" s="235">
        <v>1.0563076999999998</v>
      </c>
      <c r="G66" s="81">
        <f t="shared" si="2"/>
        <v>4.2154034073407343E-2</v>
      </c>
      <c r="H66" s="81">
        <f t="shared" si="3"/>
        <v>335.29125194175651</v>
      </c>
      <c r="I66" s="83">
        <f t="shared" si="4"/>
        <v>174.72057534698462</v>
      </c>
      <c r="J66" s="67"/>
    </row>
    <row r="67" spans="1:10" x14ac:dyDescent="0.25">
      <c r="A67" s="36" t="s">
        <v>206</v>
      </c>
      <c r="B67" s="235">
        <v>1.0230380400000001</v>
      </c>
      <c r="C67" s="81">
        <f t="shared" si="0"/>
        <v>3.1984728797348483E-2</v>
      </c>
      <c r="D67" s="235">
        <v>0.57648323999999995</v>
      </c>
      <c r="E67" s="81">
        <f t="shared" si="1"/>
        <v>3.1211573644407121E-2</v>
      </c>
      <c r="F67" s="235">
        <v>1.0478993699999999</v>
      </c>
      <c r="G67" s="81">
        <f t="shared" si="2"/>
        <v>4.1818483145093129E-2</v>
      </c>
      <c r="H67" s="81">
        <f t="shared" si="3"/>
        <v>81.774472749632736</v>
      </c>
      <c r="I67" s="83">
        <f t="shared" si="4"/>
        <v>2.4301471722400159</v>
      </c>
      <c r="J67" s="67"/>
    </row>
    <row r="68" spans="1:10" x14ac:dyDescent="0.25">
      <c r="A68" s="36" t="s">
        <v>134</v>
      </c>
      <c r="B68" s="235">
        <v>0.64721035999999998</v>
      </c>
      <c r="C68" s="81">
        <f t="shared" ref="C68:C131" si="5">(B68/$B$241)*100</f>
        <v>2.023468046157333E-2</v>
      </c>
      <c r="D68" s="235">
        <v>7.879847999999999E-2</v>
      </c>
      <c r="E68" s="81">
        <f t="shared" ref="E68:E131" si="6">(D68/$D$241)*100</f>
        <v>4.266255098044726E-3</v>
      </c>
      <c r="F68" s="235">
        <v>1.0150573299999999</v>
      </c>
      <c r="G68" s="81">
        <f t="shared" ref="G68:G131" si="7">(F68/$F$241)*100</f>
        <v>4.0507857014846979E-2</v>
      </c>
      <c r="H68" s="81">
        <f t="shared" si="3"/>
        <v>1188.1686677204941</v>
      </c>
      <c r="I68" s="83">
        <f t="shared" si="4"/>
        <v>56.835766658617736</v>
      </c>
      <c r="J68" s="67"/>
    </row>
    <row r="69" spans="1:10" x14ac:dyDescent="0.25">
      <c r="A69" s="36" t="s">
        <v>194</v>
      </c>
      <c r="B69" s="235">
        <v>2.2113337000000004</v>
      </c>
      <c r="C69" s="81">
        <f t="shared" si="5"/>
        <v>6.9136147346913104E-2</v>
      </c>
      <c r="D69" s="235">
        <v>2.1706041800000002</v>
      </c>
      <c r="E69" s="81">
        <f t="shared" si="6"/>
        <v>0.11751941342983006</v>
      </c>
      <c r="F69" s="235">
        <v>0.98140070999999995</v>
      </c>
      <c r="G69" s="81">
        <f t="shared" si="7"/>
        <v>3.9164723469313115E-2</v>
      </c>
      <c r="H69" s="81">
        <f t="shared" ref="H69:H132" si="8">((F69/D69)-1)*100</f>
        <v>-54.786749281944168</v>
      </c>
      <c r="I69" s="83">
        <f t="shared" ref="I69:I132" si="9">((F69/B69)-1)*100</f>
        <v>-55.619510976565877</v>
      </c>
      <c r="J69" s="67"/>
    </row>
    <row r="70" spans="1:10" x14ac:dyDescent="0.25">
      <c r="A70" s="36" t="s">
        <v>75</v>
      </c>
      <c r="B70" s="235">
        <v>0.80022174000000001</v>
      </c>
      <c r="C70" s="81">
        <f t="shared" si="5"/>
        <v>2.5018498170060528E-2</v>
      </c>
      <c r="D70" s="235">
        <v>1.0365119</v>
      </c>
      <c r="E70" s="81">
        <f t="shared" si="6"/>
        <v>5.6118140572749955E-2</v>
      </c>
      <c r="F70" s="235">
        <v>0.96973078000000001</v>
      </c>
      <c r="G70" s="81">
        <f t="shared" si="7"/>
        <v>3.8699011985003876E-2</v>
      </c>
      <c r="H70" s="81">
        <f t="shared" si="8"/>
        <v>-6.4428705545975902</v>
      </c>
      <c r="I70" s="83">
        <f t="shared" si="9"/>
        <v>21.182758668865965</v>
      </c>
      <c r="J70" s="67"/>
    </row>
    <row r="71" spans="1:10" x14ac:dyDescent="0.25">
      <c r="A71" s="36" t="s">
        <v>258</v>
      </c>
      <c r="B71" s="235">
        <v>0.93853693999999999</v>
      </c>
      <c r="C71" s="81">
        <f t="shared" si="5"/>
        <v>2.9342847791068768E-2</v>
      </c>
      <c r="D71" s="235">
        <v>0.74558480000000005</v>
      </c>
      <c r="E71" s="81">
        <f t="shared" si="6"/>
        <v>4.0366958271589225E-2</v>
      </c>
      <c r="F71" s="235">
        <v>0.94759821999999994</v>
      </c>
      <c r="G71" s="81">
        <f t="shared" si="7"/>
        <v>3.7815768694841614E-2</v>
      </c>
      <c r="H71" s="81">
        <f t="shared" si="8"/>
        <v>27.094626929089749</v>
      </c>
      <c r="I71" s="83">
        <f t="shared" si="9"/>
        <v>0.96546865805835491</v>
      </c>
      <c r="J71" s="67"/>
    </row>
    <row r="72" spans="1:10" x14ac:dyDescent="0.25">
      <c r="A72" s="36" t="s">
        <v>159</v>
      </c>
      <c r="B72" s="235">
        <v>0.28534598</v>
      </c>
      <c r="C72" s="81">
        <f t="shared" si="5"/>
        <v>8.9211871180407167E-3</v>
      </c>
      <c r="D72" s="235">
        <v>6.4225080000000004E-2</v>
      </c>
      <c r="E72" s="81">
        <f t="shared" si="6"/>
        <v>3.4772317305147311E-3</v>
      </c>
      <c r="F72" s="235">
        <v>0.89760905000000002</v>
      </c>
      <c r="G72" s="81">
        <f t="shared" si="7"/>
        <v>3.582085265334977E-2</v>
      </c>
      <c r="H72" s="81">
        <f t="shared" si="8"/>
        <v>1297.598959783312</v>
      </c>
      <c r="I72" s="83">
        <f t="shared" si="9"/>
        <v>214.56866853354651</v>
      </c>
      <c r="J72" s="67"/>
    </row>
    <row r="73" spans="1:10" x14ac:dyDescent="0.25">
      <c r="A73" s="36" t="s">
        <v>99</v>
      </c>
      <c r="B73" s="235">
        <v>1.1133474699999999</v>
      </c>
      <c r="C73" s="81">
        <f t="shared" si="5"/>
        <v>3.4808204087077813E-2</v>
      </c>
      <c r="D73" s="235">
        <v>0.19998637999999999</v>
      </c>
      <c r="E73" s="81">
        <f t="shared" si="6"/>
        <v>1.0827530089597031E-2</v>
      </c>
      <c r="F73" s="235">
        <v>0.86988525999999999</v>
      </c>
      <c r="G73" s="81">
        <f t="shared" si="7"/>
        <v>3.4714480345068778E-2</v>
      </c>
      <c r="H73" s="81">
        <f t="shared" si="8"/>
        <v>334.97225161033464</v>
      </c>
      <c r="I73" s="83">
        <f t="shared" si="9"/>
        <v>-21.867585507694187</v>
      </c>
      <c r="J73" s="67"/>
    </row>
    <row r="74" spans="1:10" x14ac:dyDescent="0.25">
      <c r="A74" s="36" t="s">
        <v>224</v>
      </c>
      <c r="B74" s="235">
        <v>0.68369800000000003</v>
      </c>
      <c r="C74" s="81">
        <f t="shared" si="5"/>
        <v>2.1375446712899905E-2</v>
      </c>
      <c r="D74" s="235">
        <v>0.71390114000000005</v>
      </c>
      <c r="E74" s="81">
        <f t="shared" si="6"/>
        <v>3.8651562543147305E-2</v>
      </c>
      <c r="F74" s="235">
        <v>0.85296400000000006</v>
      </c>
      <c r="G74" s="81">
        <f t="shared" si="7"/>
        <v>3.403920421993499E-2</v>
      </c>
      <c r="H74" s="81">
        <f t="shared" si="8"/>
        <v>19.479288126644544</v>
      </c>
      <c r="I74" s="83">
        <f t="shared" si="9"/>
        <v>24.757422136674379</v>
      </c>
      <c r="J74" s="67"/>
    </row>
    <row r="75" spans="1:10" x14ac:dyDescent="0.25">
      <c r="A75" s="36" t="s">
        <v>223</v>
      </c>
      <c r="B75" s="235">
        <v>0.44297359999999997</v>
      </c>
      <c r="C75" s="81">
        <f t="shared" si="5"/>
        <v>1.3849329063448244E-2</v>
      </c>
      <c r="D75" s="235">
        <v>0.46179999999999999</v>
      </c>
      <c r="E75" s="81">
        <f t="shared" si="6"/>
        <v>2.5002469645062378E-2</v>
      </c>
      <c r="F75" s="235">
        <v>0.82708572000000002</v>
      </c>
      <c r="G75" s="81">
        <f t="shared" si="7"/>
        <v>3.3006480614037603E-2</v>
      </c>
      <c r="H75" s="81">
        <f t="shared" si="8"/>
        <v>79.100415764400196</v>
      </c>
      <c r="I75" s="83">
        <f t="shared" si="9"/>
        <v>86.712192329294595</v>
      </c>
      <c r="J75" s="67"/>
    </row>
    <row r="76" spans="1:10" x14ac:dyDescent="0.25">
      <c r="A76" s="36" t="s">
        <v>198</v>
      </c>
      <c r="B76" s="235">
        <v>0.30099088000000002</v>
      </c>
      <c r="C76" s="81">
        <f t="shared" si="5"/>
        <v>9.4103164211521029E-3</v>
      </c>
      <c r="D76" s="235">
        <v>0.20040573</v>
      </c>
      <c r="E76" s="81">
        <f t="shared" si="6"/>
        <v>1.0850234259466364E-2</v>
      </c>
      <c r="F76" s="235">
        <v>0.82575947999999999</v>
      </c>
      <c r="G76" s="81">
        <f t="shared" si="7"/>
        <v>3.2953554401202539E-2</v>
      </c>
      <c r="H76" s="81">
        <f t="shared" si="8"/>
        <v>312.04384724927775</v>
      </c>
      <c r="I76" s="83">
        <f t="shared" si="9"/>
        <v>174.34701011538954</v>
      </c>
      <c r="J76" s="67"/>
    </row>
    <row r="77" spans="1:10" x14ac:dyDescent="0.25">
      <c r="A77" s="36" t="s">
        <v>104</v>
      </c>
      <c r="B77" s="235">
        <v>0.63179151</v>
      </c>
      <c r="C77" s="81">
        <f t="shared" si="5"/>
        <v>1.9752618488963796E-2</v>
      </c>
      <c r="D77" s="235">
        <v>0.28155566999999998</v>
      </c>
      <c r="E77" s="81">
        <f t="shared" si="6"/>
        <v>1.5243800546925508E-2</v>
      </c>
      <c r="F77" s="235">
        <v>0.80443337000000004</v>
      </c>
      <c r="G77" s="81">
        <f t="shared" si="7"/>
        <v>3.2102494082705164E-2</v>
      </c>
      <c r="H77" s="81">
        <f t="shared" si="8"/>
        <v>185.71023627405552</v>
      </c>
      <c r="I77" s="83">
        <f t="shared" si="9"/>
        <v>27.325764475689152</v>
      </c>
      <c r="J77" s="67"/>
    </row>
    <row r="78" spans="1:10" x14ac:dyDescent="0.25">
      <c r="A78" s="36" t="s">
        <v>214</v>
      </c>
      <c r="B78" s="235">
        <v>3.13271911</v>
      </c>
      <c r="C78" s="81">
        <f t="shared" si="5"/>
        <v>9.794276186604059E-2</v>
      </c>
      <c r="D78" s="235">
        <v>0.80919861999999998</v>
      </c>
      <c r="E78" s="81">
        <f t="shared" si="6"/>
        <v>4.3811095568160166E-2</v>
      </c>
      <c r="F78" s="235">
        <v>0.79431123999999997</v>
      </c>
      <c r="G78" s="81">
        <f t="shared" si="7"/>
        <v>3.1698550598325125E-2</v>
      </c>
      <c r="H78" s="81">
        <f t="shared" si="8"/>
        <v>-1.8397683377166407</v>
      </c>
      <c r="I78" s="83">
        <f t="shared" si="9"/>
        <v>-74.644670903801526</v>
      </c>
      <c r="J78" s="67"/>
    </row>
    <row r="79" spans="1:10" x14ac:dyDescent="0.25">
      <c r="A79" s="36" t="s">
        <v>23</v>
      </c>
      <c r="B79" s="235">
        <v>1.1065776699999998</v>
      </c>
      <c r="C79" s="81">
        <f t="shared" si="5"/>
        <v>3.4596549966169177E-2</v>
      </c>
      <c r="D79" s="235">
        <v>0.82992143000000007</v>
      </c>
      <c r="E79" s="81">
        <f t="shared" si="6"/>
        <v>4.493305621776042E-2</v>
      </c>
      <c r="F79" s="235">
        <v>0.72172000000000003</v>
      </c>
      <c r="G79" s="81">
        <f t="shared" si="7"/>
        <v>2.8801654547684873E-2</v>
      </c>
      <c r="H79" s="81">
        <f t="shared" si="8"/>
        <v>-13.037551036608374</v>
      </c>
      <c r="I79" s="83">
        <f t="shared" si="9"/>
        <v>-34.779092370443351</v>
      </c>
      <c r="J79" s="67"/>
    </row>
    <row r="80" spans="1:10" x14ac:dyDescent="0.25">
      <c r="A80" s="36" t="s">
        <v>160</v>
      </c>
      <c r="B80" s="235">
        <v>9.6698190200000003</v>
      </c>
      <c r="C80" s="81">
        <f t="shared" si="5"/>
        <v>0.3023216408200638</v>
      </c>
      <c r="D80" s="235">
        <v>0.59658723999999996</v>
      </c>
      <c r="E80" s="81">
        <f t="shared" si="6"/>
        <v>3.2300031092965663E-2</v>
      </c>
      <c r="F80" s="235">
        <v>0.68813940000000007</v>
      </c>
      <c r="G80" s="81">
        <f t="shared" si="7"/>
        <v>2.7461554729605861E-2</v>
      </c>
      <c r="H80" s="81">
        <f t="shared" si="8"/>
        <v>15.34598024590672</v>
      </c>
      <c r="I80" s="83">
        <f t="shared" si="9"/>
        <v>-92.883637236883871</v>
      </c>
      <c r="J80" s="67"/>
    </row>
    <row r="81" spans="1:10" x14ac:dyDescent="0.25">
      <c r="A81" s="36" t="s">
        <v>74</v>
      </c>
      <c r="B81" s="235">
        <v>1.92588899</v>
      </c>
      <c r="C81" s="81">
        <f t="shared" si="5"/>
        <v>6.0211873489034076E-2</v>
      </c>
      <c r="D81" s="235">
        <v>0</v>
      </c>
      <c r="E81" s="81">
        <f t="shared" si="6"/>
        <v>0</v>
      </c>
      <c r="F81" s="235">
        <v>0.68248834999999997</v>
      </c>
      <c r="G81" s="81">
        <f t="shared" si="7"/>
        <v>2.7236038476860062E-2</v>
      </c>
      <c r="H81" s="81" t="s">
        <v>314</v>
      </c>
      <c r="I81" s="83">
        <f t="shared" si="9"/>
        <v>-64.562425272497151</v>
      </c>
      <c r="J81" s="67"/>
    </row>
    <row r="82" spans="1:10" x14ac:dyDescent="0.25">
      <c r="A82" s="36" t="s">
        <v>6</v>
      </c>
      <c r="B82" s="235">
        <v>9.5671859999999997E-2</v>
      </c>
      <c r="C82" s="81">
        <f t="shared" si="5"/>
        <v>2.9911287518085763E-3</v>
      </c>
      <c r="D82" s="235">
        <v>0.15511920999999998</v>
      </c>
      <c r="E82" s="81">
        <f t="shared" si="6"/>
        <v>8.3983614971655605E-3</v>
      </c>
      <c r="F82" s="235">
        <v>0.65816606999999994</v>
      </c>
      <c r="G82" s="81">
        <f t="shared" si="7"/>
        <v>2.6265410108002242E-2</v>
      </c>
      <c r="H82" s="81">
        <f t="shared" si="8"/>
        <v>324.29694555561497</v>
      </c>
      <c r="I82" s="83">
        <f t="shared" si="9"/>
        <v>587.94112500791766</v>
      </c>
      <c r="J82" s="67"/>
    </row>
    <row r="83" spans="1:10" x14ac:dyDescent="0.25">
      <c r="A83" s="36" t="s">
        <v>251</v>
      </c>
      <c r="B83" s="235">
        <v>0.32609547</v>
      </c>
      <c r="C83" s="81">
        <f t="shared" si="5"/>
        <v>1.0195197795376101E-2</v>
      </c>
      <c r="D83" s="235">
        <v>2.5322677400000004</v>
      </c>
      <c r="E83" s="81">
        <f t="shared" si="6"/>
        <v>0.13710036228350089</v>
      </c>
      <c r="F83" s="235">
        <v>0.64275466000000003</v>
      </c>
      <c r="G83" s="81">
        <f t="shared" si="7"/>
        <v>2.5650387513488124E-2</v>
      </c>
      <c r="H83" s="81">
        <f t="shared" si="8"/>
        <v>-74.617428882144992</v>
      </c>
      <c r="I83" s="83">
        <f t="shared" si="9"/>
        <v>97.106283015829703</v>
      </c>
      <c r="J83" s="67"/>
    </row>
    <row r="84" spans="1:10" x14ac:dyDescent="0.25">
      <c r="A84" s="36" t="s">
        <v>180</v>
      </c>
      <c r="B84" s="235">
        <v>2.1187313199999998</v>
      </c>
      <c r="C84" s="81">
        <f t="shared" si="5"/>
        <v>6.6240984220536078E-2</v>
      </c>
      <c r="D84" s="235">
        <v>0.68066320999999996</v>
      </c>
      <c r="E84" s="81">
        <f t="shared" si="6"/>
        <v>3.6852016558111128E-2</v>
      </c>
      <c r="F84" s="235">
        <v>0.63945415999999999</v>
      </c>
      <c r="G84" s="81">
        <f t="shared" si="7"/>
        <v>2.5518674576567101E-2</v>
      </c>
      <c r="H84" s="81">
        <f t="shared" si="8"/>
        <v>-6.0542496486625126</v>
      </c>
      <c r="I84" s="83">
        <f t="shared" si="9"/>
        <v>-69.819006593058702</v>
      </c>
      <c r="J84" s="67"/>
    </row>
    <row r="85" spans="1:10" x14ac:dyDescent="0.25">
      <c r="A85" s="36" t="s">
        <v>210</v>
      </c>
      <c r="B85" s="235">
        <v>5.0226350599999998</v>
      </c>
      <c r="C85" s="81">
        <f t="shared" si="5"/>
        <v>0.15702995779331344</v>
      </c>
      <c r="D85" s="235">
        <v>0.23886048999999998</v>
      </c>
      <c r="E85" s="81">
        <f t="shared" si="6"/>
        <v>1.2932226398072164E-2</v>
      </c>
      <c r="F85" s="235">
        <v>0.62927865000000005</v>
      </c>
      <c r="G85" s="81">
        <f t="shared" si="7"/>
        <v>2.5112600858412545E-2</v>
      </c>
      <c r="H85" s="81">
        <f t="shared" si="8"/>
        <v>163.45028849266788</v>
      </c>
      <c r="I85" s="83">
        <f t="shared" si="9"/>
        <v>-87.471145275683241</v>
      </c>
      <c r="J85" s="67"/>
    </row>
    <row r="86" spans="1:10" x14ac:dyDescent="0.25">
      <c r="A86" s="36" t="s">
        <v>105</v>
      </c>
      <c r="B86" s="235">
        <v>2.2429367400000002</v>
      </c>
      <c r="C86" s="81">
        <f t="shared" si="5"/>
        <v>7.0124199231642384E-2</v>
      </c>
      <c r="D86" s="235">
        <v>6.7072999999999994E-2</v>
      </c>
      <c r="E86" s="81">
        <f t="shared" si="6"/>
        <v>3.6314219283310276E-3</v>
      </c>
      <c r="F86" s="235">
        <v>0.61807924999999997</v>
      </c>
      <c r="G86" s="81">
        <f t="shared" si="7"/>
        <v>2.466566679819342E-2</v>
      </c>
      <c r="H86" s="81">
        <f t="shared" si="8"/>
        <v>821.50231836953776</v>
      </c>
      <c r="I86" s="83">
        <f t="shared" si="9"/>
        <v>-72.443304397430325</v>
      </c>
      <c r="J86" s="67"/>
    </row>
    <row r="87" spans="1:10" x14ac:dyDescent="0.25">
      <c r="A87" s="36" t="s">
        <v>119</v>
      </c>
      <c r="B87" s="235">
        <v>0.15958855</v>
      </c>
      <c r="C87" s="81">
        <f t="shared" si="5"/>
        <v>4.9894493570464766E-3</v>
      </c>
      <c r="D87" s="235">
        <v>0.11321366000000001</v>
      </c>
      <c r="E87" s="81">
        <f t="shared" si="6"/>
        <v>6.129538972621076E-3</v>
      </c>
      <c r="F87" s="235">
        <v>0.55005643000000004</v>
      </c>
      <c r="G87" s="81">
        <f t="shared" si="7"/>
        <v>2.19510825231292E-2</v>
      </c>
      <c r="H87" s="81">
        <f t="shared" si="8"/>
        <v>385.8569451778169</v>
      </c>
      <c r="I87" s="83">
        <f t="shared" si="9"/>
        <v>244.67161334569431</v>
      </c>
      <c r="J87" s="67"/>
    </row>
    <row r="88" spans="1:10" x14ac:dyDescent="0.25">
      <c r="A88" s="36" t="s">
        <v>225</v>
      </c>
      <c r="B88" s="235">
        <v>0.24866123999999998</v>
      </c>
      <c r="C88" s="81">
        <f t="shared" si="5"/>
        <v>7.7742586422420634E-3</v>
      </c>
      <c r="D88" s="235">
        <v>0.51173831000000003</v>
      </c>
      <c r="E88" s="81">
        <f t="shared" si="6"/>
        <v>2.7706196539607021E-2</v>
      </c>
      <c r="F88" s="235">
        <v>0.54239977000000006</v>
      </c>
      <c r="G88" s="81">
        <f t="shared" si="7"/>
        <v>2.164552846295479E-2</v>
      </c>
      <c r="H88" s="81">
        <f t="shared" si="8"/>
        <v>5.9916288073097457</v>
      </c>
      <c r="I88" s="83">
        <f t="shared" si="9"/>
        <v>118.12799212293808</v>
      </c>
      <c r="J88" s="67"/>
    </row>
    <row r="89" spans="1:10" x14ac:dyDescent="0.25">
      <c r="A89" s="36" t="s">
        <v>121</v>
      </c>
      <c r="B89" s="235">
        <v>2.9999999999999997E-4</v>
      </c>
      <c r="C89" s="81">
        <f t="shared" si="5"/>
        <v>9.3793370960131087E-6</v>
      </c>
      <c r="D89" s="235">
        <v>2.3E-2</v>
      </c>
      <c r="E89" s="81">
        <f t="shared" si="6"/>
        <v>1.2452507618805429E-3</v>
      </c>
      <c r="F89" s="235">
        <v>0.53906399999999999</v>
      </c>
      <c r="G89" s="81">
        <f t="shared" si="7"/>
        <v>2.1512408007389568E-2</v>
      </c>
      <c r="H89" s="81">
        <f t="shared" si="8"/>
        <v>2243.7565217391302</v>
      </c>
      <c r="I89" s="83">
        <f t="shared" si="9"/>
        <v>179588</v>
      </c>
      <c r="J89" s="67"/>
    </row>
    <row r="90" spans="1:10" x14ac:dyDescent="0.25">
      <c r="A90" s="36" t="s">
        <v>228</v>
      </c>
      <c r="B90" s="235">
        <v>0.35575653000000002</v>
      </c>
      <c r="C90" s="81">
        <f t="shared" si="5"/>
        <v>1.1122534729926336E-2</v>
      </c>
      <c r="D90" s="235">
        <v>9.1326229999999994E-2</v>
      </c>
      <c r="E90" s="81">
        <f t="shared" si="6"/>
        <v>4.9445242385729423E-3</v>
      </c>
      <c r="F90" s="235">
        <v>0.52210352000000004</v>
      </c>
      <c r="G90" s="81">
        <f t="shared" si="7"/>
        <v>2.0835566731101093E-2</v>
      </c>
      <c r="H90" s="81">
        <f t="shared" si="8"/>
        <v>471.69065229124215</v>
      </c>
      <c r="I90" s="83">
        <f t="shared" si="9"/>
        <v>46.75866104270807</v>
      </c>
      <c r="J90" s="67"/>
    </row>
    <row r="91" spans="1:10" x14ac:dyDescent="0.25">
      <c r="A91" s="36" t="s">
        <v>35</v>
      </c>
      <c r="B91" s="235">
        <v>1.0953050600000001</v>
      </c>
      <c r="C91" s="81">
        <f t="shared" si="5"/>
        <v>3.4244117935696219E-2</v>
      </c>
      <c r="D91" s="235">
        <v>0.23360029999999998</v>
      </c>
      <c r="E91" s="81">
        <f t="shared" si="6"/>
        <v>1.2647432676109712E-2</v>
      </c>
      <c r="F91" s="235">
        <v>0.49423385999999997</v>
      </c>
      <c r="G91" s="81">
        <f t="shared" si="7"/>
        <v>1.9723373193882461E-2</v>
      </c>
      <c r="H91" s="81">
        <f t="shared" si="8"/>
        <v>111.57244232991141</v>
      </c>
      <c r="I91" s="83">
        <f t="shared" si="9"/>
        <v>-54.877058634240214</v>
      </c>
      <c r="J91" s="67"/>
    </row>
    <row r="92" spans="1:10" x14ac:dyDescent="0.25">
      <c r="A92" s="36" t="s">
        <v>169</v>
      </c>
      <c r="B92" s="235">
        <v>0.43707166999999997</v>
      </c>
      <c r="C92" s="81">
        <f t="shared" si="5"/>
        <v>1.3664808426824668E-2</v>
      </c>
      <c r="D92" s="235">
        <v>0.25698554000000001</v>
      </c>
      <c r="E92" s="81">
        <f t="shared" si="6"/>
        <v>1.3913540846838379E-2</v>
      </c>
      <c r="F92" s="235">
        <v>0.45067394999999999</v>
      </c>
      <c r="G92" s="81">
        <f t="shared" si="7"/>
        <v>1.798502940411878E-2</v>
      </c>
      <c r="H92" s="81">
        <f t="shared" si="8"/>
        <v>75.369380705233453</v>
      </c>
      <c r="I92" s="83">
        <f t="shared" si="9"/>
        <v>3.1121394804655367</v>
      </c>
      <c r="J92" s="67"/>
    </row>
    <row r="93" spans="1:10" x14ac:dyDescent="0.25">
      <c r="A93" s="36" t="s">
        <v>33</v>
      </c>
      <c r="B93" s="235">
        <v>0.23199298999999998</v>
      </c>
      <c r="C93" s="81">
        <f t="shared" si="5"/>
        <v>7.2531348570733286E-3</v>
      </c>
      <c r="D93" s="235">
        <v>2.2668963900000003</v>
      </c>
      <c r="E93" s="81">
        <f t="shared" si="6"/>
        <v>0.1227328024674675</v>
      </c>
      <c r="F93" s="235">
        <v>0.42118310999999997</v>
      </c>
      <c r="G93" s="81">
        <f t="shared" si="7"/>
        <v>1.6808139493902842E-2</v>
      </c>
      <c r="H93" s="81">
        <f t="shared" si="8"/>
        <v>-81.420275233664299</v>
      </c>
      <c r="I93" s="83">
        <f t="shared" si="9"/>
        <v>81.549929590544963</v>
      </c>
      <c r="J93" s="67"/>
    </row>
    <row r="94" spans="1:10" x14ac:dyDescent="0.25">
      <c r="A94" s="36" t="s">
        <v>170</v>
      </c>
      <c r="B94" s="235">
        <v>0.20764463</v>
      </c>
      <c r="C94" s="81">
        <f t="shared" si="5"/>
        <v>6.4918966031563899E-3</v>
      </c>
      <c r="D94" s="235">
        <v>0.21964864000000001</v>
      </c>
      <c r="E94" s="81">
        <f t="shared" si="6"/>
        <v>1.1892071143740222E-2</v>
      </c>
      <c r="F94" s="235">
        <v>0.40851321000000002</v>
      </c>
      <c r="G94" s="81">
        <f t="shared" si="7"/>
        <v>1.6302522242124157E-2</v>
      </c>
      <c r="H94" s="81">
        <f t="shared" si="8"/>
        <v>85.984857452338431</v>
      </c>
      <c r="I94" s="83">
        <f t="shared" si="9"/>
        <v>96.736708288579393</v>
      </c>
      <c r="J94" s="67"/>
    </row>
    <row r="95" spans="1:10" x14ac:dyDescent="0.25">
      <c r="A95" s="36" t="s">
        <v>235</v>
      </c>
      <c r="B95" s="235">
        <v>4.151498E-2</v>
      </c>
      <c r="C95" s="81">
        <f t="shared" si="5"/>
        <v>1.2979433065141413E-3</v>
      </c>
      <c r="D95" s="235">
        <v>9.9255720000000006E-2</v>
      </c>
      <c r="E95" s="81">
        <f t="shared" si="6"/>
        <v>5.3738374326522537E-3</v>
      </c>
      <c r="F95" s="235">
        <v>0.40288782000000001</v>
      </c>
      <c r="G95" s="81">
        <f t="shared" si="7"/>
        <v>1.6078030002092011E-2</v>
      </c>
      <c r="H95" s="81">
        <f t="shared" si="8"/>
        <v>305.90891890160083</v>
      </c>
      <c r="I95" s="83">
        <f t="shared" si="9"/>
        <v>870.46372176982857</v>
      </c>
      <c r="J95" s="67"/>
    </row>
    <row r="96" spans="1:10" x14ac:dyDescent="0.25">
      <c r="A96" s="36" t="s">
        <v>205</v>
      </c>
      <c r="B96" s="235">
        <v>0.99295462999999995</v>
      </c>
      <c r="C96" s="81">
        <f t="shared" si="5"/>
        <v>3.1044187319389908E-2</v>
      </c>
      <c r="D96" s="235">
        <v>0.38127100000000003</v>
      </c>
      <c r="E96" s="81">
        <f t="shared" si="6"/>
        <v>2.0642521879693759E-2</v>
      </c>
      <c r="F96" s="235">
        <v>0.39606484999999997</v>
      </c>
      <c r="G96" s="81">
        <f t="shared" si="7"/>
        <v>1.5805745979300321E-2</v>
      </c>
      <c r="H96" s="81">
        <f t="shared" si="8"/>
        <v>3.8801403725958528</v>
      </c>
      <c r="I96" s="83">
        <f t="shared" si="9"/>
        <v>-60.112492753067684</v>
      </c>
      <c r="J96" s="67"/>
    </row>
    <row r="97" spans="1:10" x14ac:dyDescent="0.25">
      <c r="A97" s="36" t="s">
        <v>147</v>
      </c>
      <c r="B97" s="235">
        <v>1.88763394</v>
      </c>
      <c r="C97" s="81">
        <f t="shared" si="5"/>
        <v>5.9015850123784616E-2</v>
      </c>
      <c r="D97" s="235">
        <v>8.8304289999999994E-2</v>
      </c>
      <c r="E97" s="81">
        <f t="shared" si="6"/>
        <v>4.7809123652095822E-3</v>
      </c>
      <c r="F97" s="235">
        <v>0.38687484999999999</v>
      </c>
      <c r="G97" s="81">
        <f t="shared" si="7"/>
        <v>1.543900097390595E-2</v>
      </c>
      <c r="H97" s="81">
        <f t="shared" si="8"/>
        <v>338.1155773972024</v>
      </c>
      <c r="I97" s="83">
        <f t="shared" si="9"/>
        <v>-79.504773579140036</v>
      </c>
      <c r="J97" s="67"/>
    </row>
    <row r="98" spans="1:10" x14ac:dyDescent="0.25">
      <c r="A98" s="36" t="s">
        <v>128</v>
      </c>
      <c r="B98" s="235">
        <v>0.43960821999999999</v>
      </c>
      <c r="C98" s="81">
        <f t="shared" si="5"/>
        <v>1.3744112285194308E-2</v>
      </c>
      <c r="D98" s="235">
        <v>0.14256807999999999</v>
      </c>
      <c r="E98" s="81">
        <f t="shared" si="6"/>
        <v>7.718826532167225E-3</v>
      </c>
      <c r="F98" s="235">
        <v>0.38600518</v>
      </c>
      <c r="G98" s="81">
        <f t="shared" si="7"/>
        <v>1.5404295083934101E-2</v>
      </c>
      <c r="H98" s="81">
        <f t="shared" si="8"/>
        <v>170.75147536531321</v>
      </c>
      <c r="I98" s="83">
        <f t="shared" si="9"/>
        <v>-12.193366175000097</v>
      </c>
      <c r="J98" s="67"/>
    </row>
    <row r="99" spans="1:10" x14ac:dyDescent="0.25">
      <c r="A99" s="36" t="s">
        <v>248</v>
      </c>
      <c r="B99" s="235">
        <v>0.15023300000000001</v>
      </c>
      <c r="C99" s="81">
        <f t="shared" si="5"/>
        <v>4.6969531664844584E-3</v>
      </c>
      <c r="D99" s="235">
        <v>0.12573500000000001</v>
      </c>
      <c r="E99" s="81">
        <f t="shared" si="6"/>
        <v>6.807461067176091E-3</v>
      </c>
      <c r="F99" s="235">
        <v>0.35998200000000002</v>
      </c>
      <c r="G99" s="81">
        <f t="shared" si="7"/>
        <v>1.4365788958854814E-2</v>
      </c>
      <c r="H99" s="81">
        <f t="shared" si="8"/>
        <v>186.30214339682664</v>
      </c>
      <c r="I99" s="83">
        <f t="shared" si="9"/>
        <v>139.61579679564409</v>
      </c>
      <c r="J99" s="67"/>
    </row>
    <row r="100" spans="1:10" x14ac:dyDescent="0.25">
      <c r="A100" s="36" t="s">
        <v>192</v>
      </c>
      <c r="B100" s="235">
        <v>7.8189999999999996E-3</v>
      </c>
      <c r="C100" s="81">
        <f t="shared" si="5"/>
        <v>2.4445678917908834E-4</v>
      </c>
      <c r="D100" s="235">
        <v>0</v>
      </c>
      <c r="E100" s="81">
        <f t="shared" si="6"/>
        <v>0</v>
      </c>
      <c r="F100" s="235">
        <v>0.32729590000000003</v>
      </c>
      <c r="G100" s="81">
        <f t="shared" si="7"/>
        <v>1.3061385920680617E-2</v>
      </c>
      <c r="H100" s="81" t="s">
        <v>314</v>
      </c>
      <c r="I100" s="83">
        <f t="shared" si="9"/>
        <v>4085.9048471671576</v>
      </c>
      <c r="J100" s="67"/>
    </row>
    <row r="101" spans="1:10" x14ac:dyDescent="0.25">
      <c r="A101" s="36" t="s">
        <v>219</v>
      </c>
      <c r="B101" s="235">
        <v>0.32520490000000002</v>
      </c>
      <c r="C101" s="81">
        <f t="shared" si="5"/>
        <v>1.0167354607917447E-2</v>
      </c>
      <c r="D101" s="235">
        <v>7.0196460000000002E-2</v>
      </c>
      <c r="E101" s="81">
        <f t="shared" si="6"/>
        <v>3.8005302302746543E-3</v>
      </c>
      <c r="F101" s="235">
        <v>0.32456531999999999</v>
      </c>
      <c r="G101" s="81">
        <f t="shared" si="7"/>
        <v>1.2952416761069107E-2</v>
      </c>
      <c r="H101" s="81">
        <f t="shared" si="8"/>
        <v>362.36707663035997</v>
      </c>
      <c r="I101" s="83">
        <f t="shared" si="9"/>
        <v>-0.19666985337553067</v>
      </c>
      <c r="J101" s="67"/>
    </row>
    <row r="102" spans="1:10" x14ac:dyDescent="0.25">
      <c r="A102" s="36" t="s">
        <v>190</v>
      </c>
      <c r="B102" s="235">
        <v>2.6349060000000001E-2</v>
      </c>
      <c r="C102" s="81">
        <f t="shared" si="5"/>
        <v>8.2378905301025071E-4</v>
      </c>
      <c r="D102" s="235">
        <v>1.2101620200000001</v>
      </c>
      <c r="E102" s="81">
        <f t="shared" si="6"/>
        <v>6.5519790321908564E-2</v>
      </c>
      <c r="F102" s="235">
        <v>0.3110328</v>
      </c>
      <c r="G102" s="81">
        <f t="shared" si="7"/>
        <v>1.2412374963419553E-2</v>
      </c>
      <c r="H102" s="81">
        <f t="shared" si="8"/>
        <v>-74.298251402733655</v>
      </c>
      <c r="I102" s="83">
        <f t="shared" si="9"/>
        <v>1080.4322431236637</v>
      </c>
      <c r="J102" s="67"/>
    </row>
    <row r="103" spans="1:10" x14ac:dyDescent="0.25">
      <c r="A103" s="36" t="s">
        <v>212</v>
      </c>
      <c r="B103" s="235">
        <v>4.7676802</v>
      </c>
      <c r="C103" s="81">
        <f t="shared" si="5"/>
        <v>0.1490589325392907</v>
      </c>
      <c r="D103" s="235">
        <v>0.79684968999999994</v>
      </c>
      <c r="E103" s="81">
        <f t="shared" si="6"/>
        <v>4.3142507981598882E-2</v>
      </c>
      <c r="F103" s="235">
        <v>0.29015247</v>
      </c>
      <c r="G103" s="81">
        <f t="shared" si="7"/>
        <v>1.1579104371636506E-2</v>
      </c>
      <c r="H103" s="81">
        <f t="shared" si="8"/>
        <v>-63.587553130628692</v>
      </c>
      <c r="I103" s="83">
        <f t="shared" si="9"/>
        <v>-93.914179268987041</v>
      </c>
      <c r="J103" s="67"/>
    </row>
    <row r="104" spans="1:10" x14ac:dyDescent="0.25">
      <c r="A104" s="36" t="s">
        <v>120</v>
      </c>
      <c r="B104" s="235">
        <v>2.5628720000000001E-2</v>
      </c>
      <c r="C104" s="81">
        <f t="shared" si="5"/>
        <v>8.0126801406444378E-4</v>
      </c>
      <c r="D104" s="235">
        <v>7.0098399999999991E-2</v>
      </c>
      <c r="E104" s="81">
        <f t="shared" si="6"/>
        <v>3.7952211307220453E-3</v>
      </c>
      <c r="F104" s="235">
        <v>0.27200774</v>
      </c>
      <c r="G104" s="81">
        <f t="shared" si="7"/>
        <v>1.0855003272427652E-2</v>
      </c>
      <c r="H104" s="81">
        <f t="shared" si="8"/>
        <v>288.03701653675409</v>
      </c>
      <c r="I104" s="83">
        <f t="shared" si="9"/>
        <v>961.33954407399199</v>
      </c>
      <c r="J104" s="67"/>
    </row>
    <row r="105" spans="1:10" x14ac:dyDescent="0.25">
      <c r="A105" s="36" t="s">
        <v>146</v>
      </c>
      <c r="B105" s="235">
        <v>0.68625974999999995</v>
      </c>
      <c r="C105" s="81">
        <f t="shared" si="5"/>
        <v>2.1455538435585609E-2</v>
      </c>
      <c r="D105" s="235">
        <v>1.835757E-2</v>
      </c>
      <c r="E105" s="81">
        <f t="shared" si="6"/>
        <v>9.9390339255545209E-4</v>
      </c>
      <c r="F105" s="235">
        <v>0.26942592999999998</v>
      </c>
      <c r="G105" s="81">
        <f t="shared" si="7"/>
        <v>1.0751971071951347E-2</v>
      </c>
      <c r="H105" s="81">
        <f t="shared" si="8"/>
        <v>1367.655740928674</v>
      </c>
      <c r="I105" s="83">
        <f t="shared" si="9"/>
        <v>-60.739948685610656</v>
      </c>
      <c r="J105" s="67"/>
    </row>
    <row r="106" spans="1:10" x14ac:dyDescent="0.25">
      <c r="A106" s="36" t="s">
        <v>116</v>
      </c>
      <c r="B106" s="235">
        <v>0.13214329</v>
      </c>
      <c r="C106" s="81">
        <f t="shared" si="5"/>
        <v>4.131388206287394E-3</v>
      </c>
      <c r="D106" s="235">
        <v>7.3453249999999998E-2</v>
      </c>
      <c r="E106" s="81">
        <f t="shared" si="6"/>
        <v>3.9768571967435645E-3</v>
      </c>
      <c r="F106" s="235">
        <v>0.25099124</v>
      </c>
      <c r="G106" s="81">
        <f t="shared" si="7"/>
        <v>1.0016298549264349E-2</v>
      </c>
      <c r="H106" s="81">
        <f t="shared" si="8"/>
        <v>241.70202135371821</v>
      </c>
      <c r="I106" s="83">
        <f t="shared" si="9"/>
        <v>89.938694579195058</v>
      </c>
      <c r="J106" s="67"/>
    </row>
    <row r="107" spans="1:10" x14ac:dyDescent="0.25">
      <c r="A107" s="36" t="s">
        <v>238</v>
      </c>
      <c r="B107" s="235">
        <v>0.31252524999999998</v>
      </c>
      <c r="C107" s="81">
        <f t="shared" si="5"/>
        <v>9.7709322358859041E-3</v>
      </c>
      <c r="D107" s="235">
        <v>0.12821482000000001</v>
      </c>
      <c r="E107" s="81">
        <f t="shared" si="6"/>
        <v>6.9417218386685518E-3</v>
      </c>
      <c r="F107" s="235">
        <v>0.24158116000000002</v>
      </c>
      <c r="G107" s="81">
        <f t="shared" si="7"/>
        <v>9.6407708190835613E-3</v>
      </c>
      <c r="H107" s="81">
        <f t="shared" si="8"/>
        <v>88.419061072659161</v>
      </c>
      <c r="I107" s="83">
        <f t="shared" si="9"/>
        <v>-22.700274617810866</v>
      </c>
      <c r="J107" s="67"/>
    </row>
    <row r="108" spans="1:10" x14ac:dyDescent="0.25">
      <c r="A108" s="36" t="s">
        <v>112</v>
      </c>
      <c r="B108" s="235">
        <v>0.30024348000000001</v>
      </c>
      <c r="C108" s="81">
        <f t="shared" si="5"/>
        <v>9.3869493660002357E-3</v>
      </c>
      <c r="D108" s="235">
        <v>9.1160939999999996E-2</v>
      </c>
      <c r="E108" s="81">
        <f t="shared" si="6"/>
        <v>4.9355752169020191E-3</v>
      </c>
      <c r="F108" s="235">
        <v>0.24069657</v>
      </c>
      <c r="G108" s="81">
        <f t="shared" si="7"/>
        <v>9.6054695171987076E-3</v>
      </c>
      <c r="H108" s="81">
        <f t="shared" si="8"/>
        <v>164.03476094037646</v>
      </c>
      <c r="I108" s="83">
        <f t="shared" si="9"/>
        <v>-19.832873639753977</v>
      </c>
      <c r="J108" s="67"/>
    </row>
    <row r="109" spans="1:10" x14ac:dyDescent="0.25">
      <c r="A109" s="36" t="s">
        <v>246</v>
      </c>
      <c r="B109" s="235">
        <v>0.35183381000000002</v>
      </c>
      <c r="C109" s="81">
        <f t="shared" si="5"/>
        <v>1.0999893019215428E-2</v>
      </c>
      <c r="D109" s="235">
        <v>3.5404060000000001E-2</v>
      </c>
      <c r="E109" s="81">
        <f t="shared" si="6"/>
        <v>1.9168231603767154E-3</v>
      </c>
      <c r="F109" s="235">
        <v>0.23992768</v>
      </c>
      <c r="G109" s="81">
        <f t="shared" si="7"/>
        <v>9.5747854511271432E-3</v>
      </c>
      <c r="H109" s="81">
        <f t="shared" si="8"/>
        <v>577.68408481965059</v>
      </c>
      <c r="I109" s="83">
        <f t="shared" si="9"/>
        <v>-31.806531043733411</v>
      </c>
      <c r="J109" s="67"/>
    </row>
    <row r="110" spans="1:10" x14ac:dyDescent="0.25">
      <c r="A110" s="36" t="s">
        <v>237</v>
      </c>
      <c r="B110" s="235">
        <v>0.16622767000000002</v>
      </c>
      <c r="C110" s="81">
        <f t="shared" si="5"/>
        <v>5.1970178387160861E-3</v>
      </c>
      <c r="D110" s="235">
        <v>7.7939729999999999E-2</v>
      </c>
      <c r="E110" s="81">
        <f t="shared" si="6"/>
        <v>4.2197612244897304E-3</v>
      </c>
      <c r="F110" s="235">
        <v>0.23647823999999998</v>
      </c>
      <c r="G110" s="81">
        <f t="shared" si="7"/>
        <v>9.4371287708869302E-3</v>
      </c>
      <c r="H110" s="81">
        <f t="shared" si="8"/>
        <v>203.41167463628628</v>
      </c>
      <c r="I110" s="83">
        <f t="shared" si="9"/>
        <v>42.261658362894664</v>
      </c>
      <c r="J110" s="67"/>
    </row>
    <row r="111" spans="1:10" x14ac:dyDescent="0.25">
      <c r="A111" s="36" t="s">
        <v>221</v>
      </c>
      <c r="B111" s="235">
        <v>0.10322505</v>
      </c>
      <c r="C111" s="81">
        <f t="shared" si="5"/>
        <v>3.2272751356760268E-3</v>
      </c>
      <c r="D111" s="235">
        <v>1.6535568700000001</v>
      </c>
      <c r="E111" s="81">
        <f t="shared" si="6"/>
        <v>8.9525780529578519E-2</v>
      </c>
      <c r="F111" s="235">
        <v>0.23063786999999999</v>
      </c>
      <c r="G111" s="81">
        <f t="shared" si="7"/>
        <v>9.2040573315882238E-3</v>
      </c>
      <c r="H111" s="81">
        <f t="shared" si="8"/>
        <v>-86.05201464888232</v>
      </c>
      <c r="I111" s="83">
        <f t="shared" si="9"/>
        <v>123.43207390066655</v>
      </c>
      <c r="J111" s="67"/>
    </row>
    <row r="112" spans="1:10" x14ac:dyDescent="0.25">
      <c r="A112" s="36" t="s">
        <v>27</v>
      </c>
      <c r="B112" s="235">
        <v>0.16005943</v>
      </c>
      <c r="C112" s="81">
        <f t="shared" si="5"/>
        <v>5.0041711645523795E-3</v>
      </c>
      <c r="D112" s="235">
        <v>1.262082E-2</v>
      </c>
      <c r="E112" s="81">
        <f t="shared" si="6"/>
        <v>6.8330807480683443E-4</v>
      </c>
      <c r="F112" s="235">
        <v>0.22708484000000001</v>
      </c>
      <c r="G112" s="81">
        <f t="shared" si="7"/>
        <v>9.0622666888769774E-3</v>
      </c>
      <c r="H112" s="81">
        <f t="shared" si="8"/>
        <v>1699.2875264840161</v>
      </c>
      <c r="I112" s="83">
        <f t="shared" si="9"/>
        <v>41.875327183159406</v>
      </c>
      <c r="J112" s="67"/>
    </row>
    <row r="113" spans="1:10" x14ac:dyDescent="0.25">
      <c r="A113" s="36" t="s">
        <v>203</v>
      </c>
      <c r="B113" s="235">
        <v>0.49171680000000001</v>
      </c>
      <c r="C113" s="81">
        <f t="shared" si="5"/>
        <v>1.5373258743242864E-2</v>
      </c>
      <c r="D113" s="235">
        <v>0.18926169000000001</v>
      </c>
      <c r="E113" s="81">
        <f t="shared" si="6"/>
        <v>1.0246881029013007E-2</v>
      </c>
      <c r="F113" s="235">
        <v>0.22677743</v>
      </c>
      <c r="G113" s="81">
        <f t="shared" si="7"/>
        <v>9.0499988888651951E-3</v>
      </c>
      <c r="H113" s="81">
        <f t="shared" si="8"/>
        <v>19.822152068915798</v>
      </c>
      <c r="I113" s="83">
        <f t="shared" si="9"/>
        <v>-53.880479576862129</v>
      </c>
      <c r="J113" s="67"/>
    </row>
    <row r="114" spans="1:10" x14ac:dyDescent="0.25">
      <c r="A114" s="36" t="s">
        <v>174</v>
      </c>
      <c r="B114" s="235">
        <v>1.3237321399999999</v>
      </c>
      <c r="C114" s="81">
        <f t="shared" si="5"/>
        <v>4.1385766552956067E-2</v>
      </c>
      <c r="D114" s="235">
        <v>0.48758596999999998</v>
      </c>
      <c r="E114" s="81">
        <f t="shared" si="6"/>
        <v>2.6398556548902764E-2</v>
      </c>
      <c r="F114" s="235">
        <v>0.21325339999999998</v>
      </c>
      <c r="G114" s="81">
        <f t="shared" si="7"/>
        <v>8.5102959013457578E-3</v>
      </c>
      <c r="H114" s="81">
        <f t="shared" si="8"/>
        <v>-56.263425709316465</v>
      </c>
      <c r="I114" s="83">
        <f t="shared" si="9"/>
        <v>-83.889988498730574</v>
      </c>
      <c r="J114" s="67"/>
    </row>
    <row r="115" spans="1:10" x14ac:dyDescent="0.25">
      <c r="A115" s="36" t="s">
        <v>236</v>
      </c>
      <c r="B115" s="235">
        <v>0.161609</v>
      </c>
      <c r="C115" s="81">
        <f t="shared" si="5"/>
        <v>5.052617629165276E-3</v>
      </c>
      <c r="D115" s="235">
        <v>3.7791999999999999E-2</v>
      </c>
      <c r="E115" s="81">
        <f t="shared" si="6"/>
        <v>2.0461094257821512E-3</v>
      </c>
      <c r="F115" s="235">
        <v>0.20651263</v>
      </c>
      <c r="G115" s="81">
        <f t="shared" si="7"/>
        <v>8.2412922310506342E-3</v>
      </c>
      <c r="H115" s="81">
        <f t="shared" si="8"/>
        <v>446.44535880609652</v>
      </c>
      <c r="I115" s="83">
        <f t="shared" si="9"/>
        <v>27.785352300923826</v>
      </c>
      <c r="J115" s="67"/>
    </row>
    <row r="116" spans="1:10" x14ac:dyDescent="0.25">
      <c r="A116" s="36" t="s">
        <v>132</v>
      </c>
      <c r="B116" s="235">
        <v>1.87912839</v>
      </c>
      <c r="C116" s="81">
        <f t="shared" si="5"/>
        <v>5.87499287216613E-2</v>
      </c>
      <c r="D116" s="235">
        <v>0.24684084000000001</v>
      </c>
      <c r="E116" s="81">
        <f t="shared" si="6"/>
        <v>1.3364293220575356E-2</v>
      </c>
      <c r="F116" s="235">
        <v>0.20621296</v>
      </c>
      <c r="G116" s="81">
        <f t="shared" si="7"/>
        <v>8.2293333109454622E-3</v>
      </c>
      <c r="H116" s="81">
        <f t="shared" si="8"/>
        <v>-16.459140229793423</v>
      </c>
      <c r="I116" s="83">
        <f t="shared" si="9"/>
        <v>-89.026137804240193</v>
      </c>
      <c r="J116" s="67"/>
    </row>
    <row r="117" spans="1:10" x14ac:dyDescent="0.25">
      <c r="A117" s="36" t="s">
        <v>93</v>
      </c>
      <c r="B117" s="235">
        <v>1.2348961299999999</v>
      </c>
      <c r="C117" s="81">
        <f t="shared" si="5"/>
        <v>3.8608356939440092E-2</v>
      </c>
      <c r="D117" s="235">
        <v>6.4376650000000007E-2</v>
      </c>
      <c r="E117" s="81">
        <f t="shared" si="6"/>
        <v>3.4854379330355244E-3</v>
      </c>
      <c r="F117" s="235">
        <v>0.20160481</v>
      </c>
      <c r="G117" s="81">
        <f t="shared" si="7"/>
        <v>8.045436031662757E-3</v>
      </c>
      <c r="H117" s="81">
        <f t="shared" si="8"/>
        <v>213.16449364792979</v>
      </c>
      <c r="I117" s="83">
        <f t="shared" si="9"/>
        <v>-83.674350813618631</v>
      </c>
      <c r="J117" s="67"/>
    </row>
    <row r="118" spans="1:10" x14ac:dyDescent="0.25">
      <c r="A118" s="36" t="s">
        <v>136</v>
      </c>
      <c r="B118" s="235">
        <v>0.10383086</v>
      </c>
      <c r="C118" s="81">
        <f t="shared" si="5"/>
        <v>3.2462154563631463E-3</v>
      </c>
      <c r="D118" s="235">
        <v>7.6484399999999994E-2</v>
      </c>
      <c r="E118" s="81">
        <f t="shared" si="6"/>
        <v>4.1409677118250518E-3</v>
      </c>
      <c r="F118" s="235">
        <v>0.17286858999999999</v>
      </c>
      <c r="G118" s="81">
        <f t="shared" si="7"/>
        <v>6.8986607151324221E-3</v>
      </c>
      <c r="H118" s="81">
        <f t="shared" si="8"/>
        <v>126.01810303800517</v>
      </c>
      <c r="I118" s="83">
        <f t="shared" si="9"/>
        <v>66.490569374076244</v>
      </c>
      <c r="J118" s="67"/>
    </row>
    <row r="119" spans="1:10" x14ac:dyDescent="0.25">
      <c r="A119" s="36" t="s">
        <v>30</v>
      </c>
      <c r="B119" s="235">
        <v>0.52560351000000005</v>
      </c>
      <c r="C119" s="81">
        <f t="shared" si="5"/>
        <v>1.6432708330458994E-2</v>
      </c>
      <c r="D119" s="235">
        <v>0.11929837</v>
      </c>
      <c r="E119" s="81">
        <f t="shared" si="6"/>
        <v>6.4589733101568219E-3</v>
      </c>
      <c r="F119" s="235">
        <v>0.17147885999999998</v>
      </c>
      <c r="G119" s="81">
        <f t="shared" si="7"/>
        <v>6.8432008091099282E-3</v>
      </c>
      <c r="H119" s="81">
        <f t="shared" si="8"/>
        <v>43.739482777509849</v>
      </c>
      <c r="I119" s="83">
        <f t="shared" si="9"/>
        <v>-67.37486399206125</v>
      </c>
      <c r="J119" s="67"/>
    </row>
    <row r="120" spans="1:10" x14ac:dyDescent="0.25">
      <c r="A120" s="36" t="s">
        <v>64</v>
      </c>
      <c r="B120" s="235">
        <v>37.332615850000003</v>
      </c>
      <c r="C120" s="81">
        <f t="shared" si="5"/>
        <v>1.1671839624437068</v>
      </c>
      <c r="D120" s="235">
        <v>0.19875579999999998</v>
      </c>
      <c r="E120" s="81">
        <f t="shared" si="6"/>
        <v>1.0760904842529425E-2</v>
      </c>
      <c r="F120" s="235">
        <v>0.16868638</v>
      </c>
      <c r="G120" s="81">
        <f t="shared" si="7"/>
        <v>6.7317614083848287E-3</v>
      </c>
      <c r="H120" s="81">
        <f t="shared" si="8"/>
        <v>-15.128826429216147</v>
      </c>
      <c r="I120" s="83">
        <f t="shared" si="9"/>
        <v>-99.548152798406164</v>
      </c>
      <c r="J120" s="67"/>
    </row>
    <row r="121" spans="1:10" x14ac:dyDescent="0.25">
      <c r="A121" s="36" t="s">
        <v>154</v>
      </c>
      <c r="B121" s="235">
        <v>3.5898231699999998</v>
      </c>
      <c r="C121" s="81">
        <f t="shared" si="5"/>
        <v>0.11223387208836126</v>
      </c>
      <c r="D121" s="235">
        <v>2.4101500000000001E-2</v>
      </c>
      <c r="E121" s="81">
        <f t="shared" si="6"/>
        <v>1.3048874451071263E-3</v>
      </c>
      <c r="F121" s="235">
        <v>0.16027817000000003</v>
      </c>
      <c r="G121" s="81">
        <f t="shared" si="7"/>
        <v>6.3962152689063766E-3</v>
      </c>
      <c r="H121" s="81">
        <f t="shared" si="8"/>
        <v>565.01325643632151</v>
      </c>
      <c r="I121" s="83">
        <f t="shared" si="9"/>
        <v>-95.535207100465612</v>
      </c>
      <c r="J121" s="67"/>
    </row>
    <row r="122" spans="1:10" x14ac:dyDescent="0.25">
      <c r="A122" s="36" t="s">
        <v>163</v>
      </c>
      <c r="B122" s="235">
        <v>2.462025E-2</v>
      </c>
      <c r="C122" s="81">
        <f t="shared" si="5"/>
        <v>7.6973874712705592E-4</v>
      </c>
      <c r="D122" s="235">
        <v>4.3187000000000003E-2</v>
      </c>
      <c r="E122" s="81">
        <f t="shared" si="6"/>
        <v>2.338201941449348E-3</v>
      </c>
      <c r="F122" s="235">
        <v>0.15054292000000002</v>
      </c>
      <c r="G122" s="81">
        <f t="shared" si="7"/>
        <v>6.0077109910211179E-3</v>
      </c>
      <c r="H122" s="81">
        <f t="shared" si="8"/>
        <v>248.58387940815527</v>
      </c>
      <c r="I122" s="83">
        <f t="shared" si="9"/>
        <v>511.45975365806618</v>
      </c>
      <c r="J122" s="67"/>
    </row>
    <row r="123" spans="1:10" x14ac:dyDescent="0.25">
      <c r="A123" s="36" t="s">
        <v>243</v>
      </c>
      <c r="B123" s="235">
        <v>1.490168E-2</v>
      </c>
      <c r="C123" s="81">
        <f t="shared" si="5"/>
        <v>4.6589293338972221E-4</v>
      </c>
      <c r="D123" s="235">
        <v>0.18891068</v>
      </c>
      <c r="E123" s="81">
        <f t="shared" si="6"/>
        <v>1.0227876878146584E-2</v>
      </c>
      <c r="F123" s="235">
        <v>0.13886377</v>
      </c>
      <c r="G123" s="81">
        <f t="shared" si="7"/>
        <v>5.5416315644975424E-3</v>
      </c>
      <c r="H123" s="81">
        <f t="shared" si="8"/>
        <v>-26.492366657088951</v>
      </c>
      <c r="I123" s="83">
        <f t="shared" si="9"/>
        <v>831.86654122219772</v>
      </c>
      <c r="J123" s="67"/>
    </row>
    <row r="124" spans="1:10" x14ac:dyDescent="0.25">
      <c r="A124" s="36" t="s">
        <v>113</v>
      </c>
      <c r="B124" s="235">
        <v>0.7298656899999999</v>
      </c>
      <c r="C124" s="81">
        <f t="shared" si="5"/>
        <v>2.2818854471080681E-2</v>
      </c>
      <c r="D124" s="235">
        <v>0.50218724999999997</v>
      </c>
      <c r="E124" s="81">
        <f t="shared" si="6"/>
        <v>2.7189089376921504E-2</v>
      </c>
      <c r="F124" s="235">
        <v>0.13809760000000001</v>
      </c>
      <c r="G124" s="81">
        <f t="shared" si="7"/>
        <v>5.5110560453699043E-3</v>
      </c>
      <c r="H124" s="81">
        <f t="shared" si="8"/>
        <v>-72.500775358195568</v>
      </c>
      <c r="I124" s="83">
        <f t="shared" si="9"/>
        <v>-81.079039350376917</v>
      </c>
      <c r="J124" s="67"/>
    </row>
    <row r="125" spans="1:10" x14ac:dyDescent="0.25">
      <c r="A125" s="36" t="s">
        <v>66</v>
      </c>
      <c r="B125" s="235">
        <v>0.178642</v>
      </c>
      <c r="C125" s="81">
        <f t="shared" si="5"/>
        <v>5.5851451250199134E-3</v>
      </c>
      <c r="D125" s="235">
        <v>0.199714</v>
      </c>
      <c r="E125" s="81">
        <f t="shared" si="6"/>
        <v>1.081278307209612E-2</v>
      </c>
      <c r="F125" s="235">
        <v>0.13675799999999999</v>
      </c>
      <c r="G125" s="81">
        <f t="shared" si="7"/>
        <v>5.4575966754867372E-3</v>
      </c>
      <c r="H125" s="81">
        <f t="shared" si="8"/>
        <v>-31.523078001542217</v>
      </c>
      <c r="I125" s="83">
        <f t="shared" si="9"/>
        <v>-23.445774230024298</v>
      </c>
      <c r="J125" s="67"/>
    </row>
    <row r="126" spans="1:10" x14ac:dyDescent="0.25">
      <c r="A126" s="36" t="s">
        <v>97</v>
      </c>
      <c r="B126" s="235">
        <v>152.29958590999999</v>
      </c>
      <c r="C126" s="81">
        <f t="shared" si="5"/>
        <v>4.7615638527769955</v>
      </c>
      <c r="D126" s="235">
        <v>0.47196009</v>
      </c>
      <c r="E126" s="81">
        <f t="shared" si="6"/>
        <v>2.5552550506509113E-2</v>
      </c>
      <c r="F126" s="235">
        <v>0.13582070000000002</v>
      </c>
      <c r="G126" s="81">
        <f t="shared" si="7"/>
        <v>5.4201918774936866E-3</v>
      </c>
      <c r="H126" s="81">
        <f t="shared" si="8"/>
        <v>-71.221994639419606</v>
      </c>
      <c r="I126" s="83">
        <f t="shared" si="9"/>
        <v>-99.910820046431198</v>
      </c>
      <c r="J126" s="67"/>
    </row>
    <row r="127" spans="1:10" x14ac:dyDescent="0.25">
      <c r="A127" s="36" t="s">
        <v>181</v>
      </c>
      <c r="B127" s="235">
        <v>2.2915728300000002</v>
      </c>
      <c r="C127" s="81">
        <f t="shared" si="5"/>
        <v>7.164478017544916E-2</v>
      </c>
      <c r="D127" s="235">
        <v>24.882519540000001</v>
      </c>
      <c r="E127" s="81">
        <f t="shared" si="6"/>
        <v>1.3471728875953259</v>
      </c>
      <c r="F127" s="235">
        <v>0.12735579</v>
      </c>
      <c r="G127" s="81">
        <f t="shared" si="7"/>
        <v>5.0823830131179679E-3</v>
      </c>
      <c r="H127" s="81">
        <f t="shared" si="8"/>
        <v>-99.488171646784934</v>
      </c>
      <c r="I127" s="83">
        <f t="shared" si="9"/>
        <v>-94.442428871003841</v>
      </c>
      <c r="J127" s="67"/>
    </row>
    <row r="128" spans="1:10" x14ac:dyDescent="0.25">
      <c r="A128" s="36" t="s">
        <v>144</v>
      </c>
      <c r="B128" s="235">
        <v>0.15491139000000001</v>
      </c>
      <c r="C128" s="81">
        <f t="shared" si="5"/>
        <v>4.843220489406515E-3</v>
      </c>
      <c r="D128" s="235">
        <v>7.6703750000000001E-2</v>
      </c>
      <c r="E128" s="81">
        <f t="shared" si="6"/>
        <v>4.152843614199769E-3</v>
      </c>
      <c r="F128" s="235">
        <v>0.12619022999999999</v>
      </c>
      <c r="G128" s="81">
        <f t="shared" si="7"/>
        <v>5.0358690513674278E-3</v>
      </c>
      <c r="H128" s="81">
        <f t="shared" si="8"/>
        <v>64.516376317976622</v>
      </c>
      <c r="I128" s="83">
        <f t="shared" si="9"/>
        <v>-18.540379761617288</v>
      </c>
      <c r="J128" s="67"/>
    </row>
    <row r="129" spans="1:10" x14ac:dyDescent="0.25">
      <c r="A129" s="36" t="s">
        <v>185</v>
      </c>
      <c r="B129" s="235">
        <v>0.22029458999999998</v>
      </c>
      <c r="C129" s="81">
        <f t="shared" si="5"/>
        <v>6.8873907334599952E-3</v>
      </c>
      <c r="D129" s="235">
        <v>0.17789488000000001</v>
      </c>
      <c r="E129" s="81">
        <f t="shared" si="6"/>
        <v>9.6314667328107721E-3</v>
      </c>
      <c r="F129" s="235">
        <v>0.12461264999999999</v>
      </c>
      <c r="G129" s="81">
        <f t="shared" si="7"/>
        <v>4.9729126220300996E-3</v>
      </c>
      <c r="H129" s="81">
        <f t="shared" si="8"/>
        <v>-29.951525305281422</v>
      </c>
      <c r="I129" s="83">
        <f t="shared" si="9"/>
        <v>-43.433631302520872</v>
      </c>
      <c r="J129" s="67"/>
    </row>
    <row r="130" spans="1:10" x14ac:dyDescent="0.25">
      <c r="A130" s="36" t="s">
        <v>5</v>
      </c>
      <c r="B130" s="235">
        <v>2.0349937800000002</v>
      </c>
      <c r="C130" s="81">
        <f t="shared" si="5"/>
        <v>6.3622975503033155E-2</v>
      </c>
      <c r="D130" s="235">
        <v>3.6269226800000003</v>
      </c>
      <c r="E130" s="81">
        <f t="shared" si="6"/>
        <v>0.19636644480660093</v>
      </c>
      <c r="F130" s="235">
        <v>0.12260153</v>
      </c>
      <c r="G130" s="81">
        <f t="shared" si="7"/>
        <v>4.8926549272261038E-3</v>
      </c>
      <c r="H130" s="81">
        <f t="shared" si="8"/>
        <v>-96.619681729746716</v>
      </c>
      <c r="I130" s="83">
        <f t="shared" si="9"/>
        <v>-93.975336376703808</v>
      </c>
      <c r="J130" s="67"/>
    </row>
    <row r="131" spans="1:10" x14ac:dyDescent="0.25">
      <c r="A131" s="36" t="s">
        <v>110</v>
      </c>
      <c r="B131" s="235">
        <v>0.40537070000000003</v>
      </c>
      <c r="C131" s="81">
        <f t="shared" si="5"/>
        <v>1.2673694813822675E-2</v>
      </c>
      <c r="D131" s="235">
        <v>0</v>
      </c>
      <c r="E131" s="81">
        <f t="shared" si="6"/>
        <v>0</v>
      </c>
      <c r="F131" s="235">
        <v>0.114881</v>
      </c>
      <c r="G131" s="81">
        <f t="shared" si="7"/>
        <v>4.5845520092176826E-3</v>
      </c>
      <c r="H131" s="81" t="s">
        <v>314</v>
      </c>
      <c r="I131" s="83">
        <f t="shared" si="9"/>
        <v>-71.660260596042093</v>
      </c>
      <c r="J131" s="67"/>
    </row>
    <row r="132" spans="1:10" x14ac:dyDescent="0.25">
      <c r="A132" s="36" t="s">
        <v>168</v>
      </c>
      <c r="B132" s="235">
        <v>2.98816353</v>
      </c>
      <c r="C132" s="81">
        <f t="shared" ref="C132:C195" si="10">(B132/$B$241)*100</f>
        <v>9.3423310152941613E-2</v>
      </c>
      <c r="D132" s="235">
        <v>1.4540008600000001</v>
      </c>
      <c r="E132" s="81">
        <f t="shared" ref="E132:E195" si="11">(D132/$D$241)*100</f>
        <v>7.8721551247389776E-2</v>
      </c>
      <c r="F132" s="235">
        <v>0.10695663000000001</v>
      </c>
      <c r="G132" s="81">
        <f t="shared" ref="G132:G195" si="12">(F132/$F$241)*100</f>
        <v>4.2683144555292199E-3</v>
      </c>
      <c r="H132" s="81">
        <f t="shared" si="8"/>
        <v>-92.643977528321415</v>
      </c>
      <c r="I132" s="83">
        <f t="shared" si="9"/>
        <v>-96.420656736949056</v>
      </c>
      <c r="J132" s="67"/>
    </row>
    <row r="133" spans="1:10" x14ac:dyDescent="0.25">
      <c r="A133" s="36" t="s">
        <v>213</v>
      </c>
      <c r="B133" s="235">
        <v>9.0861600000000001E-2</v>
      </c>
      <c r="C133" s="81">
        <f t="shared" si="10"/>
        <v>2.8407385849436827E-3</v>
      </c>
      <c r="D133" s="235">
        <v>2.687157</v>
      </c>
      <c r="E133" s="81">
        <f t="shared" si="11"/>
        <v>0.14548627398011452</v>
      </c>
      <c r="F133" s="235">
        <v>9.7925999999999999E-2</v>
      </c>
      <c r="G133" s="81">
        <f t="shared" si="12"/>
        <v>3.9079294230956445E-3</v>
      </c>
      <c r="H133" s="81">
        <f t="shared" ref="H133:H196" si="13">((F133/D133)-1)*100</f>
        <v>-96.355776755879916</v>
      </c>
      <c r="I133" s="83">
        <f t="shared" ref="I133:I196" si="14">((F133/B133)-1)*100</f>
        <v>7.7749016086003264</v>
      </c>
      <c r="J133" s="67"/>
    </row>
    <row r="134" spans="1:10" x14ac:dyDescent="0.25">
      <c r="A134" s="36" t="s">
        <v>117</v>
      </c>
      <c r="B134" s="235">
        <v>1.97528295</v>
      </c>
      <c r="C134" s="81">
        <f t="shared" si="10"/>
        <v>6.1756148826857364E-2</v>
      </c>
      <c r="D134" s="235">
        <v>8.8333039999999988E-2</v>
      </c>
      <c r="E134" s="81">
        <f t="shared" si="11"/>
        <v>4.7824689286619327E-3</v>
      </c>
      <c r="F134" s="235">
        <v>9.4708529999999999E-2</v>
      </c>
      <c r="G134" s="81">
        <f t="shared" si="12"/>
        <v>3.7795299614518775E-3</v>
      </c>
      <c r="H134" s="81">
        <f t="shared" si="13"/>
        <v>7.2175598168024324</v>
      </c>
      <c r="I134" s="83">
        <f t="shared" si="14"/>
        <v>-95.205318306422882</v>
      </c>
      <c r="J134" s="67"/>
    </row>
    <row r="135" spans="1:10" x14ac:dyDescent="0.25">
      <c r="A135" s="36" t="s">
        <v>252</v>
      </c>
      <c r="B135" s="235">
        <v>9.9320929999999988E-2</v>
      </c>
      <c r="C135" s="81">
        <f t="shared" si="10"/>
        <v>3.105214943865071E-3</v>
      </c>
      <c r="D135" s="235">
        <v>3.7854449999999998E-2</v>
      </c>
      <c r="E135" s="81">
        <f t="shared" si="11"/>
        <v>2.0494905523073441E-3</v>
      </c>
      <c r="F135" s="235">
        <v>9.162672999999999E-2</v>
      </c>
      <c r="G135" s="81">
        <f t="shared" si="12"/>
        <v>3.6565446777060266E-3</v>
      </c>
      <c r="H135" s="81">
        <f t="shared" si="13"/>
        <v>142.05008922332775</v>
      </c>
      <c r="I135" s="83">
        <f t="shared" si="14"/>
        <v>-7.7468062371143676</v>
      </c>
      <c r="J135" s="67"/>
    </row>
    <row r="136" spans="1:10" x14ac:dyDescent="0.25">
      <c r="A136" s="36" t="s">
        <v>92</v>
      </c>
      <c r="B136" s="235">
        <v>0</v>
      </c>
      <c r="C136" s="81">
        <f t="shared" si="10"/>
        <v>0</v>
      </c>
      <c r="D136" s="235">
        <v>3.8686249999999998E-2</v>
      </c>
      <c r="E136" s="81">
        <f t="shared" si="11"/>
        <v>2.0945253168174415E-3</v>
      </c>
      <c r="F136" s="235">
        <v>8.7483949999999991E-2</v>
      </c>
      <c r="G136" s="81">
        <f t="shared" si="12"/>
        <v>3.4912189025757025E-3</v>
      </c>
      <c r="H136" s="81">
        <f t="shared" si="13"/>
        <v>126.13706420239748</v>
      </c>
      <c r="I136" s="83" t="s">
        <v>314</v>
      </c>
      <c r="J136" s="67"/>
    </row>
    <row r="137" spans="1:10" x14ac:dyDescent="0.25">
      <c r="A137" s="36" t="s">
        <v>47</v>
      </c>
      <c r="B137" s="235">
        <v>0</v>
      </c>
      <c r="C137" s="81">
        <f t="shared" si="10"/>
        <v>0</v>
      </c>
      <c r="D137" s="235">
        <v>0.10979999999999999</v>
      </c>
      <c r="E137" s="81">
        <f t="shared" si="11"/>
        <v>5.9447188545427654E-3</v>
      </c>
      <c r="F137" s="235">
        <v>8.6300000000000002E-2</v>
      </c>
      <c r="G137" s="81">
        <f t="shared" si="12"/>
        <v>3.4439710517447271E-3</v>
      </c>
      <c r="H137" s="81">
        <f t="shared" si="13"/>
        <v>-21.40255009107468</v>
      </c>
      <c r="I137" s="83" t="s">
        <v>314</v>
      </c>
      <c r="J137" s="67"/>
    </row>
    <row r="138" spans="1:10" x14ac:dyDescent="0.25">
      <c r="A138" s="36" t="s">
        <v>150</v>
      </c>
      <c r="B138" s="235">
        <v>0.18973397</v>
      </c>
      <c r="C138" s="81">
        <f t="shared" si="10"/>
        <v>5.9319295439827953E-3</v>
      </c>
      <c r="D138" s="235">
        <v>9.0437219999999999E-2</v>
      </c>
      <c r="E138" s="81">
        <f t="shared" si="11"/>
        <v>4.8963920481460118E-3</v>
      </c>
      <c r="F138" s="235">
        <v>7.9104710000000009E-2</v>
      </c>
      <c r="G138" s="81">
        <f t="shared" si="12"/>
        <v>3.1568288678639825E-3</v>
      </c>
      <c r="H138" s="81">
        <f t="shared" si="13"/>
        <v>-12.530803136142389</v>
      </c>
      <c r="I138" s="83">
        <f t="shared" si="14"/>
        <v>-58.307566114808004</v>
      </c>
      <c r="J138" s="67"/>
    </row>
    <row r="139" spans="1:10" x14ac:dyDescent="0.25">
      <c r="A139" s="36" t="s">
        <v>148</v>
      </c>
      <c r="B139" s="235">
        <v>0.13606203</v>
      </c>
      <c r="C139" s="81">
        <f t="shared" si="10"/>
        <v>4.2539054844594956E-3</v>
      </c>
      <c r="D139" s="235">
        <v>9.9685979999999993E-2</v>
      </c>
      <c r="E139" s="81">
        <f t="shared" si="11"/>
        <v>5.3971322845134152E-3</v>
      </c>
      <c r="F139" s="235">
        <v>7.6988589999999996E-2</v>
      </c>
      <c r="G139" s="81">
        <f t="shared" si="12"/>
        <v>3.0723809417687554E-3</v>
      </c>
      <c r="H139" s="81">
        <f t="shared" si="13"/>
        <v>-22.768888864813285</v>
      </c>
      <c r="I139" s="83">
        <f t="shared" si="14"/>
        <v>-43.416550524786381</v>
      </c>
      <c r="J139" s="67"/>
    </row>
    <row r="140" spans="1:10" x14ac:dyDescent="0.25">
      <c r="A140" s="36" t="s">
        <v>21</v>
      </c>
      <c r="B140" s="235">
        <v>0.19869999999999999</v>
      </c>
      <c r="C140" s="81">
        <f t="shared" si="10"/>
        <v>6.2122476032593493E-3</v>
      </c>
      <c r="D140" s="235">
        <v>3.8124999999999999E-2</v>
      </c>
      <c r="E140" s="81">
        <f t="shared" si="11"/>
        <v>2.0641384911606825E-3</v>
      </c>
      <c r="F140" s="235">
        <v>7.5810990000000009E-2</v>
      </c>
      <c r="G140" s="81">
        <f t="shared" si="12"/>
        <v>3.025386500163488E-3</v>
      </c>
      <c r="H140" s="81">
        <f t="shared" si="13"/>
        <v>98.848498360655768</v>
      </c>
      <c r="I140" s="83">
        <f t="shared" si="14"/>
        <v>-61.846507297433305</v>
      </c>
      <c r="J140" s="67"/>
    </row>
    <row r="141" spans="1:10" x14ac:dyDescent="0.25">
      <c r="A141" s="36" t="s">
        <v>188</v>
      </c>
      <c r="B141" s="235">
        <v>2.9407051600000003</v>
      </c>
      <c r="C141" s="81">
        <f t="shared" si="10"/>
        <v>9.1939549985417243E-2</v>
      </c>
      <c r="D141" s="235">
        <v>0.21103949999999999</v>
      </c>
      <c r="E141" s="81">
        <f t="shared" si="11"/>
        <v>1.1425960789647339E-2</v>
      </c>
      <c r="F141" s="235">
        <v>6.9952E-2</v>
      </c>
      <c r="G141" s="81">
        <f t="shared" si="12"/>
        <v>2.7915719931824704E-3</v>
      </c>
      <c r="H141" s="81">
        <f t="shared" si="13"/>
        <v>-66.853598496963841</v>
      </c>
      <c r="I141" s="83">
        <f t="shared" si="14"/>
        <v>-97.621250815909747</v>
      </c>
      <c r="J141" s="67"/>
    </row>
    <row r="142" spans="1:10" x14ac:dyDescent="0.25">
      <c r="A142" s="36" t="s">
        <v>187</v>
      </c>
      <c r="B142" s="235">
        <v>2.6761E-2</v>
      </c>
      <c r="C142" s="81">
        <f t="shared" si="10"/>
        <v>8.3666813342135615E-4</v>
      </c>
      <c r="D142" s="235">
        <v>3.2425089999999997E-2</v>
      </c>
      <c r="E142" s="81">
        <f t="shared" si="11"/>
        <v>1.7555377402845723E-3</v>
      </c>
      <c r="F142" s="235">
        <v>6.5566289999999999E-2</v>
      </c>
      <c r="G142" s="81">
        <f t="shared" si="12"/>
        <v>2.616551619122825E-3</v>
      </c>
      <c r="H142" s="81">
        <f t="shared" si="13"/>
        <v>102.20850582064691</v>
      </c>
      <c r="I142" s="83">
        <f t="shared" si="14"/>
        <v>145.00687567729159</v>
      </c>
      <c r="J142" s="67"/>
    </row>
    <row r="143" spans="1:10" x14ac:dyDescent="0.25">
      <c r="A143" s="36" t="s">
        <v>25</v>
      </c>
      <c r="B143" s="235">
        <v>3.6558529999999999E-2</v>
      </c>
      <c r="C143" s="81">
        <f t="shared" si="10"/>
        <v>1.1429825886823605E-3</v>
      </c>
      <c r="D143" s="235">
        <v>2.936834E-2</v>
      </c>
      <c r="E143" s="81">
        <f t="shared" si="11"/>
        <v>1.5900412069637746E-3</v>
      </c>
      <c r="F143" s="235">
        <v>6.3144000000000006E-2</v>
      </c>
      <c r="G143" s="81">
        <f t="shared" si="12"/>
        <v>2.5198853776520172E-3</v>
      </c>
      <c r="H143" s="81">
        <f t="shared" si="13"/>
        <v>115.00704500152206</v>
      </c>
      <c r="I143" s="83">
        <f t="shared" si="14"/>
        <v>72.720292637586923</v>
      </c>
      <c r="J143" s="67"/>
    </row>
    <row r="144" spans="1:10" x14ac:dyDescent="0.25">
      <c r="A144" s="36" t="s">
        <v>36</v>
      </c>
      <c r="B144" s="235">
        <v>4.8188809999999999E-2</v>
      </c>
      <c r="C144" s="81">
        <f t="shared" si="10"/>
        <v>1.5065969774857584E-3</v>
      </c>
      <c r="D144" s="235">
        <v>4.3542029999999995E-2</v>
      </c>
      <c r="E144" s="81">
        <f t="shared" si="11"/>
        <v>2.3574237404924109E-3</v>
      </c>
      <c r="F144" s="235">
        <v>5.9006070000000001E-2</v>
      </c>
      <c r="G144" s="81">
        <f t="shared" si="12"/>
        <v>2.3547531513003822E-3</v>
      </c>
      <c r="H144" s="81">
        <f t="shared" si="13"/>
        <v>35.515202208073447</v>
      </c>
      <c r="I144" s="83">
        <f t="shared" si="14"/>
        <v>22.447659529255869</v>
      </c>
      <c r="J144" s="67"/>
    </row>
    <row r="145" spans="1:10" x14ac:dyDescent="0.25">
      <c r="A145" s="36" t="s">
        <v>255</v>
      </c>
      <c r="B145" s="235">
        <v>0.17735979000000002</v>
      </c>
      <c r="C145" s="81">
        <f t="shared" si="10"/>
        <v>5.5450575256269846E-3</v>
      </c>
      <c r="D145" s="235">
        <v>3.2351999999999999E-2</v>
      </c>
      <c r="E145" s="81">
        <f t="shared" si="11"/>
        <v>1.751580549928666E-3</v>
      </c>
      <c r="F145" s="235">
        <v>5.498815E-2</v>
      </c>
      <c r="G145" s="81">
        <f t="shared" si="12"/>
        <v>2.1944101597798009E-3</v>
      </c>
      <c r="H145" s="81">
        <f t="shared" si="13"/>
        <v>69.968317260138477</v>
      </c>
      <c r="I145" s="83">
        <f t="shared" si="14"/>
        <v>-68.996270236900941</v>
      </c>
      <c r="J145" s="67"/>
    </row>
    <row r="146" spans="1:10" x14ac:dyDescent="0.25">
      <c r="A146" s="36" t="s">
        <v>233</v>
      </c>
      <c r="B146" s="235">
        <v>0.20276739999999999</v>
      </c>
      <c r="C146" s="81">
        <f t="shared" si="10"/>
        <v>6.3394126556070955E-3</v>
      </c>
      <c r="D146" s="235">
        <v>1.8689999999999998E-2</v>
      </c>
      <c r="E146" s="81">
        <f t="shared" si="11"/>
        <v>1.0119015973716237E-3</v>
      </c>
      <c r="F146" s="235">
        <v>3.9796279999999996E-2</v>
      </c>
      <c r="G146" s="81">
        <f t="shared" si="12"/>
        <v>1.5881487402911664E-3</v>
      </c>
      <c r="H146" s="81">
        <f t="shared" si="13"/>
        <v>112.92819689673621</v>
      </c>
      <c r="I146" s="83">
        <f t="shared" si="14"/>
        <v>-80.373432810205188</v>
      </c>
      <c r="J146" s="67"/>
    </row>
    <row r="147" spans="1:10" x14ac:dyDescent="0.25">
      <c r="A147" s="36" t="s">
        <v>12</v>
      </c>
      <c r="B147" s="235">
        <v>5.1861681100000006</v>
      </c>
      <c r="C147" s="81">
        <f t="shared" si="10"/>
        <v>0.16214272980094402</v>
      </c>
      <c r="D147" s="235">
        <v>8.5187709999999992</v>
      </c>
      <c r="E147" s="81">
        <f t="shared" si="11"/>
        <v>0.46121765556677702</v>
      </c>
      <c r="F147" s="235">
        <v>3.6947149999999998E-2</v>
      </c>
      <c r="G147" s="81">
        <f t="shared" si="12"/>
        <v>1.474448610017036E-3</v>
      </c>
      <c r="H147" s="81">
        <f t="shared" si="13"/>
        <v>-99.566285441878875</v>
      </c>
      <c r="I147" s="83">
        <f t="shared" si="14"/>
        <v>-99.287582870120275</v>
      </c>
      <c r="J147" s="67"/>
    </row>
    <row r="148" spans="1:10" x14ac:dyDescent="0.25">
      <c r="A148" s="36" t="s">
        <v>7</v>
      </c>
      <c r="B148" s="235">
        <v>0</v>
      </c>
      <c r="C148" s="81">
        <f t="shared" si="10"/>
        <v>0</v>
      </c>
      <c r="D148" s="235">
        <v>0.16269784000000001</v>
      </c>
      <c r="E148" s="81">
        <f t="shared" si="11"/>
        <v>8.8086786615790731E-3</v>
      </c>
      <c r="F148" s="235">
        <v>3.6298499999999997E-2</v>
      </c>
      <c r="G148" s="81">
        <f t="shared" si="12"/>
        <v>1.4485629573784005E-3</v>
      </c>
      <c r="H148" s="81">
        <f t="shared" si="13"/>
        <v>-77.689623906500543</v>
      </c>
      <c r="I148" s="83" t="s">
        <v>314</v>
      </c>
      <c r="J148" s="67"/>
    </row>
    <row r="149" spans="1:10" x14ac:dyDescent="0.25">
      <c r="A149" s="36" t="s">
        <v>109</v>
      </c>
      <c r="B149" s="235">
        <v>39.61542043</v>
      </c>
      <c r="C149" s="81">
        <f t="shared" si="10"/>
        <v>1.2385546080441823</v>
      </c>
      <c r="D149" s="235">
        <v>6.6600449999999992E-2</v>
      </c>
      <c r="E149" s="81">
        <f t="shared" si="11"/>
        <v>3.60583743930813E-3</v>
      </c>
      <c r="F149" s="235">
        <v>3.5413550000000002E-2</v>
      </c>
      <c r="G149" s="81">
        <f t="shared" si="12"/>
        <v>1.4132472889862629E-3</v>
      </c>
      <c r="H149" s="81">
        <f t="shared" si="13"/>
        <v>-46.826860779469193</v>
      </c>
      <c r="I149" s="83">
        <f t="shared" si="14"/>
        <v>-99.910606653632328</v>
      </c>
      <c r="J149" s="67"/>
    </row>
    <row r="150" spans="1:10" x14ac:dyDescent="0.25">
      <c r="A150" s="36" t="s">
        <v>230</v>
      </c>
      <c r="B150" s="235">
        <v>9.911557E-2</v>
      </c>
      <c r="C150" s="81">
        <f t="shared" si="10"/>
        <v>3.0987944749782809E-3</v>
      </c>
      <c r="D150" s="235">
        <v>7.9781080000000004E-2</v>
      </c>
      <c r="E150" s="81">
        <f t="shared" si="11"/>
        <v>4.3194543762457632E-3</v>
      </c>
      <c r="F150" s="235">
        <v>3.5131500000000003E-2</v>
      </c>
      <c r="G150" s="81">
        <f t="shared" si="12"/>
        <v>1.4019915295987243E-3</v>
      </c>
      <c r="H150" s="81">
        <f t="shared" si="13"/>
        <v>-55.965123560623638</v>
      </c>
      <c r="I150" s="83">
        <f t="shared" si="14"/>
        <v>-64.555013909519971</v>
      </c>
      <c r="J150" s="67"/>
    </row>
    <row r="151" spans="1:10" x14ac:dyDescent="0.25">
      <c r="A151" s="36" t="s">
        <v>122</v>
      </c>
      <c r="B151" s="235">
        <v>0.17605526999999999</v>
      </c>
      <c r="C151" s="81">
        <f t="shared" si="10"/>
        <v>5.5042724161986798E-3</v>
      </c>
      <c r="D151" s="235">
        <v>1.8918844099999998</v>
      </c>
      <c r="E151" s="81">
        <f t="shared" si="11"/>
        <v>0.10242915230184439</v>
      </c>
      <c r="F151" s="235">
        <v>2.9106529999999999E-2</v>
      </c>
      <c r="G151" s="81">
        <f t="shared" si="12"/>
        <v>1.1615532646203877E-3</v>
      </c>
      <c r="H151" s="81">
        <f t="shared" si="13"/>
        <v>-98.461505901409694</v>
      </c>
      <c r="I151" s="83">
        <f t="shared" si="14"/>
        <v>-83.467390666578737</v>
      </c>
      <c r="J151" s="67"/>
    </row>
    <row r="152" spans="1:10" x14ac:dyDescent="0.25">
      <c r="A152" s="36" t="s">
        <v>173</v>
      </c>
      <c r="B152" s="235">
        <v>7.4384080000000005E-2</v>
      </c>
      <c r="C152" s="81">
        <f t="shared" si="10"/>
        <v>2.3255778696560231E-3</v>
      </c>
      <c r="D152" s="235">
        <v>1.0508120000000001E-2</v>
      </c>
      <c r="E152" s="81">
        <f t="shared" si="11"/>
        <v>5.6892367112748566E-4</v>
      </c>
      <c r="F152" s="235">
        <v>2.8258259999999997E-2</v>
      </c>
      <c r="G152" s="81">
        <f t="shared" si="12"/>
        <v>1.127701383692653E-3</v>
      </c>
      <c r="H152" s="81">
        <f t="shared" si="13"/>
        <v>168.91832221177521</v>
      </c>
      <c r="I152" s="83">
        <f t="shared" si="14"/>
        <v>-62.010338771414531</v>
      </c>
      <c r="J152" s="67"/>
    </row>
    <row r="153" spans="1:10" x14ac:dyDescent="0.25">
      <c r="A153" s="36" t="s">
        <v>22</v>
      </c>
      <c r="B153" s="235">
        <v>0.21348717</v>
      </c>
      <c r="C153" s="81">
        <f t="shared" si="10"/>
        <v>6.6745604436795241E-3</v>
      </c>
      <c r="D153" s="235">
        <v>2.7218269999999999E-2</v>
      </c>
      <c r="E153" s="81">
        <f t="shared" si="11"/>
        <v>1.4736335415030575E-3</v>
      </c>
      <c r="F153" s="235">
        <v>2.7290150000000003E-2</v>
      </c>
      <c r="G153" s="81">
        <f t="shared" si="12"/>
        <v>1.0890670521178608E-3</v>
      </c>
      <c r="H153" s="81">
        <f t="shared" si="13"/>
        <v>0.26408732075919872</v>
      </c>
      <c r="I153" s="83">
        <f t="shared" si="14"/>
        <v>-87.216960157371517</v>
      </c>
      <c r="J153" s="67"/>
    </row>
    <row r="154" spans="1:10" x14ac:dyDescent="0.25">
      <c r="A154" s="36" t="s">
        <v>227</v>
      </c>
      <c r="B154" s="235">
        <v>3.8485279999999997E-2</v>
      </c>
      <c r="C154" s="81">
        <f t="shared" si="10"/>
        <v>1.2032213811815047E-3</v>
      </c>
      <c r="D154" s="235">
        <v>5.4333300000000001E-2</v>
      </c>
      <c r="E154" s="81">
        <f t="shared" si="11"/>
        <v>2.9416775313253958E-3</v>
      </c>
      <c r="F154" s="235">
        <v>2.6988330000000001E-2</v>
      </c>
      <c r="G154" s="81">
        <f t="shared" si="12"/>
        <v>1.0770223320386301E-3</v>
      </c>
      <c r="H154" s="81">
        <f t="shared" si="13"/>
        <v>-50.328196520365964</v>
      </c>
      <c r="I154" s="83">
        <f t="shared" si="14"/>
        <v>-29.87362960591685</v>
      </c>
      <c r="J154" s="67"/>
    </row>
    <row r="155" spans="1:10" x14ac:dyDescent="0.25">
      <c r="A155" s="36" t="s">
        <v>106</v>
      </c>
      <c r="B155" s="235">
        <v>3.94525E-3</v>
      </c>
      <c r="C155" s="81">
        <f t="shared" si="10"/>
        <v>1.2334609892681908E-4</v>
      </c>
      <c r="D155" s="235">
        <v>0</v>
      </c>
      <c r="E155" s="81">
        <f t="shared" si="11"/>
        <v>0</v>
      </c>
      <c r="F155" s="235">
        <v>2.6538509999999998E-2</v>
      </c>
      <c r="G155" s="81">
        <f t="shared" si="12"/>
        <v>1.0590713811869982E-3</v>
      </c>
      <c r="H155" s="81" t="s">
        <v>314</v>
      </c>
      <c r="I155" s="83">
        <f t="shared" si="14"/>
        <v>572.66991952347757</v>
      </c>
      <c r="J155" s="67"/>
    </row>
    <row r="156" spans="1:10" x14ac:dyDescent="0.25">
      <c r="A156" s="36" t="s">
        <v>96</v>
      </c>
      <c r="B156" s="235">
        <v>2.3690854400000001</v>
      </c>
      <c r="C156" s="81">
        <f t="shared" si="10"/>
        <v>7.4068169836721806E-2</v>
      </c>
      <c r="D156" s="235">
        <v>9.7E-5</v>
      </c>
      <c r="E156" s="81">
        <f t="shared" si="11"/>
        <v>5.2517097348875067E-6</v>
      </c>
      <c r="F156" s="235">
        <v>2.433169E-2</v>
      </c>
      <c r="G156" s="81">
        <f t="shared" si="12"/>
        <v>9.7100389339544227E-4</v>
      </c>
      <c r="H156" s="81">
        <f t="shared" si="13"/>
        <v>24984.216494845361</v>
      </c>
      <c r="I156" s="83">
        <f t="shared" si="14"/>
        <v>-98.972950084907026</v>
      </c>
      <c r="J156" s="67"/>
    </row>
    <row r="157" spans="1:10" x14ac:dyDescent="0.25">
      <c r="A157" s="36" t="s">
        <v>32</v>
      </c>
      <c r="B157" s="235">
        <v>1.504117E-2</v>
      </c>
      <c r="C157" s="81">
        <f t="shared" si="10"/>
        <v>4.7025401249479836E-4</v>
      </c>
      <c r="D157" s="235">
        <v>0.18335757999999999</v>
      </c>
      <c r="E157" s="81">
        <f t="shared" si="11"/>
        <v>9.9272246170248948E-3</v>
      </c>
      <c r="F157" s="235">
        <v>2.2277099999999998E-2</v>
      </c>
      <c r="G157" s="81">
        <f t="shared" si="12"/>
        <v>8.8901144283687664E-4</v>
      </c>
      <c r="H157" s="81">
        <f t="shared" si="13"/>
        <v>-87.850461377162588</v>
      </c>
      <c r="I157" s="83">
        <f t="shared" si="14"/>
        <v>48.107494297318624</v>
      </c>
      <c r="J157" s="67"/>
    </row>
    <row r="158" spans="1:10" x14ac:dyDescent="0.25">
      <c r="A158" s="36" t="s">
        <v>28</v>
      </c>
      <c r="B158" s="235">
        <v>4.6346999999999994E-3</v>
      </c>
      <c r="C158" s="81">
        <f t="shared" si="10"/>
        <v>1.4490137879630651E-4</v>
      </c>
      <c r="D158" s="235">
        <v>4.4684419999999996E-2</v>
      </c>
      <c r="E158" s="81">
        <f t="shared" si="11"/>
        <v>2.4192742630082678E-3</v>
      </c>
      <c r="F158" s="235">
        <v>2.099678E-2</v>
      </c>
      <c r="G158" s="81">
        <f t="shared" si="12"/>
        <v>8.3791775781984538E-4</v>
      </c>
      <c r="H158" s="81">
        <f t="shared" si="13"/>
        <v>-53.01095997217822</v>
      </c>
      <c r="I158" s="83">
        <f t="shared" si="14"/>
        <v>353.03428485123095</v>
      </c>
      <c r="J158" s="67"/>
    </row>
    <row r="159" spans="1:10" x14ac:dyDescent="0.25">
      <c r="A159" s="36" t="s">
        <v>179</v>
      </c>
      <c r="B159" s="235">
        <v>1.9264240000000002E-2</v>
      </c>
      <c r="C159" s="81">
        <f t="shared" si="10"/>
        <v>6.0228600286166539E-4</v>
      </c>
      <c r="D159" s="235">
        <v>4.5409999999999999E-2</v>
      </c>
      <c r="E159" s="81">
        <f t="shared" si="11"/>
        <v>2.4585581346519762E-3</v>
      </c>
      <c r="F159" s="235">
        <v>2.0799999999999999E-2</v>
      </c>
      <c r="G159" s="81">
        <f t="shared" si="12"/>
        <v>8.3006486531043251E-4</v>
      </c>
      <c r="H159" s="81">
        <f t="shared" si="13"/>
        <v>-54.195111208984812</v>
      </c>
      <c r="I159" s="83">
        <f t="shared" si="14"/>
        <v>7.972076759841018</v>
      </c>
      <c r="J159" s="67"/>
    </row>
    <row r="160" spans="1:10" x14ac:dyDescent="0.25">
      <c r="A160" s="36" t="s">
        <v>253</v>
      </c>
      <c r="B160" s="235">
        <v>0</v>
      </c>
      <c r="C160" s="81">
        <f t="shared" si="10"/>
        <v>0</v>
      </c>
      <c r="D160" s="235">
        <v>0</v>
      </c>
      <c r="E160" s="81">
        <f t="shared" si="11"/>
        <v>0</v>
      </c>
      <c r="F160" s="235">
        <v>2.0500000000000001E-2</v>
      </c>
      <c r="G160" s="81">
        <f t="shared" si="12"/>
        <v>8.1809277590691671E-4</v>
      </c>
      <c r="H160" s="81" t="s">
        <v>314</v>
      </c>
      <c r="I160" s="83" t="s">
        <v>314</v>
      </c>
      <c r="J160" s="67"/>
    </row>
    <row r="161" spans="1:10" x14ac:dyDescent="0.25">
      <c r="A161" s="36" t="s">
        <v>165</v>
      </c>
      <c r="B161" s="235">
        <v>6.0327499999999999E-3</v>
      </c>
      <c r="C161" s="81">
        <f t="shared" si="10"/>
        <v>1.8861065288657697E-4</v>
      </c>
      <c r="D161" s="235">
        <v>0</v>
      </c>
      <c r="E161" s="81">
        <f t="shared" si="11"/>
        <v>0</v>
      </c>
      <c r="F161" s="235">
        <v>1.7330000000000002E-2</v>
      </c>
      <c r="G161" s="81">
        <f t="shared" si="12"/>
        <v>6.9158769787643255E-4</v>
      </c>
      <c r="H161" s="81" t="s">
        <v>314</v>
      </c>
      <c r="I161" s="83">
        <f t="shared" si="14"/>
        <v>187.2653433343003</v>
      </c>
      <c r="J161" s="67"/>
    </row>
    <row r="162" spans="1:10" x14ac:dyDescent="0.25">
      <c r="A162" s="36" t="s">
        <v>18</v>
      </c>
      <c r="B162" s="235">
        <v>8.6799999999999999E-6</v>
      </c>
      <c r="C162" s="81">
        <f t="shared" si="10"/>
        <v>2.7137548664464599E-7</v>
      </c>
      <c r="D162" s="235">
        <v>0</v>
      </c>
      <c r="E162" s="81">
        <f t="shared" si="11"/>
        <v>0</v>
      </c>
      <c r="F162" s="235">
        <v>1.677236E-2</v>
      </c>
      <c r="G162" s="81">
        <f t="shared" si="12"/>
        <v>6.6933397809317723E-4</v>
      </c>
      <c r="H162" s="81" t="s">
        <v>314</v>
      </c>
      <c r="I162" s="83">
        <f t="shared" si="14"/>
        <v>193129.95391705071</v>
      </c>
      <c r="J162" s="67"/>
    </row>
    <row r="163" spans="1:10" x14ac:dyDescent="0.25">
      <c r="A163" s="36" t="s">
        <v>10</v>
      </c>
      <c r="B163" s="235">
        <v>0</v>
      </c>
      <c r="C163" s="81">
        <f t="shared" si="10"/>
        <v>0</v>
      </c>
      <c r="D163" s="235">
        <v>0</v>
      </c>
      <c r="E163" s="81">
        <f t="shared" si="11"/>
        <v>0</v>
      </c>
      <c r="F163" s="235">
        <v>1.6438919999999999E-2</v>
      </c>
      <c r="G163" s="81">
        <f t="shared" si="12"/>
        <v>6.5602739979081612E-4</v>
      </c>
      <c r="H163" s="81" t="s">
        <v>314</v>
      </c>
      <c r="I163" s="83" t="s">
        <v>314</v>
      </c>
      <c r="J163" s="67"/>
    </row>
    <row r="164" spans="1:10" x14ac:dyDescent="0.25">
      <c r="A164" s="36" t="s">
        <v>239</v>
      </c>
      <c r="B164" s="235">
        <v>4.0459500000000002E-2</v>
      </c>
      <c r="C164" s="81">
        <f t="shared" si="10"/>
        <v>1.2649442974538082E-3</v>
      </c>
      <c r="D164" s="235">
        <v>3.7993800000000002E-3</v>
      </c>
      <c r="E164" s="81">
        <f t="shared" si="11"/>
        <v>2.0570351476842158E-4</v>
      </c>
      <c r="F164" s="235">
        <v>1.416826E-2</v>
      </c>
      <c r="G164" s="81">
        <f t="shared" si="12"/>
        <v>5.6541225137419181E-4</v>
      </c>
      <c r="H164" s="81">
        <f t="shared" si="13"/>
        <v>272.9097905447731</v>
      </c>
      <c r="I164" s="83">
        <f t="shared" si="14"/>
        <v>-64.981623598907561</v>
      </c>
      <c r="J164" s="67"/>
    </row>
    <row r="165" spans="1:10" x14ac:dyDescent="0.25">
      <c r="A165" s="36" t="s">
        <v>186</v>
      </c>
      <c r="B165" s="235">
        <v>0</v>
      </c>
      <c r="C165" s="81">
        <f t="shared" si="10"/>
        <v>0</v>
      </c>
      <c r="D165" s="235">
        <v>0</v>
      </c>
      <c r="E165" s="81">
        <f t="shared" si="11"/>
        <v>0</v>
      </c>
      <c r="F165" s="235">
        <v>1.3838350000000001E-2</v>
      </c>
      <c r="G165" s="81">
        <f t="shared" si="12"/>
        <v>5.522465446571455E-4</v>
      </c>
      <c r="H165" s="81" t="s">
        <v>314</v>
      </c>
      <c r="I165" s="83" t="s">
        <v>314</v>
      </c>
      <c r="J165" s="67"/>
    </row>
    <row r="166" spans="1:10" x14ac:dyDescent="0.25">
      <c r="A166" s="36" t="s">
        <v>31</v>
      </c>
      <c r="B166" s="235">
        <v>2.5865320000000001E-2</v>
      </c>
      <c r="C166" s="81">
        <f t="shared" si="10"/>
        <v>8.0866518458749944E-4</v>
      </c>
      <c r="D166" s="235">
        <v>2.7999999999999998E-4</v>
      </c>
      <c r="E166" s="81">
        <f t="shared" si="11"/>
        <v>1.5159574492458781E-5</v>
      </c>
      <c r="F166" s="235">
        <v>1.3075E-2</v>
      </c>
      <c r="G166" s="81">
        <f t="shared" si="12"/>
        <v>5.2178356316989933E-4</v>
      </c>
      <c r="H166" s="81">
        <f t="shared" si="13"/>
        <v>4569.6428571428578</v>
      </c>
      <c r="I166" s="83">
        <f t="shared" si="14"/>
        <v>-49.449687844573354</v>
      </c>
      <c r="J166" s="67"/>
    </row>
    <row r="167" spans="1:10" x14ac:dyDescent="0.25">
      <c r="A167" s="36" t="s">
        <v>94</v>
      </c>
      <c r="B167" s="235">
        <v>0</v>
      </c>
      <c r="C167" s="81">
        <f t="shared" si="10"/>
        <v>0</v>
      </c>
      <c r="D167" s="235">
        <v>0</v>
      </c>
      <c r="E167" s="81">
        <f t="shared" si="11"/>
        <v>0</v>
      </c>
      <c r="F167" s="235">
        <v>1.288285E-2</v>
      </c>
      <c r="G167" s="81">
        <f t="shared" si="12"/>
        <v>5.1411543990694734E-4</v>
      </c>
      <c r="H167" s="81" t="s">
        <v>314</v>
      </c>
      <c r="I167" s="83" t="s">
        <v>314</v>
      </c>
      <c r="J167" s="67"/>
    </row>
    <row r="168" spans="1:10" x14ac:dyDescent="0.25">
      <c r="A168" s="36" t="s">
        <v>127</v>
      </c>
      <c r="B168" s="235">
        <v>0</v>
      </c>
      <c r="C168" s="81">
        <f t="shared" si="10"/>
        <v>0</v>
      </c>
      <c r="D168" s="235">
        <v>0</v>
      </c>
      <c r="E168" s="81">
        <f t="shared" si="11"/>
        <v>0</v>
      </c>
      <c r="F168" s="235">
        <v>1.0999999999999999E-2</v>
      </c>
      <c r="G168" s="81">
        <f t="shared" si="12"/>
        <v>4.3897661146224796E-4</v>
      </c>
      <c r="H168" s="81" t="s">
        <v>314</v>
      </c>
      <c r="I168" s="83" t="s">
        <v>314</v>
      </c>
      <c r="J168" s="67"/>
    </row>
    <row r="169" spans="1:10" x14ac:dyDescent="0.25">
      <c r="A169" s="36" t="s">
        <v>139</v>
      </c>
      <c r="B169" s="235">
        <v>2.28166E-3</v>
      </c>
      <c r="C169" s="81">
        <f t="shared" si="10"/>
        <v>7.133486092829757E-5</v>
      </c>
      <c r="D169" s="235">
        <v>3.6795999999999999E-3</v>
      </c>
      <c r="E169" s="81">
        <f t="shared" si="11"/>
        <v>1.9921846536589762E-4</v>
      </c>
      <c r="F169" s="235">
        <v>1.0253469999999999E-2</v>
      </c>
      <c r="G169" s="81">
        <f t="shared" si="12"/>
        <v>4.0918486512089229E-4</v>
      </c>
      <c r="H169" s="81">
        <f t="shared" si="13"/>
        <v>178.65719099902159</v>
      </c>
      <c r="I169" s="83">
        <f t="shared" si="14"/>
        <v>349.38641164766</v>
      </c>
      <c r="J169" s="67"/>
    </row>
    <row r="170" spans="1:10" x14ac:dyDescent="0.25">
      <c r="A170" s="36" t="s">
        <v>59</v>
      </c>
      <c r="B170" s="235">
        <v>2.8952389999999998E-2</v>
      </c>
      <c r="C170" s="81">
        <f t="shared" si="10"/>
        <v>9.0518075181746321E-4</v>
      </c>
      <c r="D170" s="235">
        <v>8.0938E-3</v>
      </c>
      <c r="E170" s="81">
        <f t="shared" si="11"/>
        <v>4.3820915723951032E-4</v>
      </c>
      <c r="F170" s="235">
        <v>8.848700000000001E-3</v>
      </c>
      <c r="G170" s="81">
        <f t="shared" si="12"/>
        <v>3.5312475834963582E-4</v>
      </c>
      <c r="H170" s="81">
        <f t="shared" si="13"/>
        <v>9.3268921890830256</v>
      </c>
      <c r="I170" s="83">
        <f t="shared" si="14"/>
        <v>-69.43706547196966</v>
      </c>
      <c r="J170" s="67"/>
    </row>
    <row r="171" spans="1:10" x14ac:dyDescent="0.25">
      <c r="A171" s="36" t="s">
        <v>244</v>
      </c>
      <c r="B171" s="235">
        <v>1.5213E-3</v>
      </c>
      <c r="C171" s="81">
        <f t="shared" si="10"/>
        <v>4.7562618413882484E-5</v>
      </c>
      <c r="D171" s="235">
        <v>9.6979999999999994E-4</v>
      </c>
      <c r="E171" s="81">
        <f t="shared" si="11"/>
        <v>5.250626908138045E-5</v>
      </c>
      <c r="F171" s="235">
        <v>8.7054999999999997E-3</v>
      </c>
      <c r="G171" s="81">
        <f t="shared" si="12"/>
        <v>3.4741008100769088E-4</v>
      </c>
      <c r="H171" s="81">
        <f t="shared" si="13"/>
        <v>797.65931119818526</v>
      </c>
      <c r="I171" s="83">
        <f t="shared" si="14"/>
        <v>472.24084664431734</v>
      </c>
      <c r="J171" s="67"/>
    </row>
    <row r="172" spans="1:10" x14ac:dyDescent="0.25">
      <c r="A172" s="36" t="s">
        <v>208</v>
      </c>
      <c r="B172" s="235">
        <v>1.6289559999999998E-2</v>
      </c>
      <c r="C172" s="81">
        <f t="shared" si="10"/>
        <v>5.092842479524377E-4</v>
      </c>
      <c r="D172" s="235">
        <v>6.2801999999999997E-2</v>
      </c>
      <c r="E172" s="81">
        <f t="shared" si="11"/>
        <v>3.4001842759835586E-3</v>
      </c>
      <c r="F172" s="235">
        <v>8.6963600000000002E-3</v>
      </c>
      <c r="G172" s="81">
        <f t="shared" si="12"/>
        <v>3.4704533135053049E-4</v>
      </c>
      <c r="H172" s="81">
        <f t="shared" si="13"/>
        <v>-86.152733989363398</v>
      </c>
      <c r="I172" s="83">
        <f t="shared" si="14"/>
        <v>-46.613904856853097</v>
      </c>
      <c r="J172" s="67"/>
    </row>
    <row r="173" spans="1:10" x14ac:dyDescent="0.25">
      <c r="A173" s="36" t="s">
        <v>231</v>
      </c>
      <c r="B173" s="235">
        <v>2.0239319999999998E-2</v>
      </c>
      <c r="C173" s="81">
        <f t="shared" si="10"/>
        <v>6.3277134958026682E-4</v>
      </c>
      <c r="D173" s="235">
        <v>0.130076</v>
      </c>
      <c r="E173" s="81">
        <f t="shared" si="11"/>
        <v>7.0424886131466736E-3</v>
      </c>
      <c r="F173" s="235">
        <v>7.1237499999999999E-3</v>
      </c>
      <c r="G173" s="81">
        <f t="shared" si="12"/>
        <v>2.8428723962765359E-4</v>
      </c>
      <c r="H173" s="81">
        <f t="shared" si="13"/>
        <v>-94.523394015806133</v>
      </c>
      <c r="I173" s="83">
        <f t="shared" si="14"/>
        <v>-64.80242419211713</v>
      </c>
      <c r="J173" s="67"/>
    </row>
    <row r="174" spans="1:10" x14ac:dyDescent="0.25">
      <c r="A174" s="36" t="s">
        <v>140</v>
      </c>
      <c r="B174" s="235">
        <v>0</v>
      </c>
      <c r="C174" s="81">
        <f t="shared" si="10"/>
        <v>0</v>
      </c>
      <c r="D174" s="235">
        <v>0</v>
      </c>
      <c r="E174" s="81">
        <f t="shared" si="11"/>
        <v>0</v>
      </c>
      <c r="F174" s="235">
        <v>6.6179999999999998E-3</v>
      </c>
      <c r="G174" s="81">
        <f t="shared" si="12"/>
        <v>2.6410429224155976E-4</v>
      </c>
      <c r="H174" s="81" t="s">
        <v>314</v>
      </c>
      <c r="I174" s="83" t="s">
        <v>314</v>
      </c>
      <c r="J174" s="67"/>
    </row>
    <row r="175" spans="1:10" x14ac:dyDescent="0.25">
      <c r="A175" s="36" t="s">
        <v>102</v>
      </c>
      <c r="B175" s="235">
        <v>0</v>
      </c>
      <c r="C175" s="81">
        <f t="shared" si="10"/>
        <v>0</v>
      </c>
      <c r="D175" s="235">
        <v>3.2137399999999997E-3</v>
      </c>
      <c r="E175" s="81">
        <f t="shared" si="11"/>
        <v>1.7399618189069458E-4</v>
      </c>
      <c r="F175" s="235">
        <v>6.4274799999999993E-3</v>
      </c>
      <c r="G175" s="81">
        <f t="shared" si="12"/>
        <v>2.5650121733103361E-4</v>
      </c>
      <c r="H175" s="81">
        <f t="shared" si="13"/>
        <v>100</v>
      </c>
      <c r="I175" s="83" t="s">
        <v>314</v>
      </c>
      <c r="J175" s="67"/>
    </row>
    <row r="176" spans="1:10" x14ac:dyDescent="0.25">
      <c r="A176" s="36" t="s">
        <v>176</v>
      </c>
      <c r="B176" s="235">
        <v>1.5E-3</v>
      </c>
      <c r="C176" s="81">
        <f t="shared" si="10"/>
        <v>4.6896685480065552E-5</v>
      </c>
      <c r="D176" s="235">
        <v>0</v>
      </c>
      <c r="E176" s="81">
        <f t="shared" si="11"/>
        <v>0</v>
      </c>
      <c r="F176" s="235">
        <v>6.4270000000000004E-3</v>
      </c>
      <c r="G176" s="81">
        <f t="shared" si="12"/>
        <v>2.5648206198798797E-4</v>
      </c>
      <c r="H176" s="81" t="s">
        <v>314</v>
      </c>
      <c r="I176" s="83">
        <f t="shared" si="14"/>
        <v>328.46666666666675</v>
      </c>
      <c r="J176" s="67"/>
    </row>
    <row r="177" spans="1:10" x14ac:dyDescent="0.25">
      <c r="A177" s="36" t="s">
        <v>44</v>
      </c>
      <c r="B177" s="235">
        <v>1.6239E-4</v>
      </c>
      <c r="C177" s="81">
        <f t="shared" si="10"/>
        <v>5.0770351700718963E-6</v>
      </c>
      <c r="D177" s="235">
        <v>1.885E-4</v>
      </c>
      <c r="E177" s="81">
        <f t="shared" si="11"/>
        <v>1.0205642113673145E-5</v>
      </c>
      <c r="F177" s="235">
        <v>5.1128199999999997E-3</v>
      </c>
      <c r="G177" s="81">
        <f t="shared" si="12"/>
        <v>2.0403712714694641E-4</v>
      </c>
      <c r="H177" s="81">
        <f t="shared" si="13"/>
        <v>2612.3713527851455</v>
      </c>
      <c r="I177" s="83">
        <f t="shared" si="14"/>
        <v>3048.4820493872776</v>
      </c>
      <c r="J177" s="67"/>
    </row>
    <row r="178" spans="1:10" x14ac:dyDescent="0.25">
      <c r="A178" s="36" t="s">
        <v>191</v>
      </c>
      <c r="B178" s="235">
        <v>0</v>
      </c>
      <c r="C178" s="81">
        <f t="shared" si="10"/>
        <v>0</v>
      </c>
      <c r="D178" s="235">
        <v>2.6137439999999998E-2</v>
      </c>
      <c r="E178" s="81">
        <f t="shared" si="11"/>
        <v>1.4151159597220423E-3</v>
      </c>
      <c r="F178" s="235">
        <v>4.8124200000000004E-3</v>
      </c>
      <c r="G178" s="81">
        <f t="shared" si="12"/>
        <v>1.9204907495755922E-4</v>
      </c>
      <c r="H178" s="81">
        <f t="shared" si="13"/>
        <v>-81.588020862027804</v>
      </c>
      <c r="I178" s="83" t="s">
        <v>314</v>
      </c>
      <c r="J178" s="67"/>
    </row>
    <row r="179" spans="1:10" x14ac:dyDescent="0.25">
      <c r="A179" s="36" t="s">
        <v>247</v>
      </c>
      <c r="B179" s="235">
        <v>2.4197130000000001E-2</v>
      </c>
      <c r="C179" s="81">
        <f t="shared" si="10"/>
        <v>7.5651013008683904E-4</v>
      </c>
      <c r="D179" s="235">
        <v>1.5353E-2</v>
      </c>
      <c r="E179" s="81">
        <f t="shared" si="11"/>
        <v>8.3123195422399895E-4</v>
      </c>
      <c r="F179" s="235">
        <v>4.2110899999999998E-3</v>
      </c>
      <c r="G179" s="81">
        <f t="shared" si="12"/>
        <v>1.6805181988750525E-4</v>
      </c>
      <c r="H179" s="81">
        <f t="shared" si="13"/>
        <v>-72.57154953429297</v>
      </c>
      <c r="I179" s="83">
        <f t="shared" si="14"/>
        <v>-82.596737712282405</v>
      </c>
      <c r="J179" s="67"/>
    </row>
    <row r="180" spans="1:10" x14ac:dyDescent="0.25">
      <c r="A180" s="36" t="s">
        <v>234</v>
      </c>
      <c r="B180" s="235">
        <v>3.00615E-3</v>
      </c>
      <c r="C180" s="81">
        <f t="shared" si="10"/>
        <v>9.3985647370599376E-5</v>
      </c>
      <c r="D180" s="235">
        <v>3.5950000000000001E-3</v>
      </c>
      <c r="E180" s="81">
        <f t="shared" si="11"/>
        <v>1.9463810821567615E-4</v>
      </c>
      <c r="F180" s="235">
        <v>4.1050000000000001E-3</v>
      </c>
      <c r="G180" s="81">
        <f t="shared" si="12"/>
        <v>1.6381809000477526E-4</v>
      </c>
      <c r="H180" s="81">
        <f t="shared" si="13"/>
        <v>14.18636995827538</v>
      </c>
      <c r="I180" s="83">
        <f t="shared" si="14"/>
        <v>36.553398865658735</v>
      </c>
      <c r="J180" s="67"/>
    </row>
    <row r="181" spans="1:10" x14ac:dyDescent="0.25">
      <c r="A181" s="36" t="s">
        <v>43</v>
      </c>
      <c r="B181" s="235">
        <v>0</v>
      </c>
      <c r="C181" s="81">
        <f t="shared" si="10"/>
        <v>0</v>
      </c>
      <c r="D181" s="235">
        <v>0</v>
      </c>
      <c r="E181" s="81">
        <f t="shared" si="11"/>
        <v>0</v>
      </c>
      <c r="F181" s="235">
        <v>3.2743099999999999E-3</v>
      </c>
      <c r="G181" s="81">
        <f t="shared" si="12"/>
        <v>1.3066777351608666E-4</v>
      </c>
      <c r="H181" s="81" t="s">
        <v>314</v>
      </c>
      <c r="I181" s="83" t="s">
        <v>314</v>
      </c>
      <c r="J181" s="67"/>
    </row>
    <row r="182" spans="1:10" x14ac:dyDescent="0.25">
      <c r="A182" s="36" t="s">
        <v>254</v>
      </c>
      <c r="B182" s="235">
        <v>7.15775E-3</v>
      </c>
      <c r="C182" s="81">
        <f t="shared" si="10"/>
        <v>2.2378316699662613E-4</v>
      </c>
      <c r="D182" s="235">
        <v>3.6020000000000002E-3</v>
      </c>
      <c r="E182" s="81">
        <f t="shared" si="11"/>
        <v>1.9501709757798762E-4</v>
      </c>
      <c r="F182" s="235">
        <v>2.4875000000000001E-3</v>
      </c>
      <c r="G182" s="81">
        <f t="shared" si="12"/>
        <v>9.9268574637485638E-5</v>
      </c>
      <c r="H182" s="81">
        <f t="shared" si="13"/>
        <v>-30.941143808994997</v>
      </c>
      <c r="I182" s="83">
        <f t="shared" si="14"/>
        <v>-65.247459047885158</v>
      </c>
      <c r="J182" s="67"/>
    </row>
    <row r="183" spans="1:10" x14ac:dyDescent="0.25">
      <c r="A183" s="36" t="s">
        <v>82</v>
      </c>
      <c r="B183" s="235">
        <v>0</v>
      </c>
      <c r="C183" s="81">
        <f t="shared" si="10"/>
        <v>0</v>
      </c>
      <c r="D183" s="235">
        <v>0</v>
      </c>
      <c r="E183" s="81">
        <f t="shared" si="11"/>
        <v>0</v>
      </c>
      <c r="F183" s="235">
        <v>2.2361099999999999E-3</v>
      </c>
      <c r="G183" s="81">
        <f t="shared" si="12"/>
        <v>8.9236362786986119E-5</v>
      </c>
      <c r="H183" s="81" t="s">
        <v>314</v>
      </c>
      <c r="I183" s="83" t="s">
        <v>314</v>
      </c>
      <c r="J183" s="67"/>
    </row>
    <row r="184" spans="1:10" x14ac:dyDescent="0.25">
      <c r="A184" s="36" t="s">
        <v>13</v>
      </c>
      <c r="B184" s="235">
        <v>0</v>
      </c>
      <c r="C184" s="81">
        <f t="shared" si="10"/>
        <v>0</v>
      </c>
      <c r="D184" s="235">
        <v>0</v>
      </c>
      <c r="E184" s="81">
        <f t="shared" si="11"/>
        <v>0</v>
      </c>
      <c r="F184" s="235">
        <v>2.2000000000000001E-3</v>
      </c>
      <c r="G184" s="81">
        <f t="shared" si="12"/>
        <v>8.77953222924496E-5</v>
      </c>
      <c r="H184" s="81" t="s">
        <v>314</v>
      </c>
      <c r="I184" s="83" t="s">
        <v>314</v>
      </c>
      <c r="J184" s="67"/>
    </row>
    <row r="185" spans="1:10" x14ac:dyDescent="0.25">
      <c r="A185" s="36" t="s">
        <v>207</v>
      </c>
      <c r="B185" s="235">
        <v>0.10596435000000001</v>
      </c>
      <c r="C185" s="81">
        <f t="shared" si="10"/>
        <v>3.3129178626997236E-3</v>
      </c>
      <c r="D185" s="235">
        <v>1.7895630000000003E-2</v>
      </c>
      <c r="E185" s="81">
        <f t="shared" si="11"/>
        <v>9.6889334312314358E-4</v>
      </c>
      <c r="F185" s="235">
        <v>1.8966900000000001E-3</v>
      </c>
      <c r="G185" s="81">
        <f t="shared" si="12"/>
        <v>7.5691140835848291E-5</v>
      </c>
      <c r="H185" s="81">
        <f t="shared" si="13"/>
        <v>-89.401378995877764</v>
      </c>
      <c r="I185" s="83">
        <f t="shared" si="14"/>
        <v>-98.210067819979074</v>
      </c>
      <c r="J185" s="67"/>
    </row>
    <row r="186" spans="1:10" x14ac:dyDescent="0.25">
      <c r="A186" s="36" t="s">
        <v>61</v>
      </c>
      <c r="B186" s="235">
        <v>7.6677220000000004E-2</v>
      </c>
      <c r="C186" s="81">
        <f t="shared" si="10"/>
        <v>2.3972716465505283E-3</v>
      </c>
      <c r="D186" s="235">
        <v>2.5999999999999998E-4</v>
      </c>
      <c r="E186" s="81">
        <f t="shared" si="11"/>
        <v>1.4076747742997441E-5</v>
      </c>
      <c r="F186" s="235">
        <v>1.7650000000000001E-3</v>
      </c>
      <c r="G186" s="81">
        <f t="shared" si="12"/>
        <v>7.0435792657351607E-5</v>
      </c>
      <c r="H186" s="81">
        <f t="shared" si="13"/>
        <v>578.84615384615392</v>
      </c>
      <c r="I186" s="83">
        <f t="shared" si="14"/>
        <v>-97.698142942584511</v>
      </c>
      <c r="J186" s="67"/>
    </row>
    <row r="187" spans="1:10" x14ac:dyDescent="0.25">
      <c r="A187" s="36" t="s">
        <v>24</v>
      </c>
      <c r="B187" s="235">
        <v>1.504351E-2</v>
      </c>
      <c r="C187" s="81">
        <f t="shared" si="10"/>
        <v>4.7032717132414729E-4</v>
      </c>
      <c r="D187" s="235">
        <v>1.6712000000000001E-3</v>
      </c>
      <c r="E187" s="81">
        <f t="shared" si="11"/>
        <v>9.048100318498971E-5</v>
      </c>
      <c r="F187" s="235">
        <v>1.3139200000000001E-3</v>
      </c>
      <c r="G187" s="81">
        <f t="shared" si="12"/>
        <v>5.2434559030225174E-5</v>
      </c>
      <c r="H187" s="81">
        <f t="shared" si="13"/>
        <v>-21.378650071804685</v>
      </c>
      <c r="I187" s="83">
        <f t="shared" si="14"/>
        <v>-91.265868138486297</v>
      </c>
      <c r="J187" s="67"/>
    </row>
    <row r="188" spans="1:10" x14ac:dyDescent="0.25">
      <c r="A188" s="36" t="s">
        <v>137</v>
      </c>
      <c r="B188" s="235">
        <v>1.3440000000000001E-2</v>
      </c>
      <c r="C188" s="81">
        <f t="shared" si="10"/>
        <v>4.2019430190138734E-4</v>
      </c>
      <c r="D188" s="235">
        <v>1.4977260000000001E-2</v>
      </c>
      <c r="E188" s="81">
        <f t="shared" si="11"/>
        <v>8.1088888808186874E-4</v>
      </c>
      <c r="F188" s="235">
        <v>1.2099999999999999E-3</v>
      </c>
      <c r="G188" s="81">
        <f t="shared" si="12"/>
        <v>4.8287427260847267E-5</v>
      </c>
      <c r="H188" s="81">
        <f t="shared" si="13"/>
        <v>-91.921085699253396</v>
      </c>
      <c r="I188" s="83">
        <f t="shared" si="14"/>
        <v>-90.99702380952381</v>
      </c>
      <c r="J188" s="67"/>
    </row>
    <row r="189" spans="1:10" x14ac:dyDescent="0.25">
      <c r="A189" s="36" t="s">
        <v>29</v>
      </c>
      <c r="B189" s="235">
        <v>0</v>
      </c>
      <c r="C189" s="81">
        <f t="shared" si="10"/>
        <v>0</v>
      </c>
      <c r="D189" s="235">
        <v>2.00862E-3</v>
      </c>
      <c r="E189" s="81">
        <f t="shared" si="11"/>
        <v>1.08749373275152E-4</v>
      </c>
      <c r="F189" s="235">
        <v>1.0722000000000001E-3</v>
      </c>
      <c r="G189" s="81">
        <f t="shared" si="12"/>
        <v>4.2788247528165666E-5</v>
      </c>
      <c r="H189" s="81">
        <f t="shared" si="13"/>
        <v>-46.620067509036048</v>
      </c>
      <c r="I189" s="83" t="s">
        <v>314</v>
      </c>
      <c r="J189" s="67"/>
    </row>
    <row r="190" spans="1:10" x14ac:dyDescent="0.25">
      <c r="A190" s="36" t="s">
        <v>138</v>
      </c>
      <c r="B190" s="235">
        <v>1.242E-2</v>
      </c>
      <c r="C190" s="81">
        <f t="shared" si="10"/>
        <v>3.8830455577494274E-4</v>
      </c>
      <c r="D190" s="235">
        <v>1.41E-2</v>
      </c>
      <c r="E190" s="81">
        <f t="shared" si="11"/>
        <v>7.6339285837024587E-4</v>
      </c>
      <c r="F190" s="235">
        <v>1.0359000000000002E-3</v>
      </c>
      <c r="G190" s="81">
        <f t="shared" si="12"/>
        <v>4.1339624710340253E-5</v>
      </c>
      <c r="H190" s="81">
        <f t="shared" si="13"/>
        <v>-92.653191489361703</v>
      </c>
      <c r="I190" s="83">
        <f t="shared" si="14"/>
        <v>-91.659420289855078</v>
      </c>
      <c r="J190" s="67"/>
    </row>
    <row r="191" spans="1:10" x14ac:dyDescent="0.25">
      <c r="A191" s="36" t="s">
        <v>232</v>
      </c>
      <c r="B191" s="235">
        <v>3.8609300000000006E-2</v>
      </c>
      <c r="C191" s="81">
        <f t="shared" si="10"/>
        <v>1.2070987991369968E-3</v>
      </c>
      <c r="D191" s="235">
        <v>6.4246999999999999E-2</v>
      </c>
      <c r="E191" s="81">
        <f t="shared" si="11"/>
        <v>3.4784185086321408E-3</v>
      </c>
      <c r="F191" s="235">
        <v>9.5E-4</v>
      </c>
      <c r="G191" s="81">
        <f t="shared" si="12"/>
        <v>3.7911616444466873E-5</v>
      </c>
      <c r="H191" s="81">
        <f t="shared" si="13"/>
        <v>-98.521331735333945</v>
      </c>
      <c r="I191" s="83">
        <f t="shared" si="14"/>
        <v>-97.539452929734551</v>
      </c>
      <c r="J191" s="67"/>
    </row>
    <row r="192" spans="1:10" x14ac:dyDescent="0.25">
      <c r="A192" s="36" t="s">
        <v>16</v>
      </c>
      <c r="B192" s="235">
        <v>5.1979999999999994E-5</v>
      </c>
      <c r="C192" s="81">
        <f t="shared" si="10"/>
        <v>1.6251264741692048E-6</v>
      </c>
      <c r="D192" s="235">
        <v>0</v>
      </c>
      <c r="E192" s="81">
        <f t="shared" si="11"/>
        <v>0</v>
      </c>
      <c r="F192" s="235">
        <v>9.1247000000000008E-4</v>
      </c>
      <c r="G192" s="81">
        <f t="shared" si="12"/>
        <v>3.6413908060087042E-5</v>
      </c>
      <c r="H192" s="81" t="s">
        <v>314</v>
      </c>
      <c r="I192" s="83">
        <f t="shared" si="14"/>
        <v>1655.4251635244327</v>
      </c>
      <c r="J192" s="67"/>
    </row>
    <row r="193" spans="1:10" x14ac:dyDescent="0.25">
      <c r="A193" s="36" t="s">
        <v>126</v>
      </c>
      <c r="B193" s="235">
        <v>5.5000000000000003E-4</v>
      </c>
      <c r="C193" s="81">
        <f t="shared" si="10"/>
        <v>1.7195451342690704E-5</v>
      </c>
      <c r="D193" s="235">
        <v>7.4700000000000001E-3</v>
      </c>
      <c r="E193" s="81">
        <f t="shared" si="11"/>
        <v>4.0443579092381106E-4</v>
      </c>
      <c r="F193" s="235">
        <v>6.9999999999999999E-4</v>
      </c>
      <c r="G193" s="81">
        <f t="shared" si="12"/>
        <v>2.7934875274870327E-5</v>
      </c>
      <c r="H193" s="81">
        <f t="shared" si="13"/>
        <v>-90.629183400267735</v>
      </c>
      <c r="I193" s="83">
        <f t="shared" si="14"/>
        <v>27.27272727272727</v>
      </c>
      <c r="J193" s="67"/>
    </row>
    <row r="194" spans="1:10" x14ac:dyDescent="0.25">
      <c r="A194" s="36" t="s">
        <v>141</v>
      </c>
      <c r="B194" s="235">
        <v>7.2400000000000003E-4</v>
      </c>
      <c r="C194" s="81">
        <f t="shared" si="10"/>
        <v>2.2635466858378307E-5</v>
      </c>
      <c r="D194" s="235">
        <v>0</v>
      </c>
      <c r="E194" s="81">
        <f t="shared" si="11"/>
        <v>0</v>
      </c>
      <c r="F194" s="235">
        <v>5.6999999999999998E-4</v>
      </c>
      <c r="G194" s="81">
        <f t="shared" si="12"/>
        <v>2.2746969866680123E-5</v>
      </c>
      <c r="H194" s="81" t="s">
        <v>314</v>
      </c>
      <c r="I194" s="83">
        <f t="shared" si="14"/>
        <v>-21.270718232044207</v>
      </c>
      <c r="J194" s="67"/>
    </row>
    <row r="195" spans="1:10" x14ac:dyDescent="0.25">
      <c r="A195" s="36" t="s">
        <v>19</v>
      </c>
      <c r="B195" s="235">
        <v>4.0034629999999995E-2</v>
      </c>
      <c r="C195" s="81">
        <f t="shared" si="10"/>
        <v>1.2516609676138644E-3</v>
      </c>
      <c r="D195" s="235">
        <v>8.6150210000000005E-2</v>
      </c>
      <c r="E195" s="81">
        <f t="shared" si="11"/>
        <v>4.6642875929855986E-3</v>
      </c>
      <c r="F195" s="235">
        <v>4.9994999999999998E-4</v>
      </c>
      <c r="G195" s="81">
        <f t="shared" si="12"/>
        <v>1.9951486990959172E-5</v>
      </c>
      <c r="H195" s="81">
        <f t="shared" si="13"/>
        <v>-99.419676400092357</v>
      </c>
      <c r="I195" s="83">
        <f t="shared" si="14"/>
        <v>-98.751206143281451</v>
      </c>
      <c r="J195" s="67"/>
    </row>
    <row r="196" spans="1:10" x14ac:dyDescent="0.25">
      <c r="A196" s="36" t="s">
        <v>91</v>
      </c>
      <c r="B196" s="235">
        <v>1.175875E-2</v>
      </c>
      <c r="C196" s="81">
        <f t="shared" ref="C196:C211" si="15">(B196/$B$241)*100</f>
        <v>3.6763093359248053E-4</v>
      </c>
      <c r="D196" s="235">
        <v>4.7000000000000002E-3</v>
      </c>
      <c r="E196" s="81">
        <f t="shared" ref="E196:E211" si="16">(D196/$D$241)*100</f>
        <v>2.5446428612341531E-4</v>
      </c>
      <c r="F196" s="235">
        <v>2.7822000000000003E-4</v>
      </c>
      <c r="G196" s="81">
        <f t="shared" ref="G196:G240" si="17">(F196/$F$241)*100</f>
        <v>1.1102915712820605E-5</v>
      </c>
      <c r="H196" s="81">
        <f t="shared" si="13"/>
        <v>-94.080425531914898</v>
      </c>
      <c r="I196" s="83">
        <f t="shared" si="14"/>
        <v>-97.633932178165196</v>
      </c>
      <c r="J196" s="67"/>
    </row>
    <row r="197" spans="1:10" x14ac:dyDescent="0.25">
      <c r="A197" s="36" t="s">
        <v>49</v>
      </c>
      <c r="B197" s="235">
        <v>1.8966376200000001</v>
      </c>
      <c r="C197" s="81">
        <f t="shared" si="15"/>
        <v>5.9297345289866722E-2</v>
      </c>
      <c r="D197" s="235">
        <v>6.8000000000000005E-2</v>
      </c>
      <c r="E197" s="81">
        <f t="shared" si="16"/>
        <v>3.681610948168562E-3</v>
      </c>
      <c r="F197" s="235">
        <v>1.2549999999999999E-4</v>
      </c>
      <c r="G197" s="81">
        <f t="shared" si="17"/>
        <v>5.0083240671374651E-6</v>
      </c>
      <c r="H197" s="81">
        <f t="shared" ref="H197:H238" si="18">((F197/D197)-1)*100</f>
        <v>-99.815441176470586</v>
      </c>
      <c r="I197" s="83">
        <f t="shared" ref="I197:I240" si="19">((F197/B197)-1)*100</f>
        <v>-99.993383026959052</v>
      </c>
      <c r="J197" s="67"/>
    </row>
    <row r="198" spans="1:10" x14ac:dyDescent="0.25">
      <c r="A198" s="36" t="s">
        <v>161</v>
      </c>
      <c r="B198" s="235">
        <v>0</v>
      </c>
      <c r="C198" s="81">
        <f t="shared" si="15"/>
        <v>0</v>
      </c>
      <c r="D198" s="235">
        <v>0</v>
      </c>
      <c r="E198" s="81">
        <f t="shared" si="16"/>
        <v>0</v>
      </c>
      <c r="F198" s="235">
        <v>1.2E-4</v>
      </c>
      <c r="G198" s="81">
        <f t="shared" si="17"/>
        <v>4.7888357614063423E-6</v>
      </c>
      <c r="H198" s="81" t="s">
        <v>314</v>
      </c>
      <c r="I198" s="83" t="s">
        <v>314</v>
      </c>
      <c r="J198" s="67"/>
    </row>
    <row r="199" spans="1:10" x14ac:dyDescent="0.25">
      <c r="A199" s="36" t="s">
        <v>155</v>
      </c>
      <c r="B199" s="235">
        <v>1.4951806399999998</v>
      </c>
      <c r="C199" s="81">
        <f t="shared" si="15"/>
        <v>4.6746010806642077E-2</v>
      </c>
      <c r="D199" s="235">
        <v>4.1411170999999998</v>
      </c>
      <c r="E199" s="81">
        <f t="shared" si="16"/>
        <v>0.22420561842658887</v>
      </c>
      <c r="F199" s="235">
        <v>9.8189999999999993E-5</v>
      </c>
      <c r="G199" s="81">
        <f t="shared" si="17"/>
        <v>3.9184648617707392E-6</v>
      </c>
      <c r="H199" s="81">
        <f t="shared" si="18"/>
        <v>-99.997628900665475</v>
      </c>
      <c r="I199" s="83">
        <f t="shared" si="19"/>
        <v>-99.993432900522308</v>
      </c>
      <c r="J199" s="67"/>
    </row>
    <row r="200" spans="1:10" x14ac:dyDescent="0.25">
      <c r="A200" s="36" t="s">
        <v>241</v>
      </c>
      <c r="B200" s="235">
        <v>1.6306310000000001E-2</v>
      </c>
      <c r="C200" s="81">
        <f t="shared" si="15"/>
        <v>5.0980792760696512E-4</v>
      </c>
      <c r="D200" s="235">
        <v>3.3526010000000002E-2</v>
      </c>
      <c r="E200" s="81">
        <f t="shared" si="16"/>
        <v>1.8151430215354216E-3</v>
      </c>
      <c r="F200" s="235">
        <v>5.9039999999999997E-5</v>
      </c>
      <c r="G200" s="81">
        <f t="shared" si="17"/>
        <v>2.3561071946119201E-6</v>
      </c>
      <c r="H200" s="81">
        <f t="shared" si="18"/>
        <v>-99.823897922836622</v>
      </c>
      <c r="I200" s="83">
        <f t="shared" si="19"/>
        <v>-99.63793157372821</v>
      </c>
      <c r="J200" s="67"/>
    </row>
    <row r="201" spans="1:10" x14ac:dyDescent="0.25">
      <c r="A201" s="36" t="s">
        <v>67</v>
      </c>
      <c r="B201" s="235">
        <v>583.27304741</v>
      </c>
      <c r="C201" s="81">
        <f t="shared" si="15"/>
        <v>18.235715102257423</v>
      </c>
      <c r="D201" s="235">
        <v>5.62E-4</v>
      </c>
      <c r="E201" s="81">
        <f t="shared" si="16"/>
        <v>3.0427431659863698E-5</v>
      </c>
      <c r="F201" s="235">
        <v>5.0000000000000002E-5</v>
      </c>
      <c r="G201" s="81">
        <f t="shared" si="17"/>
        <v>1.9953482339193091E-6</v>
      </c>
      <c r="H201" s="81">
        <f t="shared" si="18"/>
        <v>-91.10320284697508</v>
      </c>
      <c r="I201" s="83">
        <f t="shared" si="19"/>
        <v>-99.999991427685515</v>
      </c>
      <c r="J201" s="67"/>
    </row>
    <row r="202" spans="1:10" x14ac:dyDescent="0.25">
      <c r="A202" s="36" t="s">
        <v>76</v>
      </c>
      <c r="B202" s="235">
        <v>17.922891</v>
      </c>
      <c r="C202" s="81">
        <f t="shared" si="15"/>
        <v>0.56034945474699838</v>
      </c>
      <c r="D202" s="235">
        <v>1.8716269999999999</v>
      </c>
      <c r="E202" s="81">
        <f t="shared" si="16"/>
        <v>0.10133238903070411</v>
      </c>
      <c r="F202" s="235">
        <v>1.2999999999999999E-5</v>
      </c>
      <c r="G202" s="81">
        <f t="shared" si="17"/>
        <v>5.187905408190203E-7</v>
      </c>
      <c r="H202" s="81">
        <f t="shared" si="18"/>
        <v>-99.999305417158439</v>
      </c>
      <c r="I202" s="83">
        <f t="shared" si="19"/>
        <v>-99.99992746705874</v>
      </c>
      <c r="J202" s="67"/>
    </row>
    <row r="203" spans="1:10" x14ac:dyDescent="0.25">
      <c r="A203" s="36" t="s">
        <v>1</v>
      </c>
      <c r="B203" s="235">
        <v>0</v>
      </c>
      <c r="C203" s="81">
        <f t="shared" si="15"/>
        <v>0</v>
      </c>
      <c r="D203" s="235">
        <v>0</v>
      </c>
      <c r="E203" s="81">
        <f t="shared" si="16"/>
        <v>0</v>
      </c>
      <c r="F203" s="235">
        <v>0</v>
      </c>
      <c r="G203" s="81">
        <f t="shared" si="17"/>
        <v>0</v>
      </c>
      <c r="H203" s="81" t="s">
        <v>314</v>
      </c>
      <c r="I203" s="83" t="s">
        <v>314</v>
      </c>
      <c r="J203" s="67"/>
    </row>
    <row r="204" spans="1:10" x14ac:dyDescent="0.25">
      <c r="A204" s="36" t="s">
        <v>4</v>
      </c>
      <c r="B204" s="235">
        <v>1.25516568</v>
      </c>
      <c r="C204" s="81">
        <f t="shared" si="15"/>
        <v>3.9242073413555068E-2</v>
      </c>
      <c r="D204" s="235">
        <v>0</v>
      </c>
      <c r="E204" s="81">
        <f t="shared" si="16"/>
        <v>0</v>
      </c>
      <c r="F204" s="235">
        <v>0</v>
      </c>
      <c r="G204" s="81">
        <f t="shared" si="17"/>
        <v>0</v>
      </c>
      <c r="H204" s="81" t="s">
        <v>314</v>
      </c>
      <c r="I204" s="83">
        <f t="shared" si="19"/>
        <v>-100</v>
      </c>
      <c r="J204" s="67"/>
    </row>
    <row r="205" spans="1:10" x14ac:dyDescent="0.25">
      <c r="A205" s="36" t="s">
        <v>8</v>
      </c>
      <c r="B205" s="235">
        <v>9.5999999999999992E-3</v>
      </c>
      <c r="C205" s="81">
        <f t="shared" si="15"/>
        <v>3.0013878707241948E-4</v>
      </c>
      <c r="D205" s="235">
        <v>0</v>
      </c>
      <c r="E205" s="81">
        <f t="shared" si="16"/>
        <v>0</v>
      </c>
      <c r="F205" s="235">
        <v>0</v>
      </c>
      <c r="G205" s="81">
        <f t="shared" si="17"/>
        <v>0</v>
      </c>
      <c r="H205" s="81" t="s">
        <v>314</v>
      </c>
      <c r="I205" s="83">
        <f t="shared" si="19"/>
        <v>-100</v>
      </c>
      <c r="J205" s="67"/>
    </row>
    <row r="206" spans="1:10" x14ac:dyDescent="0.25">
      <c r="A206" s="36" t="s">
        <v>14</v>
      </c>
      <c r="B206" s="235">
        <v>3.6096000000000003E-2</v>
      </c>
      <c r="C206" s="81">
        <f t="shared" si="15"/>
        <v>1.1285218393922976E-3</v>
      </c>
      <c r="D206" s="235">
        <v>0</v>
      </c>
      <c r="E206" s="81">
        <f t="shared" si="16"/>
        <v>0</v>
      </c>
      <c r="F206" s="235">
        <v>0</v>
      </c>
      <c r="G206" s="81">
        <f t="shared" si="17"/>
        <v>0</v>
      </c>
      <c r="H206" s="81" t="s">
        <v>314</v>
      </c>
      <c r="I206" s="83">
        <f t="shared" si="19"/>
        <v>-100</v>
      </c>
      <c r="J206" s="67"/>
    </row>
    <row r="207" spans="1:10" x14ac:dyDescent="0.25">
      <c r="A207" s="36" t="s">
        <v>17</v>
      </c>
      <c r="B207" s="235">
        <v>0</v>
      </c>
      <c r="C207" s="81">
        <f t="shared" si="15"/>
        <v>0</v>
      </c>
      <c r="D207" s="235">
        <v>0.03</v>
      </c>
      <c r="E207" s="81">
        <f t="shared" si="16"/>
        <v>1.6242401241920122E-3</v>
      </c>
      <c r="F207" s="235">
        <v>0</v>
      </c>
      <c r="G207" s="81">
        <f t="shared" si="17"/>
        <v>0</v>
      </c>
      <c r="H207" s="81">
        <f t="shared" si="18"/>
        <v>-100</v>
      </c>
      <c r="I207" s="83" t="s">
        <v>314</v>
      </c>
      <c r="J207" s="67"/>
    </row>
    <row r="208" spans="1:10" x14ac:dyDescent="0.25">
      <c r="A208" s="36" t="s">
        <v>34</v>
      </c>
      <c r="B208" s="235">
        <v>0</v>
      </c>
      <c r="C208" s="81">
        <f t="shared" si="15"/>
        <v>0</v>
      </c>
      <c r="D208" s="235">
        <v>3.168E-2</v>
      </c>
      <c r="E208" s="81">
        <f t="shared" si="16"/>
        <v>1.7151975711467652E-3</v>
      </c>
      <c r="F208" s="235">
        <v>0</v>
      </c>
      <c r="G208" s="81">
        <f t="shared" si="17"/>
        <v>0</v>
      </c>
      <c r="H208" s="81">
        <f t="shared" si="18"/>
        <v>-100</v>
      </c>
      <c r="I208" s="83" t="s">
        <v>314</v>
      </c>
      <c r="J208" s="67"/>
    </row>
    <row r="209" spans="1:10" x14ac:dyDescent="0.25">
      <c r="A209" s="36" t="s">
        <v>42</v>
      </c>
      <c r="B209" s="235">
        <v>0</v>
      </c>
      <c r="C209" s="81">
        <f t="shared" si="15"/>
        <v>0</v>
      </c>
      <c r="D209" s="235">
        <v>4.8781800000000002E-3</v>
      </c>
      <c r="E209" s="81">
        <f t="shared" si="16"/>
        <v>2.6411118963436635E-4</v>
      </c>
      <c r="F209" s="235">
        <v>0</v>
      </c>
      <c r="G209" s="81">
        <f t="shared" si="17"/>
        <v>0</v>
      </c>
      <c r="H209" s="81">
        <f t="shared" si="18"/>
        <v>-100</v>
      </c>
      <c r="I209" s="83" t="s">
        <v>314</v>
      </c>
      <c r="J209" s="67"/>
    </row>
    <row r="210" spans="1:10" x14ac:dyDescent="0.25">
      <c r="A210" s="36" t="s">
        <v>45</v>
      </c>
      <c r="B210" s="235">
        <v>5.6657399999999998E-3</v>
      </c>
      <c r="C210" s="81">
        <f t="shared" si="15"/>
        <v>1.771362845278844E-4</v>
      </c>
      <c r="D210" s="235">
        <v>1.9872399999999999E-3</v>
      </c>
      <c r="E210" s="81">
        <f t="shared" si="16"/>
        <v>1.0759183147997781E-4</v>
      </c>
      <c r="F210" s="235">
        <v>0</v>
      </c>
      <c r="G210" s="81">
        <f t="shared" si="17"/>
        <v>0</v>
      </c>
      <c r="H210" s="81">
        <f t="shared" si="18"/>
        <v>-100</v>
      </c>
      <c r="I210" s="83">
        <f t="shared" si="19"/>
        <v>-100</v>
      </c>
      <c r="J210" s="67"/>
    </row>
    <row r="211" spans="1:10" x14ac:dyDescent="0.25">
      <c r="A211" s="36" t="s">
        <v>48</v>
      </c>
      <c r="B211" s="235">
        <v>0</v>
      </c>
      <c r="C211" s="81">
        <f t="shared" si="15"/>
        <v>0</v>
      </c>
      <c r="D211" s="235">
        <v>3.6000000000000002E-4</v>
      </c>
      <c r="E211" s="81">
        <f t="shared" si="16"/>
        <v>1.9490881490304149E-5</v>
      </c>
      <c r="F211" s="235">
        <v>0</v>
      </c>
      <c r="G211" s="81">
        <f t="shared" si="17"/>
        <v>0</v>
      </c>
      <c r="H211" s="81">
        <f t="shared" si="18"/>
        <v>-100</v>
      </c>
      <c r="I211" s="83" t="s">
        <v>314</v>
      </c>
      <c r="J211" s="67"/>
    </row>
    <row r="212" spans="1:10" x14ac:dyDescent="0.25">
      <c r="A212" s="36" t="s">
        <v>51</v>
      </c>
      <c r="B212" s="235">
        <v>0</v>
      </c>
      <c r="C212" s="81"/>
      <c r="D212" s="235">
        <v>0.12188400000000001</v>
      </c>
      <c r="E212" s="81"/>
      <c r="F212" s="235">
        <v>0</v>
      </c>
      <c r="G212" s="81">
        <f t="shared" si="17"/>
        <v>0</v>
      </c>
      <c r="H212" s="81">
        <f t="shared" si="18"/>
        <v>-100</v>
      </c>
      <c r="I212" s="83" t="s">
        <v>314</v>
      </c>
      <c r="J212" s="67"/>
    </row>
    <row r="213" spans="1:10" x14ac:dyDescent="0.25">
      <c r="A213" s="36" t="s">
        <v>55</v>
      </c>
      <c r="B213" s="235">
        <v>3.8477899999999998E-3</v>
      </c>
      <c r="C213" s="81"/>
      <c r="D213" s="235">
        <v>0</v>
      </c>
      <c r="E213" s="81"/>
      <c r="F213" s="235">
        <v>0</v>
      </c>
      <c r="G213" s="81">
        <f t="shared" si="17"/>
        <v>0</v>
      </c>
      <c r="H213" s="81" t="s">
        <v>314</v>
      </c>
      <c r="I213" s="83">
        <f t="shared" si="19"/>
        <v>-100</v>
      </c>
      <c r="J213" s="67"/>
    </row>
    <row r="214" spans="1:10" x14ac:dyDescent="0.25">
      <c r="A214" s="36" t="s">
        <v>56</v>
      </c>
      <c r="B214" s="235">
        <v>1.6086E-2</v>
      </c>
      <c r="C214" s="81"/>
      <c r="D214" s="235">
        <v>1.4653699999999999E-3</v>
      </c>
      <c r="E214" s="81"/>
      <c r="F214" s="235">
        <v>0</v>
      </c>
      <c r="G214" s="81">
        <f t="shared" si="17"/>
        <v>0</v>
      </c>
      <c r="H214" s="81">
        <f t="shared" si="18"/>
        <v>-100</v>
      </c>
      <c r="I214" s="83">
        <f t="shared" si="19"/>
        <v>-100</v>
      </c>
      <c r="J214" s="67"/>
    </row>
    <row r="215" spans="1:10" x14ac:dyDescent="0.25">
      <c r="A215" s="36" t="s">
        <v>57</v>
      </c>
      <c r="B215" s="235">
        <v>0</v>
      </c>
      <c r="C215" s="81"/>
      <c r="D215" s="235">
        <v>0.82046518000000002</v>
      </c>
      <c r="E215" s="81"/>
      <c r="F215" s="235">
        <v>0</v>
      </c>
      <c r="G215" s="81">
        <f t="shared" si="17"/>
        <v>0</v>
      </c>
      <c r="H215" s="81">
        <f t="shared" si="18"/>
        <v>-100</v>
      </c>
      <c r="I215" s="83" t="s">
        <v>314</v>
      </c>
      <c r="J215" s="67"/>
    </row>
    <row r="216" spans="1:10" x14ac:dyDescent="0.25">
      <c r="A216" s="36" t="s">
        <v>58</v>
      </c>
      <c r="B216" s="235">
        <v>8.5510300000000011E-3</v>
      </c>
      <c r="C216" s="81"/>
      <c r="D216" s="235">
        <v>0</v>
      </c>
      <c r="E216" s="81"/>
      <c r="F216" s="235">
        <v>0</v>
      </c>
      <c r="G216" s="81">
        <f t="shared" si="17"/>
        <v>0</v>
      </c>
      <c r="H216" s="81" t="s">
        <v>314</v>
      </c>
      <c r="I216" s="83">
        <f t="shared" si="19"/>
        <v>-100</v>
      </c>
      <c r="J216" s="67"/>
    </row>
    <row r="217" spans="1:10" x14ac:dyDescent="0.25">
      <c r="A217" s="36" t="s">
        <v>60</v>
      </c>
      <c r="B217" s="235">
        <v>0</v>
      </c>
      <c r="C217" s="81"/>
      <c r="D217" s="235">
        <v>0</v>
      </c>
      <c r="E217" s="81"/>
      <c r="F217" s="235">
        <v>0</v>
      </c>
      <c r="G217" s="81">
        <f t="shared" si="17"/>
        <v>0</v>
      </c>
      <c r="H217" s="81" t="s">
        <v>314</v>
      </c>
      <c r="I217" s="83" t="s">
        <v>314</v>
      </c>
      <c r="J217" s="67"/>
    </row>
    <row r="218" spans="1:10" x14ac:dyDescent="0.25">
      <c r="A218" s="36" t="s">
        <v>63</v>
      </c>
      <c r="B218" s="235">
        <v>5.0000000000000001E-4</v>
      </c>
      <c r="C218" s="81"/>
      <c r="D218" s="235">
        <v>8.3750000000000003E-4</v>
      </c>
      <c r="E218" s="81"/>
      <c r="F218" s="235">
        <v>0</v>
      </c>
      <c r="G218" s="81">
        <f t="shared" si="17"/>
        <v>0</v>
      </c>
      <c r="H218" s="81">
        <f t="shared" si="18"/>
        <v>-100</v>
      </c>
      <c r="I218" s="83">
        <f t="shared" si="19"/>
        <v>-100</v>
      </c>
      <c r="J218" s="67"/>
    </row>
    <row r="219" spans="1:10" x14ac:dyDescent="0.25">
      <c r="A219" s="36" t="s">
        <v>73</v>
      </c>
      <c r="B219" s="235">
        <v>0</v>
      </c>
      <c r="C219" s="81"/>
      <c r="D219" s="235">
        <v>1.8000000000000001E-4</v>
      </c>
      <c r="E219" s="81"/>
      <c r="F219" s="235">
        <v>0</v>
      </c>
      <c r="G219" s="81">
        <f t="shared" si="17"/>
        <v>0</v>
      </c>
      <c r="H219" s="81">
        <f t="shared" si="18"/>
        <v>-100</v>
      </c>
      <c r="I219" s="83" t="s">
        <v>314</v>
      </c>
      <c r="J219" s="67"/>
    </row>
    <row r="220" spans="1:10" x14ac:dyDescent="0.25">
      <c r="A220" s="36" t="s">
        <v>79</v>
      </c>
      <c r="B220" s="235">
        <v>1.1E-4</v>
      </c>
      <c r="C220" s="81"/>
      <c r="D220" s="235">
        <v>0</v>
      </c>
      <c r="E220" s="81"/>
      <c r="F220" s="235">
        <v>0</v>
      </c>
      <c r="G220" s="81">
        <f t="shared" si="17"/>
        <v>0</v>
      </c>
      <c r="H220" s="81" t="s">
        <v>314</v>
      </c>
      <c r="I220" s="83">
        <f t="shared" si="19"/>
        <v>-100</v>
      </c>
      <c r="J220" s="67"/>
    </row>
    <row r="221" spans="1:10" x14ac:dyDescent="0.25">
      <c r="A221" s="36" t="s">
        <v>85</v>
      </c>
      <c r="B221" s="235">
        <v>2.2000000000000001E-3</v>
      </c>
      <c r="C221" s="81"/>
      <c r="D221" s="235">
        <v>0</v>
      </c>
      <c r="E221" s="81"/>
      <c r="F221" s="235">
        <v>0</v>
      </c>
      <c r="G221" s="81">
        <f t="shared" si="17"/>
        <v>0</v>
      </c>
      <c r="H221" s="81" t="s">
        <v>314</v>
      </c>
      <c r="I221" s="83">
        <f t="shared" si="19"/>
        <v>-100</v>
      </c>
      <c r="J221" s="67"/>
    </row>
    <row r="222" spans="1:10" x14ac:dyDescent="0.25">
      <c r="A222" s="36" t="s">
        <v>87</v>
      </c>
      <c r="B222" s="235">
        <v>1.04E-2</v>
      </c>
      <c r="C222" s="81"/>
      <c r="D222" s="235">
        <v>0</v>
      </c>
      <c r="E222" s="81"/>
      <c r="F222" s="235">
        <v>0</v>
      </c>
      <c r="G222" s="81">
        <f t="shared" si="17"/>
        <v>0</v>
      </c>
      <c r="H222" s="81" t="s">
        <v>314</v>
      </c>
      <c r="I222" s="83">
        <f t="shared" si="19"/>
        <v>-100</v>
      </c>
      <c r="J222" s="67"/>
    </row>
    <row r="223" spans="1:10" x14ac:dyDescent="0.25">
      <c r="A223" s="36" t="s">
        <v>88</v>
      </c>
      <c r="B223" s="235">
        <v>4.2064000000000001E-4</v>
      </c>
      <c r="C223" s="81"/>
      <c r="D223" s="235">
        <v>0</v>
      </c>
      <c r="E223" s="81"/>
      <c r="F223" s="235">
        <v>0</v>
      </c>
      <c r="G223" s="81">
        <f t="shared" si="17"/>
        <v>0</v>
      </c>
      <c r="H223" s="81" t="s">
        <v>314</v>
      </c>
      <c r="I223" s="83">
        <f t="shared" si="19"/>
        <v>-100</v>
      </c>
      <c r="J223" s="67"/>
    </row>
    <row r="224" spans="1:10" x14ac:dyDescent="0.25">
      <c r="A224" s="36" t="s">
        <v>90</v>
      </c>
      <c r="B224" s="235">
        <v>1.0431999999999999E-4</v>
      </c>
      <c r="C224" s="81"/>
      <c r="D224" s="235">
        <v>8.8461780000000004E-2</v>
      </c>
      <c r="E224" s="81"/>
      <c r="F224" s="235">
        <v>0</v>
      </c>
      <c r="G224" s="81">
        <f t="shared" si="17"/>
        <v>0</v>
      </c>
      <c r="H224" s="81">
        <f t="shared" si="18"/>
        <v>-100</v>
      </c>
      <c r="I224" s="83">
        <f t="shared" si="19"/>
        <v>-100</v>
      </c>
      <c r="J224" s="67"/>
    </row>
    <row r="225" spans="1:10" x14ac:dyDescent="0.25">
      <c r="A225" s="36" t="s">
        <v>95</v>
      </c>
      <c r="B225" s="235">
        <v>0</v>
      </c>
      <c r="C225" s="81"/>
      <c r="D225" s="235">
        <v>1.8073229999999999E-2</v>
      </c>
      <c r="E225" s="81"/>
      <c r="F225" s="235">
        <v>0</v>
      </c>
      <c r="G225" s="81">
        <f t="shared" si="17"/>
        <v>0</v>
      </c>
      <c r="H225" s="81">
        <f t="shared" si="18"/>
        <v>-100</v>
      </c>
      <c r="I225" s="83" t="s">
        <v>314</v>
      </c>
      <c r="J225" s="67"/>
    </row>
    <row r="226" spans="1:10" x14ac:dyDescent="0.25">
      <c r="A226" s="36" t="s">
        <v>100</v>
      </c>
      <c r="B226" s="235">
        <v>0</v>
      </c>
      <c r="C226" s="81"/>
      <c r="D226" s="235">
        <v>0.12893199999999999</v>
      </c>
      <c r="E226" s="81"/>
      <c r="F226" s="235">
        <v>0</v>
      </c>
      <c r="G226" s="81">
        <f t="shared" si="17"/>
        <v>0</v>
      </c>
      <c r="H226" s="81">
        <f t="shared" si="18"/>
        <v>-100</v>
      </c>
      <c r="I226" s="83" t="s">
        <v>314</v>
      </c>
      <c r="J226" s="67"/>
    </row>
    <row r="227" spans="1:10" x14ac:dyDescent="0.25">
      <c r="A227" s="36" t="s">
        <v>101</v>
      </c>
      <c r="B227" s="235">
        <v>5.8113399999999999E-3</v>
      </c>
      <c r="C227" s="81">
        <f t="shared" ref="C227:C240" si="20">(B227/$B$241)*100</f>
        <v>1.8168838946514942E-4</v>
      </c>
      <c r="D227" s="235">
        <v>1.73712E-3</v>
      </c>
      <c r="E227" s="81">
        <f t="shared" ref="E227:E240" si="21">(D227/$D$241)*100</f>
        <v>9.4050000151214283E-5</v>
      </c>
      <c r="F227" s="235">
        <v>0</v>
      </c>
      <c r="G227" s="81">
        <f t="shared" si="17"/>
        <v>0</v>
      </c>
      <c r="H227" s="81">
        <f t="shared" si="18"/>
        <v>-100</v>
      </c>
      <c r="I227" s="83">
        <f t="shared" si="19"/>
        <v>-100</v>
      </c>
      <c r="J227" s="67"/>
    </row>
    <row r="228" spans="1:10" x14ac:dyDescent="0.25">
      <c r="A228" s="36" t="s">
        <v>111</v>
      </c>
      <c r="B228" s="235">
        <v>0</v>
      </c>
      <c r="C228" s="81">
        <f t="shared" si="20"/>
        <v>0</v>
      </c>
      <c r="D228" s="235">
        <v>0</v>
      </c>
      <c r="E228" s="81">
        <f t="shared" si="21"/>
        <v>0</v>
      </c>
      <c r="F228" s="235">
        <v>0</v>
      </c>
      <c r="G228" s="81">
        <f t="shared" si="17"/>
        <v>0</v>
      </c>
      <c r="H228" s="81" t="s">
        <v>314</v>
      </c>
      <c r="I228" s="83" t="s">
        <v>314</v>
      </c>
      <c r="J228" s="67"/>
    </row>
    <row r="229" spans="1:10" x14ac:dyDescent="0.25">
      <c r="A229" s="36" t="s">
        <v>118</v>
      </c>
      <c r="B229" s="235">
        <v>0</v>
      </c>
      <c r="C229" s="81">
        <f t="shared" si="20"/>
        <v>0</v>
      </c>
      <c r="D229" s="235">
        <v>0</v>
      </c>
      <c r="E229" s="81">
        <f t="shared" si="21"/>
        <v>0</v>
      </c>
      <c r="F229" s="235">
        <v>0</v>
      </c>
      <c r="G229" s="81">
        <f t="shared" si="17"/>
        <v>0</v>
      </c>
      <c r="H229" s="81" t="s">
        <v>314</v>
      </c>
      <c r="I229" s="83" t="s">
        <v>314</v>
      </c>
      <c r="J229" s="67"/>
    </row>
    <row r="230" spans="1:10" x14ac:dyDescent="0.25">
      <c r="A230" s="36" t="s">
        <v>124</v>
      </c>
      <c r="B230" s="235">
        <v>0</v>
      </c>
      <c r="C230" s="81">
        <f t="shared" si="20"/>
        <v>0</v>
      </c>
      <c r="D230" s="235">
        <v>2.52258E-3</v>
      </c>
      <c r="E230" s="81">
        <f t="shared" si="21"/>
        <v>1.3657585508280954E-4</v>
      </c>
      <c r="F230" s="235">
        <v>0</v>
      </c>
      <c r="G230" s="81">
        <f t="shared" si="17"/>
        <v>0</v>
      </c>
      <c r="H230" s="81">
        <f t="shared" si="18"/>
        <v>-100</v>
      </c>
      <c r="I230" s="83" t="s">
        <v>314</v>
      </c>
      <c r="J230" s="67"/>
    </row>
    <row r="231" spans="1:10" x14ac:dyDescent="0.25">
      <c r="A231" s="36" t="s">
        <v>131</v>
      </c>
      <c r="B231" s="235">
        <v>1.2913340000000001E-2</v>
      </c>
      <c r="C231" s="81">
        <f t="shared" si="20"/>
        <v>4.0372856298476645E-4</v>
      </c>
      <c r="D231" s="235">
        <v>0</v>
      </c>
      <c r="E231" s="81">
        <f t="shared" si="21"/>
        <v>0</v>
      </c>
      <c r="F231" s="235">
        <v>0</v>
      </c>
      <c r="G231" s="81">
        <f t="shared" si="17"/>
        <v>0</v>
      </c>
      <c r="H231" s="81" t="s">
        <v>314</v>
      </c>
      <c r="I231" s="83">
        <f t="shared" si="19"/>
        <v>-100</v>
      </c>
      <c r="J231" s="67"/>
    </row>
    <row r="232" spans="1:10" x14ac:dyDescent="0.25">
      <c r="A232" s="36" t="s">
        <v>145</v>
      </c>
      <c r="B232" s="235">
        <v>4.0340569999999999E-2</v>
      </c>
      <c r="C232" s="81">
        <f t="shared" si="20"/>
        <v>1.2612260155843787E-3</v>
      </c>
      <c r="D232" s="235">
        <v>0.10436661999999999</v>
      </c>
      <c r="E232" s="81">
        <f t="shared" si="21"/>
        <v>5.6505483943433523E-3</v>
      </c>
      <c r="F232" s="235">
        <v>0</v>
      </c>
      <c r="G232" s="81">
        <f t="shared" si="17"/>
        <v>0</v>
      </c>
      <c r="H232" s="81">
        <f t="shared" si="18"/>
        <v>-100</v>
      </c>
      <c r="I232" s="83">
        <f t="shared" si="19"/>
        <v>-100</v>
      </c>
      <c r="J232" s="67"/>
    </row>
    <row r="233" spans="1:10" x14ac:dyDescent="0.25">
      <c r="A233" s="36" t="s">
        <v>153</v>
      </c>
      <c r="B233" s="235">
        <v>8.4894690000000009E-2</v>
      </c>
      <c r="C233" s="81">
        <f t="shared" si="20"/>
        <v>2.654186383905111E-3</v>
      </c>
      <c r="D233" s="235">
        <v>1.6799999999999999E-4</v>
      </c>
      <c r="E233" s="81">
        <f t="shared" si="21"/>
        <v>9.0957446954752685E-6</v>
      </c>
      <c r="F233" s="235">
        <v>0</v>
      </c>
      <c r="G233" s="81">
        <f t="shared" si="17"/>
        <v>0</v>
      </c>
      <c r="H233" s="81">
        <f t="shared" si="18"/>
        <v>-100</v>
      </c>
      <c r="I233" s="83">
        <f t="shared" si="19"/>
        <v>-100</v>
      </c>
      <c r="J233" s="67"/>
    </row>
    <row r="234" spans="1:10" x14ac:dyDescent="0.25">
      <c r="A234" s="36" t="s">
        <v>156</v>
      </c>
      <c r="B234" s="235">
        <v>0</v>
      </c>
      <c r="C234" s="81">
        <f t="shared" si="20"/>
        <v>0</v>
      </c>
      <c r="D234" s="235">
        <v>7.8653999999999996E-4</v>
      </c>
      <c r="E234" s="81">
        <f t="shared" si="21"/>
        <v>4.2584327576066178E-5</v>
      </c>
      <c r="F234" s="235">
        <v>0</v>
      </c>
      <c r="G234" s="81">
        <f t="shared" si="17"/>
        <v>0</v>
      </c>
      <c r="H234" s="81">
        <f t="shared" si="18"/>
        <v>-100</v>
      </c>
      <c r="I234" s="83" t="s">
        <v>314</v>
      </c>
    </row>
    <row r="235" spans="1:10" x14ac:dyDescent="0.25">
      <c r="A235" s="36" t="s">
        <v>162</v>
      </c>
      <c r="B235" s="235">
        <v>0</v>
      </c>
      <c r="C235" s="81">
        <f t="shared" si="20"/>
        <v>0</v>
      </c>
      <c r="D235" s="235">
        <v>0</v>
      </c>
      <c r="E235" s="81">
        <f t="shared" si="21"/>
        <v>0</v>
      </c>
      <c r="F235" s="235">
        <v>0</v>
      </c>
      <c r="G235" s="81">
        <f t="shared" si="17"/>
        <v>0</v>
      </c>
      <c r="H235" s="81" t="s">
        <v>314</v>
      </c>
      <c r="I235" s="83" t="s">
        <v>314</v>
      </c>
    </row>
    <row r="236" spans="1:10" x14ac:dyDescent="0.25">
      <c r="A236" s="36" t="s">
        <v>167</v>
      </c>
      <c r="B236" s="235">
        <v>2.9999999999999997E-4</v>
      </c>
      <c r="C236" s="81">
        <f t="shared" si="20"/>
        <v>9.3793370960131087E-6</v>
      </c>
      <c r="D236" s="235">
        <v>0</v>
      </c>
      <c r="E236" s="81">
        <f t="shared" si="21"/>
        <v>0</v>
      </c>
      <c r="F236" s="235">
        <v>0</v>
      </c>
      <c r="G236" s="81">
        <f t="shared" si="17"/>
        <v>0</v>
      </c>
      <c r="H236" s="81" t="s">
        <v>314</v>
      </c>
      <c r="I236" s="83">
        <f t="shared" si="19"/>
        <v>-100</v>
      </c>
    </row>
    <row r="237" spans="1:10" x14ac:dyDescent="0.25">
      <c r="A237" s="36" t="s">
        <v>177</v>
      </c>
      <c r="B237" s="235">
        <v>0.16943121999999999</v>
      </c>
      <c r="C237" s="81">
        <f t="shared" si="20"/>
        <v>5.297175089895861E-3</v>
      </c>
      <c r="D237" s="235">
        <v>0</v>
      </c>
      <c r="E237" s="81">
        <f t="shared" si="21"/>
        <v>0</v>
      </c>
      <c r="F237" s="235">
        <v>0</v>
      </c>
      <c r="G237" s="81">
        <f t="shared" si="17"/>
        <v>0</v>
      </c>
      <c r="H237" s="81" t="s">
        <v>314</v>
      </c>
      <c r="I237" s="83">
        <f t="shared" si="19"/>
        <v>-100</v>
      </c>
    </row>
    <row r="238" spans="1:10" x14ac:dyDescent="0.25">
      <c r="A238" s="36" t="s">
        <v>226</v>
      </c>
      <c r="B238" s="235">
        <v>2.74441304</v>
      </c>
      <c r="C238" s="81">
        <f t="shared" si="20"/>
        <v>8.5802583442847039E-2</v>
      </c>
      <c r="D238" s="235">
        <v>2.7937840400000002</v>
      </c>
      <c r="E238" s="81">
        <f t="shared" si="21"/>
        <v>0.15125920453650873</v>
      </c>
      <c r="F238" s="235">
        <v>0</v>
      </c>
      <c r="G238" s="81">
        <f t="shared" si="17"/>
        <v>0</v>
      </c>
      <c r="H238" s="81">
        <f t="shared" si="18"/>
        <v>-100</v>
      </c>
      <c r="I238" s="83">
        <f t="shared" si="19"/>
        <v>-100</v>
      </c>
    </row>
    <row r="239" spans="1:10" x14ac:dyDescent="0.25">
      <c r="A239" s="36" t="s">
        <v>245</v>
      </c>
      <c r="B239" s="235">
        <v>0</v>
      </c>
      <c r="C239" s="81">
        <f t="shared" si="20"/>
        <v>0</v>
      </c>
      <c r="D239" s="235">
        <v>0</v>
      </c>
      <c r="E239" s="81">
        <f t="shared" si="21"/>
        <v>0</v>
      </c>
      <c r="F239" s="235">
        <v>0</v>
      </c>
      <c r="G239" s="81">
        <f t="shared" si="17"/>
        <v>0</v>
      </c>
      <c r="H239" s="81" t="s">
        <v>314</v>
      </c>
      <c r="I239" s="83" t="s">
        <v>314</v>
      </c>
    </row>
    <row r="240" spans="1:10" x14ac:dyDescent="0.25">
      <c r="A240" s="36" t="s">
        <v>260</v>
      </c>
      <c r="B240" s="235">
        <v>2.2499999999999998E-3</v>
      </c>
      <c r="C240" s="81">
        <f t="shared" si="20"/>
        <v>7.0345028220098328E-5</v>
      </c>
      <c r="D240" s="235">
        <v>0</v>
      </c>
      <c r="E240" s="81">
        <f t="shared" si="21"/>
        <v>0</v>
      </c>
      <c r="F240" s="235">
        <v>0</v>
      </c>
      <c r="G240" s="81">
        <f t="shared" si="17"/>
        <v>0</v>
      </c>
      <c r="H240" s="81" t="s">
        <v>314</v>
      </c>
      <c r="I240" s="83">
        <f t="shared" si="19"/>
        <v>-100</v>
      </c>
    </row>
    <row r="241" spans="1:9" x14ac:dyDescent="0.25">
      <c r="A241" s="104" t="s">
        <v>262</v>
      </c>
      <c r="B241" s="70">
        <f>SUM(B4:B240)</f>
        <v>3198.5202891099998</v>
      </c>
      <c r="C241" s="105">
        <f t="shared" ref="C241:G241" si="22">SUM(C4:C240)</f>
        <v>99.998680021504256</v>
      </c>
      <c r="D241" s="70">
        <f>SUM(D4:D240)</f>
        <v>1847.0175408900006</v>
      </c>
      <c r="E241" s="105">
        <f t="shared" si="22"/>
        <v>102.17773755182191</v>
      </c>
      <c r="F241" s="106">
        <f>SUM(F4:F240)</f>
        <v>2505.82826346</v>
      </c>
      <c r="G241" s="107">
        <f t="shared" si="22"/>
        <v>100.00000000000001</v>
      </c>
      <c r="H241" s="107">
        <f>((F241/D241)-1)*100</f>
        <v>35.668893661537517</v>
      </c>
      <c r="I241" s="300">
        <f>((F241/B241)-1)*100</f>
        <v>-21.656640040971698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="70" zoomScaleNormal="70" workbookViewId="0">
      <selection activeCell="K1" sqref="K1:L1"/>
    </sheetView>
  </sheetViews>
  <sheetFormatPr defaultColWidth="9.1796875" defaultRowHeight="11.5" x14ac:dyDescent="0.25"/>
  <cols>
    <col min="1" max="1" width="47" style="7" customWidth="1"/>
    <col min="2" max="2" width="14.81640625" style="7" customWidth="1"/>
    <col min="3" max="3" width="13.36328125" style="7" customWidth="1"/>
    <col min="4" max="4" width="13.6328125" style="7" bestFit="1" customWidth="1"/>
    <col min="5" max="5" width="8.81640625" style="7" bestFit="1" customWidth="1"/>
    <col min="6" max="6" width="13.6328125" style="7" bestFit="1" customWidth="1"/>
    <col min="7" max="7" width="8.81640625" style="7" bestFit="1" customWidth="1"/>
    <col min="8" max="8" width="17.6328125" style="93" bestFit="1" customWidth="1"/>
    <col min="9" max="9" width="14.36328125" style="7" bestFit="1" customWidth="1"/>
    <col min="10" max="10" width="11.08984375" style="7" customWidth="1"/>
    <col min="11" max="12" width="9.1796875" style="7"/>
    <col min="13" max="13" width="13.90625" style="7" bestFit="1" customWidth="1"/>
    <col min="14" max="14" width="17.453125" style="7" bestFit="1" customWidth="1"/>
    <col min="15" max="16384" width="9.1796875" style="7"/>
  </cols>
  <sheetData>
    <row r="1" spans="1:14" x14ac:dyDescent="0.25">
      <c r="A1" s="24" t="s">
        <v>473</v>
      </c>
      <c r="K1" s="358" t="s">
        <v>313</v>
      </c>
      <c r="L1" s="358"/>
    </row>
    <row r="2" spans="1:14" x14ac:dyDescent="0.25">
      <c r="A2" s="356" t="s">
        <v>510</v>
      </c>
      <c r="B2" s="363">
        <v>44774</v>
      </c>
      <c r="C2" s="363"/>
      <c r="D2" s="363">
        <v>45108</v>
      </c>
      <c r="E2" s="363"/>
      <c r="F2" s="372">
        <v>45139</v>
      </c>
      <c r="G2" s="372"/>
      <c r="H2" s="364" t="s">
        <v>293</v>
      </c>
      <c r="I2" s="359" t="s">
        <v>621</v>
      </c>
      <c r="J2" s="43"/>
    </row>
    <row r="3" spans="1:14" ht="14" customHeight="1" x14ac:dyDescent="0.25">
      <c r="A3" s="357"/>
      <c r="B3" s="51" t="s">
        <v>294</v>
      </c>
      <c r="C3" s="80" t="s">
        <v>295</v>
      </c>
      <c r="D3" s="51" t="s">
        <v>294</v>
      </c>
      <c r="E3" s="51" t="s">
        <v>295</v>
      </c>
      <c r="F3" s="51" t="s">
        <v>294</v>
      </c>
      <c r="G3" s="51" t="s">
        <v>295</v>
      </c>
      <c r="H3" s="365"/>
      <c r="I3" s="356"/>
      <c r="J3" s="280"/>
    </row>
    <row r="4" spans="1:14" x14ac:dyDescent="0.25">
      <c r="A4" s="34" t="s">
        <v>511</v>
      </c>
      <c r="B4" s="238">
        <v>2674.3082876100002</v>
      </c>
      <c r="C4" s="81">
        <f t="shared" ref="C4:C67" si="0">(B4/$B$268)*100</f>
        <v>22.252532243660177</v>
      </c>
      <c r="D4" s="238">
        <v>1821.5993722799999</v>
      </c>
      <c r="E4" s="81">
        <f t="shared" ref="E4:E67" si="1">(D4/$D$268)*100</f>
        <v>15.277971306247892</v>
      </c>
      <c r="F4" s="238">
        <v>2713.9141584499998</v>
      </c>
      <c r="G4" s="81">
        <f>(F4/$F$268)*100</f>
        <v>22.088878640768105</v>
      </c>
      <c r="H4" s="81">
        <f t="shared" ref="H4:H67" si="2">((F4/D4)-1)*100</f>
        <v>48.985237904047828</v>
      </c>
      <c r="I4" s="83">
        <f>((F4/B4)-1)*100</f>
        <v>1.4809762593001263</v>
      </c>
      <c r="J4" s="108"/>
    </row>
    <row r="5" spans="1:14" x14ac:dyDescent="0.25">
      <c r="A5" s="36" t="s">
        <v>638</v>
      </c>
      <c r="B5" s="238">
        <v>357.27533675000001</v>
      </c>
      <c r="C5" s="81">
        <f t="shared" si="0"/>
        <v>2.972836373325904</v>
      </c>
      <c r="D5" s="238">
        <v>479.60145483999997</v>
      </c>
      <c r="E5" s="81">
        <f t="shared" si="1"/>
        <v>4.0224746324484197</v>
      </c>
      <c r="F5" s="238">
        <v>476.04403083</v>
      </c>
      <c r="G5" s="81">
        <f>(F5/$F$268)*100</f>
        <v>3.8745804807148141</v>
      </c>
      <c r="H5" s="81">
        <f t="shared" si="2"/>
        <v>-0.74174587547628512</v>
      </c>
      <c r="I5" s="83">
        <f t="shared" ref="I5:I68" si="3">((F5/B5)-1)*100</f>
        <v>33.242903123510949</v>
      </c>
      <c r="J5" s="108"/>
    </row>
    <row r="6" spans="1:14" x14ac:dyDescent="0.25">
      <c r="A6" s="36" t="s">
        <v>639</v>
      </c>
      <c r="B6" s="238">
        <v>2.5049118999999997</v>
      </c>
      <c r="C6" s="81">
        <f t="shared" si="0"/>
        <v>2.0843009416873493E-2</v>
      </c>
      <c r="D6" s="238">
        <v>12.20333482</v>
      </c>
      <c r="E6" s="81">
        <f t="shared" si="1"/>
        <v>0.10235082535581681</v>
      </c>
      <c r="F6" s="238">
        <v>439.88134845999997</v>
      </c>
      <c r="G6" s="81">
        <f t="shared" ref="G6:G67" si="4">(F6/$F$268)*100</f>
        <v>3.5802479942916654</v>
      </c>
      <c r="H6" s="81">
        <f t="shared" si="2"/>
        <v>3504.5995209365237</v>
      </c>
      <c r="I6" s="83">
        <f t="shared" si="3"/>
        <v>17460.751276721548</v>
      </c>
      <c r="J6" s="108"/>
    </row>
    <row r="7" spans="1:14" x14ac:dyDescent="0.25">
      <c r="A7" s="36" t="s">
        <v>640</v>
      </c>
      <c r="B7" s="238">
        <v>13.415063810000001</v>
      </c>
      <c r="C7" s="81">
        <f t="shared" si="0"/>
        <v>0.11162480457687508</v>
      </c>
      <c r="D7" s="238">
        <v>40.66455414</v>
      </c>
      <c r="E7" s="81">
        <f t="shared" si="1"/>
        <v>0.34105846806187173</v>
      </c>
      <c r="F7" s="238">
        <v>431.28205317000004</v>
      </c>
      <c r="G7" s="81">
        <f t="shared" si="4"/>
        <v>3.5102572801544789</v>
      </c>
      <c r="H7" s="81">
        <f t="shared" si="2"/>
        <v>960.58473353766874</v>
      </c>
      <c r="I7" s="83">
        <f t="shared" si="3"/>
        <v>3114.9086972550149</v>
      </c>
      <c r="J7" s="108"/>
    </row>
    <row r="8" spans="1:14" x14ac:dyDescent="0.25">
      <c r="A8" s="36" t="s">
        <v>641</v>
      </c>
      <c r="B8" s="238">
        <v>201.11259906000001</v>
      </c>
      <c r="C8" s="81">
        <f t="shared" si="0"/>
        <v>1.6734288323910649</v>
      </c>
      <c r="D8" s="238">
        <v>407.75280937999997</v>
      </c>
      <c r="E8" s="81">
        <f t="shared" si="1"/>
        <v>3.4198714692969507</v>
      </c>
      <c r="F8" s="238">
        <v>379.60729373000004</v>
      </c>
      <c r="G8" s="81">
        <f t="shared" si="4"/>
        <v>3.0896701047985138</v>
      </c>
      <c r="H8" s="81">
        <f t="shared" si="2"/>
        <v>-6.9025926989432662</v>
      </c>
      <c r="I8" s="83">
        <f t="shared" si="3"/>
        <v>88.753611411857818</v>
      </c>
      <c r="J8" s="108"/>
    </row>
    <row r="9" spans="1:14" x14ac:dyDescent="0.25">
      <c r="A9" s="36" t="s">
        <v>217</v>
      </c>
      <c r="B9" s="238">
        <v>215.16629313999999</v>
      </c>
      <c r="C9" s="81">
        <f t="shared" si="0"/>
        <v>1.7903675870240319</v>
      </c>
      <c r="D9" s="238">
        <v>325.02426080000004</v>
      </c>
      <c r="E9" s="81">
        <f t="shared" si="1"/>
        <v>2.7260172603822941</v>
      </c>
      <c r="F9" s="238">
        <v>325.68259068999998</v>
      </c>
      <c r="G9" s="81">
        <f t="shared" si="4"/>
        <v>2.6507703638169073</v>
      </c>
      <c r="H9" s="81">
        <f t="shared" si="2"/>
        <v>0.20254792315490544</v>
      </c>
      <c r="I9" s="83">
        <f t="shared" si="3"/>
        <v>51.363201892450469</v>
      </c>
      <c r="J9" s="108"/>
    </row>
    <row r="10" spans="1:14" x14ac:dyDescent="0.25">
      <c r="A10" s="36" t="s">
        <v>151</v>
      </c>
      <c r="B10" s="238">
        <v>381.11176185000005</v>
      </c>
      <c r="C10" s="81">
        <f t="shared" si="0"/>
        <v>3.1711758170500128</v>
      </c>
      <c r="D10" s="238">
        <v>147.26183055999999</v>
      </c>
      <c r="E10" s="81">
        <f t="shared" si="1"/>
        <v>1.23510254561912</v>
      </c>
      <c r="F10" s="238">
        <v>284.24179117</v>
      </c>
      <c r="G10" s="81">
        <f t="shared" si="4"/>
        <v>2.3134786375758374</v>
      </c>
      <c r="H10" s="81">
        <f t="shared" si="2"/>
        <v>93.017966766472597</v>
      </c>
      <c r="I10" s="83">
        <f t="shared" si="3"/>
        <v>-25.417733163041724</v>
      </c>
      <c r="J10" s="108"/>
    </row>
    <row r="11" spans="1:14" x14ac:dyDescent="0.25">
      <c r="A11" s="36" t="s">
        <v>160</v>
      </c>
      <c r="B11" s="238">
        <v>53.922703310000003</v>
      </c>
      <c r="C11" s="81">
        <f t="shared" si="0"/>
        <v>0.44868301071730532</v>
      </c>
      <c r="D11" s="238">
        <v>53.278472960000002</v>
      </c>
      <c r="E11" s="81">
        <f t="shared" si="1"/>
        <v>0.44685291042056063</v>
      </c>
      <c r="F11" s="238">
        <v>233.22968731</v>
      </c>
      <c r="G11" s="81">
        <f t="shared" si="4"/>
        <v>1.8982848968801667</v>
      </c>
      <c r="H11" s="81">
        <f t="shared" si="2"/>
        <v>337.75595348819849</v>
      </c>
      <c r="I11" s="83">
        <f t="shared" si="3"/>
        <v>332.52595473407467</v>
      </c>
      <c r="J11" s="108"/>
    </row>
    <row r="12" spans="1:14" x14ac:dyDescent="0.25">
      <c r="A12" s="36" t="s">
        <v>123</v>
      </c>
      <c r="B12" s="238">
        <v>330.66690976000001</v>
      </c>
      <c r="C12" s="81">
        <f t="shared" si="0"/>
        <v>2.7514315030305614</v>
      </c>
      <c r="D12" s="238">
        <v>252.75842747999999</v>
      </c>
      <c r="E12" s="81">
        <f t="shared" si="1"/>
        <v>2.1199150928660964</v>
      </c>
      <c r="F12" s="238">
        <v>210.50379587999998</v>
      </c>
      <c r="G12" s="81">
        <f t="shared" si="4"/>
        <v>1.7133160922340966</v>
      </c>
      <c r="H12" s="81">
        <f t="shared" si="2"/>
        <v>-16.717397722908167</v>
      </c>
      <c r="I12" s="83">
        <f t="shared" si="3"/>
        <v>-36.339624659514655</v>
      </c>
      <c r="J12" s="108"/>
    </row>
    <row r="13" spans="1:14" x14ac:dyDescent="0.25">
      <c r="A13" s="36" t="s">
        <v>105</v>
      </c>
      <c r="B13" s="238">
        <v>170.45727941999999</v>
      </c>
      <c r="C13" s="81">
        <f t="shared" si="0"/>
        <v>1.4183503540087365</v>
      </c>
      <c r="D13" s="238">
        <v>180.91668780000001</v>
      </c>
      <c r="E13" s="81">
        <f t="shared" si="1"/>
        <v>1.5173698493155525</v>
      </c>
      <c r="F13" s="238">
        <v>200.69644241999998</v>
      </c>
      <c r="G13" s="81">
        <f t="shared" si="4"/>
        <v>1.6334928451757653</v>
      </c>
      <c r="H13" s="81">
        <f t="shared" si="2"/>
        <v>10.933073593446574</v>
      </c>
      <c r="I13" s="83">
        <f t="shared" si="3"/>
        <v>17.740024423064902</v>
      </c>
      <c r="J13" s="108"/>
      <c r="M13" s="109"/>
      <c r="N13" s="110"/>
    </row>
    <row r="14" spans="1:14" x14ac:dyDescent="0.25">
      <c r="A14" s="36" t="s">
        <v>129</v>
      </c>
      <c r="B14" s="238">
        <v>196.45285363999997</v>
      </c>
      <c r="C14" s="81">
        <f t="shared" si="0"/>
        <v>1.634655765095048</v>
      </c>
      <c r="D14" s="238">
        <v>146.78090972999999</v>
      </c>
      <c r="E14" s="81">
        <f t="shared" si="1"/>
        <v>1.2310690052297639</v>
      </c>
      <c r="F14" s="238">
        <v>200.32196879</v>
      </c>
      <c r="G14" s="81">
        <f t="shared" si="4"/>
        <v>1.6304449585867651</v>
      </c>
      <c r="H14" s="81">
        <f t="shared" si="2"/>
        <v>36.476854625364787</v>
      </c>
      <c r="I14" s="83">
        <f t="shared" si="3"/>
        <v>1.9694878838920626</v>
      </c>
      <c r="J14" s="108"/>
    </row>
    <row r="15" spans="1:14" x14ac:dyDescent="0.25">
      <c r="A15" s="36" t="s">
        <v>109</v>
      </c>
      <c r="B15" s="238">
        <v>84.408069430000012</v>
      </c>
      <c r="C15" s="81">
        <f t="shared" si="0"/>
        <v>0.70234733045485642</v>
      </c>
      <c r="D15" s="238">
        <v>47.399066299999994</v>
      </c>
      <c r="E15" s="81">
        <f t="shared" si="1"/>
        <v>0.39754162517521435</v>
      </c>
      <c r="F15" s="238">
        <v>182.58453972999999</v>
      </c>
      <c r="G15" s="81">
        <f t="shared" si="4"/>
        <v>1.4860778581441547</v>
      </c>
      <c r="H15" s="81">
        <f t="shared" si="2"/>
        <v>285.20703883569962</v>
      </c>
      <c r="I15" s="83">
        <f t="shared" si="3"/>
        <v>116.31171162067409</v>
      </c>
      <c r="J15" s="108"/>
    </row>
    <row r="16" spans="1:14" x14ac:dyDescent="0.25">
      <c r="A16" s="36" t="s">
        <v>183</v>
      </c>
      <c r="B16" s="238">
        <v>80.263805610000006</v>
      </c>
      <c r="C16" s="81">
        <f t="shared" si="0"/>
        <v>0.66786351095355245</v>
      </c>
      <c r="D16" s="238">
        <v>108.91793906999999</v>
      </c>
      <c r="E16" s="81">
        <f t="shared" si="1"/>
        <v>0.9135077521268129</v>
      </c>
      <c r="F16" s="238">
        <v>173.96178875000001</v>
      </c>
      <c r="G16" s="81">
        <f t="shared" si="4"/>
        <v>1.4158962352826692</v>
      </c>
      <c r="H16" s="81">
        <f t="shared" si="2"/>
        <v>59.718215599174428</v>
      </c>
      <c r="I16" s="83">
        <f t="shared" si="3"/>
        <v>116.73752873776802</v>
      </c>
      <c r="J16" s="108"/>
    </row>
    <row r="17" spans="1:12" x14ac:dyDescent="0.25">
      <c r="A17" s="36" t="s">
        <v>37</v>
      </c>
      <c r="B17" s="238">
        <v>166.59715653000001</v>
      </c>
      <c r="C17" s="81">
        <f t="shared" si="0"/>
        <v>1.3862308300659747</v>
      </c>
      <c r="D17" s="238">
        <v>186.45675269999998</v>
      </c>
      <c r="E17" s="81">
        <f t="shared" si="1"/>
        <v>1.5638350347262224</v>
      </c>
      <c r="F17" s="238">
        <v>169.95967700999998</v>
      </c>
      <c r="G17" s="81">
        <f t="shared" si="4"/>
        <v>1.3833225592670126</v>
      </c>
      <c r="H17" s="81">
        <f t="shared" si="2"/>
        <v>-8.8476686690682644</v>
      </c>
      <c r="I17" s="83">
        <f t="shared" si="3"/>
        <v>2.01835406440114</v>
      </c>
      <c r="J17" s="108"/>
    </row>
    <row r="18" spans="1:12" x14ac:dyDescent="0.25">
      <c r="A18" s="36" t="s">
        <v>197</v>
      </c>
      <c r="B18" s="238">
        <v>47.753914960000003</v>
      </c>
      <c r="C18" s="81">
        <f t="shared" si="0"/>
        <v>0.39735341558473819</v>
      </c>
      <c r="D18" s="238">
        <v>27.575875239999998</v>
      </c>
      <c r="E18" s="81">
        <f t="shared" si="1"/>
        <v>0.23128215625923737</v>
      </c>
      <c r="F18" s="238">
        <v>158.07951284000001</v>
      </c>
      <c r="G18" s="81">
        <f t="shared" si="4"/>
        <v>1.2866284527985137</v>
      </c>
      <c r="H18" s="81">
        <f t="shared" si="2"/>
        <v>473.25293019421133</v>
      </c>
      <c r="I18" s="83">
        <f t="shared" si="3"/>
        <v>231.02943072292979</v>
      </c>
      <c r="J18" s="108"/>
      <c r="L18" s="7" t="s">
        <v>470</v>
      </c>
    </row>
    <row r="19" spans="1:12" x14ac:dyDescent="0.25">
      <c r="A19" s="36" t="s">
        <v>175</v>
      </c>
      <c r="B19" s="238">
        <v>105.93493770000001</v>
      </c>
      <c r="C19" s="81">
        <f t="shared" si="0"/>
        <v>0.88146928602838592</v>
      </c>
      <c r="D19" s="238">
        <v>134.917125696</v>
      </c>
      <c r="E19" s="81">
        <f t="shared" si="1"/>
        <v>1.131566032834628</v>
      </c>
      <c r="F19" s="238">
        <v>152.34736617999999</v>
      </c>
      <c r="G19" s="81">
        <f t="shared" si="4"/>
        <v>1.239973811372368</v>
      </c>
      <c r="H19" s="81">
        <f t="shared" si="2"/>
        <v>12.919220146502685</v>
      </c>
      <c r="I19" s="83">
        <f t="shared" si="3"/>
        <v>43.812201609479004</v>
      </c>
      <c r="J19" s="108"/>
    </row>
    <row r="20" spans="1:12" x14ac:dyDescent="0.25">
      <c r="A20" s="36" t="s">
        <v>68</v>
      </c>
      <c r="B20" s="238">
        <v>0</v>
      </c>
      <c r="C20" s="81">
        <f t="shared" si="0"/>
        <v>0</v>
      </c>
      <c r="D20" s="238">
        <v>34.938883279999999</v>
      </c>
      <c r="E20" s="81">
        <f t="shared" si="1"/>
        <v>0.29303658331637478</v>
      </c>
      <c r="F20" s="238">
        <v>139.02318867</v>
      </c>
      <c r="G20" s="81">
        <f t="shared" si="4"/>
        <v>1.1315267040495134</v>
      </c>
      <c r="H20" s="81">
        <f t="shared" si="2"/>
        <v>297.90392714005486</v>
      </c>
      <c r="I20" s="83" t="s">
        <v>314</v>
      </c>
      <c r="J20" s="108"/>
    </row>
    <row r="21" spans="1:12" x14ac:dyDescent="0.25">
      <c r="A21" s="36" t="s">
        <v>107</v>
      </c>
      <c r="B21" s="238">
        <v>106.43353070000001</v>
      </c>
      <c r="C21" s="81">
        <f t="shared" si="0"/>
        <v>0.88561800622656406</v>
      </c>
      <c r="D21" s="238">
        <v>116.24297309000001</v>
      </c>
      <c r="E21" s="81">
        <f t="shared" si="1"/>
        <v>0.97494368654678143</v>
      </c>
      <c r="F21" s="238">
        <v>121.41682163999999</v>
      </c>
      <c r="G21" s="81">
        <f t="shared" si="4"/>
        <v>0.98822633346866717</v>
      </c>
      <c r="H21" s="81">
        <f t="shared" si="2"/>
        <v>4.4508914495796637</v>
      </c>
      <c r="I21" s="83">
        <f t="shared" si="3"/>
        <v>14.077603966961117</v>
      </c>
      <c r="J21" s="108"/>
    </row>
    <row r="22" spans="1:12" x14ac:dyDescent="0.25">
      <c r="A22" s="36" t="s">
        <v>189</v>
      </c>
      <c r="B22" s="238">
        <v>144.16805349000001</v>
      </c>
      <c r="C22" s="81">
        <f t="shared" si="0"/>
        <v>1.1996015095398733</v>
      </c>
      <c r="D22" s="238">
        <v>177.18659696</v>
      </c>
      <c r="E22" s="81">
        <f t="shared" si="1"/>
        <v>1.4860851323297923</v>
      </c>
      <c r="F22" s="238">
        <v>117.77580808</v>
      </c>
      <c r="G22" s="81">
        <f t="shared" si="4"/>
        <v>0.95859167962163294</v>
      </c>
      <c r="H22" s="81">
        <f t="shared" si="2"/>
        <v>-33.530069372804775</v>
      </c>
      <c r="I22" s="83">
        <f t="shared" si="3"/>
        <v>-18.306583720248859</v>
      </c>
      <c r="J22" s="108"/>
    </row>
    <row r="23" spans="1:12" x14ac:dyDescent="0.25">
      <c r="A23" s="36" t="s">
        <v>220</v>
      </c>
      <c r="B23" s="238">
        <v>140.39913657</v>
      </c>
      <c r="C23" s="81">
        <f t="shared" si="0"/>
        <v>1.1682408972744383</v>
      </c>
      <c r="D23" s="238">
        <v>126.28195436</v>
      </c>
      <c r="E23" s="81">
        <f t="shared" si="1"/>
        <v>1.059141820407054</v>
      </c>
      <c r="F23" s="238">
        <v>117.73657320000001</v>
      </c>
      <c r="G23" s="81">
        <f t="shared" si="4"/>
        <v>0.95827234214365609</v>
      </c>
      <c r="H23" s="81">
        <f t="shared" si="2"/>
        <v>-6.7669060106871122</v>
      </c>
      <c r="I23" s="83">
        <f t="shared" si="3"/>
        <v>-16.14152616864628</v>
      </c>
      <c r="J23" s="108"/>
    </row>
    <row r="24" spans="1:12" x14ac:dyDescent="0.25">
      <c r="A24" s="36" t="s">
        <v>108</v>
      </c>
      <c r="B24" s="238">
        <v>115.30420359</v>
      </c>
      <c r="C24" s="81">
        <f t="shared" si="0"/>
        <v>0.95942959160817942</v>
      </c>
      <c r="D24" s="238">
        <v>99.828983430000008</v>
      </c>
      <c r="E24" s="81">
        <f t="shared" si="1"/>
        <v>0.83727759659163892</v>
      </c>
      <c r="F24" s="238">
        <v>116.70736488999999</v>
      </c>
      <c r="G24" s="81">
        <f t="shared" si="4"/>
        <v>0.94989549006641705</v>
      </c>
      <c r="H24" s="81">
        <f t="shared" si="2"/>
        <v>16.907295737249584</v>
      </c>
      <c r="I24" s="83">
        <f t="shared" si="3"/>
        <v>1.2169212017537179</v>
      </c>
      <c r="J24" s="108"/>
    </row>
    <row r="25" spans="1:12" x14ac:dyDescent="0.25">
      <c r="A25" s="36" t="s">
        <v>35</v>
      </c>
      <c r="B25" s="238">
        <v>117.03335761</v>
      </c>
      <c r="C25" s="81">
        <f t="shared" si="0"/>
        <v>0.97381763197083049</v>
      </c>
      <c r="D25" s="238">
        <v>122.5637965</v>
      </c>
      <c r="E25" s="81">
        <f t="shared" si="1"/>
        <v>1.0279571867485131</v>
      </c>
      <c r="F25" s="238">
        <v>113.00525141</v>
      </c>
      <c r="G25" s="81">
        <f t="shared" si="4"/>
        <v>0.91976353651163845</v>
      </c>
      <c r="H25" s="81">
        <f t="shared" si="2"/>
        <v>-7.7988324145947914</v>
      </c>
      <c r="I25" s="83">
        <f t="shared" si="3"/>
        <v>-3.441844515324588</v>
      </c>
      <c r="J25" s="108"/>
    </row>
    <row r="26" spans="1:12" x14ac:dyDescent="0.25">
      <c r="A26" s="36" t="s">
        <v>250</v>
      </c>
      <c r="B26" s="238">
        <v>121.83570587999999</v>
      </c>
      <c r="C26" s="81">
        <f t="shared" si="0"/>
        <v>1.013777276944658</v>
      </c>
      <c r="D26" s="238">
        <v>105.49515932</v>
      </c>
      <c r="E26" s="81">
        <f t="shared" si="1"/>
        <v>0.88480048992422788</v>
      </c>
      <c r="F26" s="238">
        <v>112.77208266</v>
      </c>
      <c r="G26" s="81">
        <f t="shared" si="4"/>
        <v>0.91786574759096329</v>
      </c>
      <c r="H26" s="81">
        <f t="shared" si="2"/>
        <v>6.8978741649432518</v>
      </c>
      <c r="I26" s="83">
        <f t="shared" si="3"/>
        <v>-7.4392175549317656</v>
      </c>
      <c r="J26" s="108"/>
    </row>
    <row r="27" spans="1:12" x14ac:dyDescent="0.25">
      <c r="A27" s="36" t="s">
        <v>209</v>
      </c>
      <c r="B27" s="238">
        <v>187.12547107</v>
      </c>
      <c r="C27" s="81">
        <f t="shared" si="0"/>
        <v>1.5570439645597514</v>
      </c>
      <c r="D27" s="238">
        <v>143.60758668</v>
      </c>
      <c r="E27" s="81">
        <f t="shared" si="1"/>
        <v>1.2044539661376761</v>
      </c>
      <c r="F27" s="238">
        <v>109.47262851000001</v>
      </c>
      <c r="G27" s="81">
        <f t="shared" si="4"/>
        <v>0.89101108747829671</v>
      </c>
      <c r="H27" s="81">
        <f t="shared" si="2"/>
        <v>-23.769606438734137</v>
      </c>
      <c r="I27" s="83">
        <f t="shared" si="3"/>
        <v>-41.497740588693866</v>
      </c>
      <c r="J27" s="108"/>
    </row>
    <row r="28" spans="1:12" x14ac:dyDescent="0.25">
      <c r="A28" s="36" t="s">
        <v>215</v>
      </c>
      <c r="B28" s="238">
        <v>91.079748190000004</v>
      </c>
      <c r="C28" s="81">
        <f t="shared" si="0"/>
        <v>0.75786140391230394</v>
      </c>
      <c r="D28" s="238">
        <v>176.00578902000001</v>
      </c>
      <c r="E28" s="81">
        <f t="shared" si="1"/>
        <v>1.4761815552315363</v>
      </c>
      <c r="F28" s="238">
        <v>104.73506999</v>
      </c>
      <c r="G28" s="81">
        <f t="shared" si="4"/>
        <v>0.85245152033945082</v>
      </c>
      <c r="H28" s="81">
        <f t="shared" si="2"/>
        <v>-40.493394806406812</v>
      </c>
      <c r="I28" s="83">
        <f t="shared" si="3"/>
        <v>14.99270921513074</v>
      </c>
      <c r="J28" s="108"/>
    </row>
    <row r="29" spans="1:12" x14ac:dyDescent="0.25">
      <c r="A29" s="36" t="s">
        <v>170</v>
      </c>
      <c r="B29" s="238">
        <v>25.049814399999999</v>
      </c>
      <c r="C29" s="81">
        <f t="shared" si="0"/>
        <v>0.20843588049149886</v>
      </c>
      <c r="D29" s="238">
        <v>29.457480230000002</v>
      </c>
      <c r="E29" s="81">
        <f t="shared" si="1"/>
        <v>0.24706340184175629</v>
      </c>
      <c r="F29" s="238">
        <v>102.02174223</v>
      </c>
      <c r="G29" s="81">
        <f t="shared" si="4"/>
        <v>0.83036741446725282</v>
      </c>
      <c r="H29" s="81">
        <f t="shared" si="2"/>
        <v>246.33560451684295</v>
      </c>
      <c r="I29" s="83">
        <f t="shared" si="3"/>
        <v>307.27544164957965</v>
      </c>
      <c r="J29" s="108"/>
    </row>
    <row r="30" spans="1:12" x14ac:dyDescent="0.25">
      <c r="A30" s="36" t="s">
        <v>33</v>
      </c>
      <c r="B30" s="238">
        <v>100.02916004000001</v>
      </c>
      <c r="C30" s="81">
        <f t="shared" si="0"/>
        <v>0.83232816478522298</v>
      </c>
      <c r="D30" s="238">
        <v>113.71633101</v>
      </c>
      <c r="E30" s="81">
        <f t="shared" si="1"/>
        <v>0.95375243791833986</v>
      </c>
      <c r="F30" s="238">
        <v>101.56013187000001</v>
      </c>
      <c r="G30" s="81">
        <f t="shared" si="4"/>
        <v>0.82661031139543528</v>
      </c>
      <c r="H30" s="81">
        <f t="shared" si="2"/>
        <v>-10.689932599857633</v>
      </c>
      <c r="I30" s="83">
        <f t="shared" si="3"/>
        <v>1.5305255281437891</v>
      </c>
      <c r="J30" s="108"/>
    </row>
    <row r="31" spans="1:12" x14ac:dyDescent="0.25">
      <c r="A31" s="36" t="s">
        <v>216</v>
      </c>
      <c r="B31" s="238">
        <v>102.47106254000001</v>
      </c>
      <c r="C31" s="81">
        <f t="shared" si="0"/>
        <v>0.85264688210322015</v>
      </c>
      <c r="D31" s="238">
        <v>126.40508656999999</v>
      </c>
      <c r="E31" s="81">
        <f t="shared" si="1"/>
        <v>1.0601745449456557</v>
      </c>
      <c r="F31" s="238">
        <v>98.010490719999993</v>
      </c>
      <c r="G31" s="81">
        <f t="shared" si="4"/>
        <v>0.79771934874781503</v>
      </c>
      <c r="H31" s="81">
        <f t="shared" si="2"/>
        <v>-22.463175035504435</v>
      </c>
      <c r="I31" s="83">
        <f t="shared" si="3"/>
        <v>-4.3530063116685387</v>
      </c>
      <c r="J31" s="108"/>
    </row>
    <row r="32" spans="1:12" x14ac:dyDescent="0.25">
      <c r="A32" s="36" t="s">
        <v>134</v>
      </c>
      <c r="B32" s="238">
        <v>84.128873299999995</v>
      </c>
      <c r="C32" s="81">
        <f t="shared" si="0"/>
        <v>0.70002417986151821</v>
      </c>
      <c r="D32" s="238">
        <v>89.416302099999996</v>
      </c>
      <c r="E32" s="81">
        <f t="shared" si="1"/>
        <v>0.74994519573462426</v>
      </c>
      <c r="F32" s="238">
        <v>94.652481140000006</v>
      </c>
      <c r="G32" s="81">
        <f t="shared" si="4"/>
        <v>0.77038809884213644</v>
      </c>
      <c r="H32" s="81">
        <f t="shared" si="2"/>
        <v>5.8559557004986162</v>
      </c>
      <c r="I32" s="83">
        <f t="shared" si="3"/>
        <v>12.508913322151916</v>
      </c>
      <c r="J32" s="108"/>
    </row>
    <row r="33" spans="1:10" x14ac:dyDescent="0.25">
      <c r="A33" s="36" t="s">
        <v>178</v>
      </c>
      <c r="B33" s="238">
        <v>43.570288099999999</v>
      </c>
      <c r="C33" s="81">
        <f t="shared" si="0"/>
        <v>0.36254206192409055</v>
      </c>
      <c r="D33" s="238">
        <v>94.098462439999992</v>
      </c>
      <c r="E33" s="81">
        <f t="shared" si="1"/>
        <v>0.78921503322706721</v>
      </c>
      <c r="F33" s="238">
        <v>91.709307299999992</v>
      </c>
      <c r="G33" s="81">
        <f t="shared" si="4"/>
        <v>0.74643324766601316</v>
      </c>
      <c r="H33" s="81">
        <f t="shared" si="2"/>
        <v>-2.538994876269518</v>
      </c>
      <c r="I33" s="83">
        <f t="shared" si="3"/>
        <v>110.48588682616489</v>
      </c>
      <c r="J33" s="108"/>
    </row>
    <row r="34" spans="1:10" x14ac:dyDescent="0.25">
      <c r="A34" s="36" t="s">
        <v>194</v>
      </c>
      <c r="B34" s="238">
        <v>42.131018249999997</v>
      </c>
      <c r="C34" s="81">
        <f t="shared" si="0"/>
        <v>0.35056610578887787</v>
      </c>
      <c r="D34" s="238">
        <v>85.610759909999999</v>
      </c>
      <c r="E34" s="81">
        <f t="shared" si="1"/>
        <v>0.71802765927282586</v>
      </c>
      <c r="F34" s="238">
        <v>89.062911170000007</v>
      </c>
      <c r="G34" s="81">
        <f t="shared" si="4"/>
        <v>0.72489390650116425</v>
      </c>
      <c r="H34" s="81">
        <f t="shared" si="2"/>
        <v>4.0323801162717832</v>
      </c>
      <c r="I34" s="83">
        <f t="shared" si="3"/>
        <v>111.39510714294217</v>
      </c>
      <c r="J34" s="108"/>
    </row>
    <row r="35" spans="1:10" x14ac:dyDescent="0.25">
      <c r="A35" s="36" t="s">
        <v>235</v>
      </c>
      <c r="B35" s="238">
        <v>57.214209420000003</v>
      </c>
      <c r="C35" s="81">
        <f t="shared" si="0"/>
        <v>0.47607115672213157</v>
      </c>
      <c r="D35" s="238">
        <v>74.35572741</v>
      </c>
      <c r="E35" s="81">
        <f t="shared" si="1"/>
        <v>0.62363035863549554</v>
      </c>
      <c r="F35" s="238">
        <v>88.379738189999998</v>
      </c>
      <c r="G35" s="81">
        <f t="shared" si="4"/>
        <v>0.71933347821757743</v>
      </c>
      <c r="H35" s="81">
        <f t="shared" si="2"/>
        <v>18.860700135002539</v>
      </c>
      <c r="I35" s="83">
        <f t="shared" si="3"/>
        <v>54.471658502207077</v>
      </c>
      <c r="J35" s="108"/>
    </row>
    <row r="36" spans="1:10" x14ac:dyDescent="0.25">
      <c r="A36" s="36" t="s">
        <v>198</v>
      </c>
      <c r="B36" s="238">
        <v>22.81697312</v>
      </c>
      <c r="C36" s="81">
        <f t="shared" si="0"/>
        <v>0.18985673133043501</v>
      </c>
      <c r="D36" s="238">
        <v>26.258414999999999</v>
      </c>
      <c r="E36" s="81">
        <f t="shared" si="1"/>
        <v>0.22023246001420127</v>
      </c>
      <c r="F36" s="238">
        <v>87.29423405</v>
      </c>
      <c r="G36" s="81">
        <f t="shared" si="4"/>
        <v>0.71049842750757064</v>
      </c>
      <c r="H36" s="81">
        <f t="shared" si="2"/>
        <v>232.44289135501896</v>
      </c>
      <c r="I36" s="83">
        <f t="shared" si="3"/>
        <v>282.58463815905134</v>
      </c>
      <c r="J36" s="108"/>
    </row>
    <row r="37" spans="1:10" x14ac:dyDescent="0.25">
      <c r="A37" s="36" t="s">
        <v>20</v>
      </c>
      <c r="B37" s="238">
        <v>116.29218706</v>
      </c>
      <c r="C37" s="81">
        <f t="shared" si="0"/>
        <v>0.96765045908416747</v>
      </c>
      <c r="D37" s="238">
        <v>96.49241859</v>
      </c>
      <c r="E37" s="81">
        <f t="shared" si="1"/>
        <v>0.80929342912722457</v>
      </c>
      <c r="F37" s="238">
        <v>85.705974730000008</v>
      </c>
      <c r="G37" s="81">
        <f t="shared" si="4"/>
        <v>0.69757139101295085</v>
      </c>
      <c r="H37" s="81">
        <f t="shared" si="2"/>
        <v>-11.178540260071635</v>
      </c>
      <c r="I37" s="83">
        <f t="shared" si="3"/>
        <v>-26.301175601951044</v>
      </c>
      <c r="J37" s="108"/>
    </row>
    <row r="38" spans="1:10" x14ac:dyDescent="0.25">
      <c r="A38" s="36" t="s">
        <v>135</v>
      </c>
      <c r="B38" s="238">
        <v>57.718882740000005</v>
      </c>
      <c r="C38" s="81">
        <f t="shared" si="0"/>
        <v>0.48027047038310494</v>
      </c>
      <c r="D38" s="238">
        <v>71.224652459999987</v>
      </c>
      <c r="E38" s="81">
        <f t="shared" si="1"/>
        <v>0.59736965939956133</v>
      </c>
      <c r="F38" s="238">
        <v>85.66787712</v>
      </c>
      <c r="G38" s="81">
        <f t="shared" si="4"/>
        <v>0.69726130991433788</v>
      </c>
      <c r="H38" s="81">
        <f t="shared" si="2"/>
        <v>20.278406648753222</v>
      </c>
      <c r="I38" s="83">
        <f t="shared" si="3"/>
        <v>48.422618479811533</v>
      </c>
      <c r="J38" s="108"/>
    </row>
    <row r="39" spans="1:10" x14ac:dyDescent="0.25">
      <c r="A39" s="36" t="s">
        <v>97</v>
      </c>
      <c r="B39" s="238">
        <v>271.72834517000001</v>
      </c>
      <c r="C39" s="81">
        <f t="shared" si="0"/>
        <v>2.2610122364821539</v>
      </c>
      <c r="D39" s="238">
        <v>29.64003361</v>
      </c>
      <c r="E39" s="81">
        <f t="shared" si="1"/>
        <v>0.2485944988238592</v>
      </c>
      <c r="F39" s="238">
        <v>78.16765556</v>
      </c>
      <c r="G39" s="81">
        <f t="shared" si="4"/>
        <v>0.63621609103669563</v>
      </c>
      <c r="H39" s="81">
        <f t="shared" si="2"/>
        <v>163.72323523151363</v>
      </c>
      <c r="I39" s="83">
        <f t="shared" si="3"/>
        <v>-71.233161004570064</v>
      </c>
      <c r="J39" s="108"/>
    </row>
    <row r="40" spans="1:10" x14ac:dyDescent="0.25">
      <c r="A40" s="36" t="s">
        <v>196</v>
      </c>
      <c r="B40" s="238">
        <v>58.430552280000001</v>
      </c>
      <c r="C40" s="81">
        <f t="shared" si="0"/>
        <v>0.4861921696348519</v>
      </c>
      <c r="D40" s="238">
        <v>104.84927601000001</v>
      </c>
      <c r="E40" s="81">
        <f t="shared" si="1"/>
        <v>0.87938338953018613</v>
      </c>
      <c r="F40" s="238">
        <v>75.708454029999999</v>
      </c>
      <c r="G40" s="81">
        <f t="shared" si="4"/>
        <v>0.61620034957330838</v>
      </c>
      <c r="H40" s="81">
        <f t="shared" si="2"/>
        <v>-27.793059798734998</v>
      </c>
      <c r="I40" s="83">
        <f t="shared" si="3"/>
        <v>29.569978505772209</v>
      </c>
      <c r="J40" s="108"/>
    </row>
    <row r="41" spans="1:10" x14ac:dyDescent="0.25">
      <c r="A41" s="36" t="s">
        <v>26</v>
      </c>
      <c r="B41" s="238">
        <v>313.91274227999997</v>
      </c>
      <c r="C41" s="81">
        <f t="shared" si="0"/>
        <v>2.6120225000402697</v>
      </c>
      <c r="D41" s="238">
        <v>174.92406062999999</v>
      </c>
      <c r="E41" s="81">
        <f t="shared" si="1"/>
        <v>1.4671089701422648</v>
      </c>
      <c r="F41" s="238">
        <v>71.025481909999996</v>
      </c>
      <c r="G41" s="81">
        <f t="shared" si="4"/>
        <v>0.57808506780777924</v>
      </c>
      <c r="H41" s="81">
        <f t="shared" si="2"/>
        <v>-59.396390837145404</v>
      </c>
      <c r="I41" s="83">
        <f t="shared" si="3"/>
        <v>-77.37413225276228</v>
      </c>
      <c r="J41" s="108"/>
    </row>
    <row r="42" spans="1:10" x14ac:dyDescent="0.25">
      <c r="A42" s="36" t="s">
        <v>229</v>
      </c>
      <c r="B42" s="238">
        <v>80.630920110000005</v>
      </c>
      <c r="C42" s="81">
        <f t="shared" si="0"/>
        <v>0.67091821758038861</v>
      </c>
      <c r="D42" s="238">
        <v>68.84627918000001</v>
      </c>
      <c r="E42" s="81">
        <f t="shared" si="1"/>
        <v>0.57742195888959369</v>
      </c>
      <c r="F42" s="238">
        <v>70.848117560000006</v>
      </c>
      <c r="G42" s="81">
        <f t="shared" si="4"/>
        <v>0.57664147771111007</v>
      </c>
      <c r="H42" s="81">
        <f t="shared" si="2"/>
        <v>2.9076929121560013</v>
      </c>
      <c r="I42" s="83">
        <f t="shared" si="3"/>
        <v>-12.132817703994814</v>
      </c>
      <c r="J42" s="108"/>
    </row>
    <row r="43" spans="1:10" x14ac:dyDescent="0.25">
      <c r="A43" s="36" t="s">
        <v>212</v>
      </c>
      <c r="B43" s="238">
        <v>72.980688270000002</v>
      </c>
      <c r="C43" s="81">
        <f t="shared" si="0"/>
        <v>0.60726174555740631</v>
      </c>
      <c r="D43" s="238">
        <v>66.288592530000003</v>
      </c>
      <c r="E43" s="81">
        <f t="shared" si="1"/>
        <v>0.55597033574802246</v>
      </c>
      <c r="F43" s="238">
        <v>69.601891649999999</v>
      </c>
      <c r="G43" s="81">
        <f t="shared" si="4"/>
        <v>0.56649829289472198</v>
      </c>
      <c r="H43" s="81">
        <f t="shared" si="2"/>
        <v>4.9982945685571822</v>
      </c>
      <c r="I43" s="83">
        <f t="shared" si="3"/>
        <v>-4.629713284560677</v>
      </c>
      <c r="J43" s="108"/>
    </row>
    <row r="44" spans="1:10" x14ac:dyDescent="0.25">
      <c r="A44" s="36" t="s">
        <v>195</v>
      </c>
      <c r="B44" s="238">
        <v>71.590503730000009</v>
      </c>
      <c r="C44" s="81">
        <f t="shared" si="0"/>
        <v>0.59569422118323101</v>
      </c>
      <c r="D44" s="238">
        <v>95.235385900000011</v>
      </c>
      <c r="E44" s="81">
        <f t="shared" si="1"/>
        <v>0.79875054595484085</v>
      </c>
      <c r="F44" s="238">
        <v>69.481808520000001</v>
      </c>
      <c r="G44" s="81">
        <f t="shared" si="4"/>
        <v>0.56552092164032364</v>
      </c>
      <c r="H44" s="81">
        <f t="shared" si="2"/>
        <v>-27.04202554189472</v>
      </c>
      <c r="I44" s="83">
        <f t="shared" si="3"/>
        <v>-2.9454957014310779</v>
      </c>
      <c r="J44" s="108"/>
    </row>
    <row r="45" spans="1:10" x14ac:dyDescent="0.25">
      <c r="A45" s="36" t="s">
        <v>240</v>
      </c>
      <c r="B45" s="238">
        <v>77.019284409999997</v>
      </c>
      <c r="C45" s="81">
        <f t="shared" si="0"/>
        <v>0.6408663195853268</v>
      </c>
      <c r="D45" s="238">
        <v>47.202063680000002</v>
      </c>
      <c r="E45" s="81">
        <f t="shared" si="1"/>
        <v>0.39588934069300769</v>
      </c>
      <c r="F45" s="238">
        <v>69.168306479999998</v>
      </c>
      <c r="G45" s="81">
        <f t="shared" si="4"/>
        <v>0.56296929026553166</v>
      </c>
      <c r="H45" s="81">
        <f t="shared" si="2"/>
        <v>46.536615324527261</v>
      </c>
      <c r="I45" s="83">
        <f t="shared" si="3"/>
        <v>-10.193522297878744</v>
      </c>
      <c r="J45" s="108"/>
    </row>
    <row r="46" spans="1:10" x14ac:dyDescent="0.25">
      <c r="A46" s="36" t="s">
        <v>204</v>
      </c>
      <c r="B46" s="238">
        <v>70.374417409999992</v>
      </c>
      <c r="C46" s="81">
        <f t="shared" si="0"/>
        <v>0.58557534290272484</v>
      </c>
      <c r="D46" s="238">
        <v>64.963677880000006</v>
      </c>
      <c r="E46" s="81">
        <f t="shared" si="1"/>
        <v>0.54485811847678378</v>
      </c>
      <c r="F46" s="238">
        <v>66.507201899999998</v>
      </c>
      <c r="G46" s="81">
        <f t="shared" si="4"/>
        <v>0.54131023523057664</v>
      </c>
      <c r="H46" s="81">
        <f t="shared" si="2"/>
        <v>2.3759800404945741</v>
      </c>
      <c r="I46" s="83">
        <f t="shared" si="3"/>
        <v>-5.4952007452788827</v>
      </c>
      <c r="J46" s="108"/>
    </row>
    <row r="47" spans="1:10" x14ac:dyDescent="0.25">
      <c r="A47" s="36" t="s">
        <v>242</v>
      </c>
      <c r="B47" s="238">
        <v>30.666272979999999</v>
      </c>
      <c r="C47" s="81">
        <f t="shared" si="0"/>
        <v>0.2551696195393352</v>
      </c>
      <c r="D47" s="238">
        <v>65.422582239999997</v>
      </c>
      <c r="E47" s="81">
        <f t="shared" si="1"/>
        <v>0.54870700410503048</v>
      </c>
      <c r="F47" s="238">
        <v>66.249733509999999</v>
      </c>
      <c r="G47" s="81">
        <f t="shared" si="4"/>
        <v>0.53921466857352662</v>
      </c>
      <c r="H47" s="81">
        <f t="shared" si="2"/>
        <v>1.2643207309757765</v>
      </c>
      <c r="I47" s="83">
        <f t="shared" si="3"/>
        <v>116.03451307306534</v>
      </c>
      <c r="J47" s="108"/>
    </row>
    <row r="48" spans="1:10" x14ac:dyDescent="0.25">
      <c r="A48" s="36" t="s">
        <v>88</v>
      </c>
      <c r="B48" s="238">
        <v>81.418480620000011</v>
      </c>
      <c r="C48" s="81">
        <f t="shared" si="0"/>
        <v>0.67747139461080153</v>
      </c>
      <c r="D48" s="238">
        <v>74.484424969999992</v>
      </c>
      <c r="E48" s="81">
        <f t="shared" si="1"/>
        <v>0.62470976042865878</v>
      </c>
      <c r="F48" s="238">
        <v>63.236265809999999</v>
      </c>
      <c r="G48" s="81">
        <f t="shared" si="4"/>
        <v>0.51468768708963486</v>
      </c>
      <c r="H48" s="81">
        <f t="shared" si="2"/>
        <v>-15.101357316687892</v>
      </c>
      <c r="I48" s="83">
        <f t="shared" si="3"/>
        <v>-22.33180313798886</v>
      </c>
      <c r="J48" s="108"/>
    </row>
    <row r="49" spans="1:10" x14ac:dyDescent="0.25">
      <c r="A49" s="36" t="s">
        <v>222</v>
      </c>
      <c r="B49" s="238">
        <v>48.274012340000006</v>
      </c>
      <c r="C49" s="81">
        <f t="shared" si="0"/>
        <v>0.40168107061684988</v>
      </c>
      <c r="D49" s="238">
        <v>36.195761470000001</v>
      </c>
      <c r="E49" s="81">
        <f t="shared" si="1"/>
        <v>0.30357817067882215</v>
      </c>
      <c r="F49" s="238">
        <v>62.432673810000004</v>
      </c>
      <c r="G49" s="81">
        <f t="shared" si="4"/>
        <v>0.50814715370193553</v>
      </c>
      <c r="H49" s="81">
        <f t="shared" si="2"/>
        <v>72.486145544267245</v>
      </c>
      <c r="I49" s="83">
        <f t="shared" si="3"/>
        <v>29.329779696534743</v>
      </c>
      <c r="J49" s="108"/>
    </row>
    <row r="50" spans="1:10" x14ac:dyDescent="0.25">
      <c r="A50" s="36" t="s">
        <v>2</v>
      </c>
      <c r="B50" s="238">
        <v>132.63749747</v>
      </c>
      <c r="C50" s="81">
        <f t="shared" si="0"/>
        <v>1.1036574215635067</v>
      </c>
      <c r="D50" s="238">
        <v>54.906096740000002</v>
      </c>
      <c r="E50" s="81">
        <f t="shared" si="1"/>
        <v>0.46050398528730385</v>
      </c>
      <c r="F50" s="238">
        <v>61.427598670000002</v>
      </c>
      <c r="G50" s="81">
        <f t="shared" si="4"/>
        <v>0.49996672444141954</v>
      </c>
      <c r="H50" s="81">
        <f t="shared" si="2"/>
        <v>11.87755516638096</v>
      </c>
      <c r="I50" s="83">
        <f t="shared" si="3"/>
        <v>-53.687607319420572</v>
      </c>
      <c r="J50" s="108"/>
    </row>
    <row r="51" spans="1:10" x14ac:dyDescent="0.25">
      <c r="A51" s="36" t="s">
        <v>16</v>
      </c>
      <c r="B51" s="238">
        <v>32.519537030000002</v>
      </c>
      <c r="C51" s="81">
        <f t="shared" si="0"/>
        <v>0.27059036150080024</v>
      </c>
      <c r="D51" s="238">
        <v>26.033230960000001</v>
      </c>
      <c r="E51" s="81">
        <f t="shared" si="1"/>
        <v>0.21834381459957378</v>
      </c>
      <c r="F51" s="238">
        <v>59.487896540000001</v>
      </c>
      <c r="G51" s="81">
        <f t="shared" si="4"/>
        <v>0.48417925201330125</v>
      </c>
      <c r="H51" s="81">
        <f t="shared" si="2"/>
        <v>128.50754342172513</v>
      </c>
      <c r="I51" s="83">
        <f t="shared" si="3"/>
        <v>82.929715404992038</v>
      </c>
      <c r="J51" s="108"/>
    </row>
    <row r="52" spans="1:10" x14ac:dyDescent="0.25">
      <c r="A52" s="36" t="s">
        <v>214</v>
      </c>
      <c r="B52" s="238">
        <v>56.568094369999997</v>
      </c>
      <c r="C52" s="81">
        <f t="shared" si="0"/>
        <v>0.4706949268948335</v>
      </c>
      <c r="D52" s="238">
        <v>65.45767798</v>
      </c>
      <c r="E52" s="81">
        <f t="shared" si="1"/>
        <v>0.54900135626437518</v>
      </c>
      <c r="F52" s="238">
        <v>58.483480499999999</v>
      </c>
      <c r="G52" s="81">
        <f t="shared" si="4"/>
        <v>0.4760041872481458</v>
      </c>
      <c r="H52" s="81">
        <f t="shared" si="2"/>
        <v>-10.654514023749673</v>
      </c>
      <c r="I52" s="83">
        <f t="shared" si="3"/>
        <v>3.3859831258798767</v>
      </c>
      <c r="J52" s="108"/>
    </row>
    <row r="53" spans="1:10" x14ac:dyDescent="0.25">
      <c r="A53" s="36" t="s">
        <v>238</v>
      </c>
      <c r="B53" s="238">
        <v>82.591091590000005</v>
      </c>
      <c r="C53" s="81">
        <f t="shared" si="0"/>
        <v>0.68722852079557439</v>
      </c>
      <c r="D53" s="238">
        <v>54.2019442</v>
      </c>
      <c r="E53" s="81">
        <f t="shared" si="1"/>
        <v>0.45459817390800128</v>
      </c>
      <c r="F53" s="238">
        <v>57.121768430000003</v>
      </c>
      <c r="G53" s="81">
        <f t="shared" si="4"/>
        <v>0.46492104647737154</v>
      </c>
      <c r="H53" s="81">
        <f t="shared" si="2"/>
        <v>5.3869363416672478</v>
      </c>
      <c r="I53" s="83">
        <f t="shared" si="3"/>
        <v>-30.83785753363718</v>
      </c>
      <c r="J53" s="108"/>
    </row>
    <row r="54" spans="1:10" x14ac:dyDescent="0.25">
      <c r="A54" s="36" t="s">
        <v>157</v>
      </c>
      <c r="B54" s="238">
        <v>44.229129630000003</v>
      </c>
      <c r="C54" s="81">
        <f t="shared" si="0"/>
        <v>0.3680241869497321</v>
      </c>
      <c r="D54" s="238">
        <v>210.02438202000002</v>
      </c>
      <c r="E54" s="81">
        <f t="shared" si="1"/>
        <v>1.7614995541515737</v>
      </c>
      <c r="F54" s="238">
        <v>56.766501409999996</v>
      </c>
      <c r="G54" s="81">
        <f t="shared" si="4"/>
        <v>0.46202948483183681</v>
      </c>
      <c r="H54" s="81">
        <f t="shared" si="2"/>
        <v>-72.971470805425682</v>
      </c>
      <c r="I54" s="83">
        <f t="shared" si="3"/>
        <v>28.346413065058542</v>
      </c>
      <c r="J54" s="108"/>
    </row>
    <row r="55" spans="1:10" x14ac:dyDescent="0.25">
      <c r="A55" s="36" t="s">
        <v>200</v>
      </c>
      <c r="B55" s="238">
        <v>32.912884750000003</v>
      </c>
      <c r="C55" s="81">
        <f t="shared" si="0"/>
        <v>0.2738633509548668</v>
      </c>
      <c r="D55" s="238">
        <v>40.835061680000003</v>
      </c>
      <c r="E55" s="81">
        <f t="shared" si="1"/>
        <v>0.34248853514646804</v>
      </c>
      <c r="F55" s="238">
        <v>55.54501964</v>
      </c>
      <c r="G55" s="81">
        <f t="shared" si="4"/>
        <v>0.45208769559158674</v>
      </c>
      <c r="H55" s="81">
        <f t="shared" si="2"/>
        <v>36.022862106278076</v>
      </c>
      <c r="I55" s="83">
        <f t="shared" si="3"/>
        <v>68.763753350426057</v>
      </c>
      <c r="J55" s="108"/>
    </row>
    <row r="56" spans="1:10" x14ac:dyDescent="0.25">
      <c r="A56" s="36" t="s">
        <v>211</v>
      </c>
      <c r="B56" s="238">
        <v>88.684953680000007</v>
      </c>
      <c r="C56" s="81">
        <f t="shared" si="0"/>
        <v>0.73793466536177577</v>
      </c>
      <c r="D56" s="238">
        <v>48.861646180000001</v>
      </c>
      <c r="E56" s="81">
        <f t="shared" si="1"/>
        <v>0.40980845715801589</v>
      </c>
      <c r="F56" s="238">
        <v>54.040187039999999</v>
      </c>
      <c r="G56" s="81">
        <f t="shared" si="4"/>
        <v>0.43983967935548884</v>
      </c>
      <c r="H56" s="81">
        <f t="shared" si="2"/>
        <v>10.598375750425859</v>
      </c>
      <c r="I56" s="83">
        <f t="shared" si="3"/>
        <v>-39.06498814331907</v>
      </c>
      <c r="J56" s="108"/>
    </row>
    <row r="57" spans="1:10" x14ac:dyDescent="0.25">
      <c r="A57" s="36" t="s">
        <v>114</v>
      </c>
      <c r="B57" s="238">
        <v>63.321589189999997</v>
      </c>
      <c r="C57" s="81">
        <f t="shared" si="0"/>
        <v>0.52688977994737651</v>
      </c>
      <c r="D57" s="238">
        <v>52.924878030000002</v>
      </c>
      <c r="E57" s="81">
        <f t="shared" si="1"/>
        <v>0.44388726754826813</v>
      </c>
      <c r="F57" s="238">
        <v>48.801550229999997</v>
      </c>
      <c r="G57" s="81">
        <f t="shared" si="4"/>
        <v>0.39720177484444885</v>
      </c>
      <c r="H57" s="81">
        <f t="shared" si="2"/>
        <v>-7.7909065707487013</v>
      </c>
      <c r="I57" s="83">
        <f t="shared" si="3"/>
        <v>-22.930629419978398</v>
      </c>
      <c r="J57" s="108"/>
    </row>
    <row r="58" spans="1:10" x14ac:dyDescent="0.25">
      <c r="A58" s="36" t="s">
        <v>104</v>
      </c>
      <c r="B58" s="238">
        <v>105.22773552</v>
      </c>
      <c r="C58" s="81">
        <f t="shared" si="0"/>
        <v>0.87558475903269628</v>
      </c>
      <c r="D58" s="238">
        <v>37.283928459999998</v>
      </c>
      <c r="E58" s="81">
        <f t="shared" si="1"/>
        <v>0.31270475707460982</v>
      </c>
      <c r="F58" s="238">
        <v>47.89538992</v>
      </c>
      <c r="G58" s="81">
        <f t="shared" si="4"/>
        <v>0.38982642546047919</v>
      </c>
      <c r="H58" s="81">
        <f t="shared" si="2"/>
        <v>28.461221492216126</v>
      </c>
      <c r="I58" s="83">
        <f t="shared" si="3"/>
        <v>-54.484062891482822</v>
      </c>
      <c r="J58" s="108"/>
    </row>
    <row r="59" spans="1:10" x14ac:dyDescent="0.25">
      <c r="A59" s="36" t="s">
        <v>203</v>
      </c>
      <c r="B59" s="238">
        <v>40.652376570000001</v>
      </c>
      <c r="C59" s="81">
        <f t="shared" si="0"/>
        <v>0.33826254235400355</v>
      </c>
      <c r="D59" s="238">
        <v>51.510621640000004</v>
      </c>
      <c r="E59" s="81">
        <f t="shared" si="1"/>
        <v>0.4320257304425249</v>
      </c>
      <c r="F59" s="238">
        <v>47.745942740000004</v>
      </c>
      <c r="G59" s="81">
        <f t="shared" si="4"/>
        <v>0.38861005661847048</v>
      </c>
      <c r="H59" s="81">
        <f t="shared" si="2"/>
        <v>-7.3085487616724514</v>
      </c>
      <c r="I59" s="83">
        <f t="shared" si="3"/>
        <v>17.449327120606274</v>
      </c>
      <c r="J59" s="108"/>
    </row>
    <row r="60" spans="1:10" x14ac:dyDescent="0.25">
      <c r="A60" s="36" t="s">
        <v>143</v>
      </c>
      <c r="B60" s="238">
        <v>39.756543999999998</v>
      </c>
      <c r="C60" s="81">
        <f t="shared" si="0"/>
        <v>0.33080844918112506</v>
      </c>
      <c r="D60" s="238">
        <v>51.373278899999995</v>
      </c>
      <c r="E60" s="81">
        <f t="shared" si="1"/>
        <v>0.43087382049307471</v>
      </c>
      <c r="F60" s="238">
        <v>47.201142990000001</v>
      </c>
      <c r="G60" s="81">
        <f t="shared" si="4"/>
        <v>0.38417586494597339</v>
      </c>
      <c r="H60" s="81">
        <f t="shared" si="2"/>
        <v>-8.1212178769457406</v>
      </c>
      <c r="I60" s="83">
        <f t="shared" si="3"/>
        <v>18.72546816443603</v>
      </c>
      <c r="J60" s="108"/>
    </row>
    <row r="61" spans="1:10" x14ac:dyDescent="0.25">
      <c r="A61" s="36" t="s">
        <v>201</v>
      </c>
      <c r="B61" s="238">
        <v>37.325596640000001</v>
      </c>
      <c r="C61" s="81">
        <f t="shared" si="0"/>
        <v>0.31058088799767442</v>
      </c>
      <c r="D61" s="238">
        <v>35.985379990000006</v>
      </c>
      <c r="E61" s="81">
        <f t="shared" si="1"/>
        <v>0.30181367610129994</v>
      </c>
      <c r="F61" s="238">
        <v>45.9163122</v>
      </c>
      <c r="G61" s="81">
        <f t="shared" si="4"/>
        <v>0.37371847029851657</v>
      </c>
      <c r="H61" s="81">
        <f t="shared" si="2"/>
        <v>27.597130314476903</v>
      </c>
      <c r="I61" s="83">
        <f t="shared" si="3"/>
        <v>23.015614841622533</v>
      </c>
      <c r="J61" s="108"/>
    </row>
    <row r="62" spans="1:10" x14ac:dyDescent="0.25">
      <c r="A62" s="36" t="s">
        <v>36</v>
      </c>
      <c r="B62" s="238">
        <v>44.109831010000001</v>
      </c>
      <c r="C62" s="81">
        <f t="shared" si="0"/>
        <v>0.36703152039723574</v>
      </c>
      <c r="D62" s="238">
        <v>42.671738409999996</v>
      </c>
      <c r="E62" s="81">
        <f t="shared" si="1"/>
        <v>0.35789296205109034</v>
      </c>
      <c r="F62" s="238">
        <v>44.057673840000007</v>
      </c>
      <c r="G62" s="81">
        <f t="shared" si="4"/>
        <v>0.35859078579040971</v>
      </c>
      <c r="H62" s="81">
        <f t="shared" si="2"/>
        <v>3.247900089477529</v>
      </c>
      <c r="I62" s="83">
        <f t="shared" si="3"/>
        <v>-0.11824386719634372</v>
      </c>
      <c r="J62" s="108"/>
    </row>
    <row r="63" spans="1:10" x14ac:dyDescent="0.25">
      <c r="A63" s="36" t="s">
        <v>39</v>
      </c>
      <c r="B63" s="238">
        <v>42.46068167</v>
      </c>
      <c r="C63" s="81">
        <f t="shared" si="0"/>
        <v>0.35330918739883743</v>
      </c>
      <c r="D63" s="238">
        <v>68.804829170000005</v>
      </c>
      <c r="E63" s="81">
        <f t="shared" si="1"/>
        <v>0.57707431270950571</v>
      </c>
      <c r="F63" s="238">
        <v>43.567667469999996</v>
      </c>
      <c r="G63" s="81">
        <f t="shared" si="4"/>
        <v>0.35460256412671665</v>
      </c>
      <c r="H63" s="81">
        <f t="shared" si="2"/>
        <v>-36.679346500003831</v>
      </c>
      <c r="I63" s="83">
        <f t="shared" si="3"/>
        <v>2.6070843812715294</v>
      </c>
      <c r="J63" s="108"/>
    </row>
    <row r="64" spans="1:10" x14ac:dyDescent="0.25">
      <c r="A64" s="36" t="s">
        <v>71</v>
      </c>
      <c r="B64" s="238">
        <v>16.808104839999999</v>
      </c>
      <c r="C64" s="81">
        <f t="shared" si="0"/>
        <v>0.13985780795720479</v>
      </c>
      <c r="D64" s="238">
        <v>148.21544055999999</v>
      </c>
      <c r="E64" s="81">
        <f t="shared" si="1"/>
        <v>1.2431005864831304</v>
      </c>
      <c r="F64" s="238">
        <v>41.992888289999996</v>
      </c>
      <c r="G64" s="81">
        <f t="shared" si="4"/>
        <v>0.34178524413716505</v>
      </c>
      <c r="H64" s="81">
        <f t="shared" si="2"/>
        <v>-71.667669622450305</v>
      </c>
      <c r="I64" s="83">
        <f t="shared" si="3"/>
        <v>149.83713922384126</v>
      </c>
      <c r="J64" s="108"/>
    </row>
    <row r="65" spans="1:10" x14ac:dyDescent="0.25">
      <c r="A65" s="36" t="s">
        <v>99</v>
      </c>
      <c r="B65" s="238">
        <v>25.205100469999998</v>
      </c>
      <c r="C65" s="81">
        <f t="shared" si="0"/>
        <v>0.20972799340745379</v>
      </c>
      <c r="D65" s="238">
        <v>40.229040560000001</v>
      </c>
      <c r="E65" s="81">
        <f t="shared" si="1"/>
        <v>0.33740576369669995</v>
      </c>
      <c r="F65" s="238">
        <v>41.716681200000004</v>
      </c>
      <c r="G65" s="81">
        <f t="shared" si="4"/>
        <v>0.33953716091326008</v>
      </c>
      <c r="H65" s="81">
        <f t="shared" si="2"/>
        <v>3.6979272169845645</v>
      </c>
      <c r="I65" s="83">
        <f t="shared" si="3"/>
        <v>65.508886781279358</v>
      </c>
      <c r="J65" s="108"/>
    </row>
    <row r="66" spans="1:10" x14ac:dyDescent="0.25">
      <c r="A66" s="36" t="s">
        <v>146</v>
      </c>
      <c r="B66" s="238">
        <v>23.963633359999999</v>
      </c>
      <c r="C66" s="81">
        <f t="shared" si="0"/>
        <v>0.19939792524638644</v>
      </c>
      <c r="D66" s="238">
        <v>25.489970710000001</v>
      </c>
      <c r="E66" s="81">
        <f t="shared" si="1"/>
        <v>0.2137874260557325</v>
      </c>
      <c r="F66" s="238">
        <v>41.519190630000004</v>
      </c>
      <c r="G66" s="81">
        <f t="shared" si="4"/>
        <v>0.33792976105507239</v>
      </c>
      <c r="H66" s="81">
        <f t="shared" si="2"/>
        <v>62.884418747925672</v>
      </c>
      <c r="I66" s="83">
        <f t="shared" si="3"/>
        <v>73.259163192271458</v>
      </c>
      <c r="J66" s="108"/>
    </row>
    <row r="67" spans="1:10" x14ac:dyDescent="0.25">
      <c r="A67" s="36" t="s">
        <v>249</v>
      </c>
      <c r="B67" s="238">
        <v>28.54715925</v>
      </c>
      <c r="C67" s="81">
        <f t="shared" si="0"/>
        <v>0.23753678086352553</v>
      </c>
      <c r="D67" s="238">
        <v>23.097593329999999</v>
      </c>
      <c r="E67" s="81">
        <f t="shared" si="1"/>
        <v>0.19372227148795948</v>
      </c>
      <c r="F67" s="238">
        <v>41.312948640000002</v>
      </c>
      <c r="G67" s="81">
        <f t="shared" si="4"/>
        <v>0.33625113232116194</v>
      </c>
      <c r="H67" s="81">
        <f t="shared" si="2"/>
        <v>78.86256827606897</v>
      </c>
      <c r="I67" s="83">
        <f t="shared" si="3"/>
        <v>44.718247718466067</v>
      </c>
      <c r="J67" s="108"/>
    </row>
    <row r="68" spans="1:10" x14ac:dyDescent="0.25">
      <c r="A68" s="36" t="s">
        <v>231</v>
      </c>
      <c r="B68" s="238">
        <v>41.95079715</v>
      </c>
      <c r="C68" s="81">
        <f t="shared" ref="C68:C131" si="5">(B68/$B$268)*100</f>
        <v>0.34906651209681261</v>
      </c>
      <c r="D68" s="238">
        <v>42.584716610000001</v>
      </c>
      <c r="E68" s="81">
        <f t="shared" ref="E68:E131" si="6">(D68/$D$268)*100</f>
        <v>0.35716309983020372</v>
      </c>
      <c r="F68" s="238">
        <v>40.796138329999998</v>
      </c>
      <c r="G68" s="81">
        <f t="shared" ref="G68:G131" si="7">(F68/$F$268)*100</f>
        <v>0.33204475011767776</v>
      </c>
      <c r="H68" s="81">
        <f t="shared" ref="H68:H131" si="8">((F68/D68)-1)*100</f>
        <v>-4.2000473934820093</v>
      </c>
      <c r="I68" s="83">
        <f t="shared" si="3"/>
        <v>-2.7524121076207053</v>
      </c>
      <c r="J68" s="108"/>
    </row>
    <row r="69" spans="1:10" x14ac:dyDescent="0.25">
      <c r="A69" s="36" t="s">
        <v>5</v>
      </c>
      <c r="B69" s="238">
        <v>50.331526359999998</v>
      </c>
      <c r="C69" s="81">
        <f t="shared" si="5"/>
        <v>0.41880134702026711</v>
      </c>
      <c r="D69" s="238">
        <v>43.045349119999997</v>
      </c>
      <c r="E69" s="81">
        <f t="shared" si="6"/>
        <v>0.3610264796587202</v>
      </c>
      <c r="F69" s="238">
        <v>39.669611709999998</v>
      </c>
      <c r="G69" s="81">
        <f t="shared" si="7"/>
        <v>0.32287581243507008</v>
      </c>
      <c r="H69" s="81">
        <f t="shared" si="8"/>
        <v>-7.8422814055689516</v>
      </c>
      <c r="I69" s="83">
        <f t="shared" ref="I69:I132" si="9">((F69/B69)-1)*100</f>
        <v>-21.183372373291164</v>
      </c>
      <c r="J69" s="108"/>
    </row>
    <row r="70" spans="1:10" x14ac:dyDescent="0.25">
      <c r="A70" s="36" t="s">
        <v>232</v>
      </c>
      <c r="B70" s="238">
        <v>45.549414679999998</v>
      </c>
      <c r="C70" s="81">
        <f t="shared" si="5"/>
        <v>0.37901008778325329</v>
      </c>
      <c r="D70" s="238">
        <v>39.051132549999998</v>
      </c>
      <c r="E70" s="81">
        <f t="shared" si="6"/>
        <v>0.32752650865740179</v>
      </c>
      <c r="F70" s="238">
        <v>39.625398570000002</v>
      </c>
      <c r="G70" s="81">
        <f t="shared" si="7"/>
        <v>0.3225159562912247</v>
      </c>
      <c r="H70" s="81">
        <f t="shared" si="8"/>
        <v>1.4705489508267888</v>
      </c>
      <c r="I70" s="83">
        <f t="shared" si="9"/>
        <v>-13.005690965774663</v>
      </c>
      <c r="J70" s="108"/>
    </row>
    <row r="71" spans="1:10" x14ac:dyDescent="0.25">
      <c r="A71" s="36" t="s">
        <v>27</v>
      </c>
      <c r="B71" s="238">
        <v>33.921579829999999</v>
      </c>
      <c r="C71" s="81">
        <f t="shared" si="5"/>
        <v>0.28225655674034528</v>
      </c>
      <c r="D71" s="238">
        <v>31.881521329999998</v>
      </c>
      <c r="E71" s="81">
        <f t="shared" si="6"/>
        <v>0.26739412380759198</v>
      </c>
      <c r="F71" s="238">
        <v>38.779924869999995</v>
      </c>
      <c r="G71" s="81">
        <f t="shared" si="7"/>
        <v>0.31563454263445395</v>
      </c>
      <c r="H71" s="81">
        <f t="shared" si="8"/>
        <v>21.637623464061949</v>
      </c>
      <c r="I71" s="83">
        <f t="shared" si="9"/>
        <v>14.32228411632912</v>
      </c>
      <c r="J71" s="108"/>
    </row>
    <row r="72" spans="1:10" x14ac:dyDescent="0.25">
      <c r="A72" s="36" t="s">
        <v>168</v>
      </c>
      <c r="B72" s="238">
        <v>78.656291240000002</v>
      </c>
      <c r="C72" s="81">
        <f t="shared" si="5"/>
        <v>0.65448761651524123</v>
      </c>
      <c r="D72" s="238">
        <v>98.511683009999999</v>
      </c>
      <c r="E72" s="81">
        <f t="shared" si="6"/>
        <v>0.82622924077601412</v>
      </c>
      <c r="F72" s="238">
        <v>38.487094810000002</v>
      </c>
      <c r="G72" s="81">
        <f t="shared" si="7"/>
        <v>0.31325116302844497</v>
      </c>
      <c r="H72" s="81">
        <f t="shared" si="8"/>
        <v>-60.931441191505023</v>
      </c>
      <c r="I72" s="83">
        <f t="shared" si="9"/>
        <v>-51.06927341315108</v>
      </c>
      <c r="J72" s="108"/>
    </row>
    <row r="73" spans="1:10" x14ac:dyDescent="0.25">
      <c r="A73" s="36" t="s">
        <v>256</v>
      </c>
      <c r="B73" s="238">
        <v>38.836547150000001</v>
      </c>
      <c r="C73" s="81">
        <f t="shared" si="5"/>
        <v>0.32315328853134578</v>
      </c>
      <c r="D73" s="238">
        <v>39.998541009999997</v>
      </c>
      <c r="E73" s="81">
        <f t="shared" si="6"/>
        <v>0.33547253646540409</v>
      </c>
      <c r="F73" s="238">
        <v>38.346882000000001</v>
      </c>
      <c r="G73" s="81">
        <f t="shared" si="7"/>
        <v>0.3121099538511658</v>
      </c>
      <c r="H73" s="81">
        <f t="shared" si="8"/>
        <v>-4.1292981401173208</v>
      </c>
      <c r="I73" s="83">
        <f t="shared" si="9"/>
        <v>-1.2608359546196213</v>
      </c>
      <c r="J73" s="108"/>
    </row>
    <row r="74" spans="1:10" x14ac:dyDescent="0.25">
      <c r="A74" s="36" t="s">
        <v>23</v>
      </c>
      <c r="B74" s="238">
        <v>31.234379929999999</v>
      </c>
      <c r="C74" s="81">
        <f t="shared" si="5"/>
        <v>0.25989675525562178</v>
      </c>
      <c r="D74" s="238">
        <v>31.281868230000001</v>
      </c>
      <c r="E74" s="81">
        <f t="shared" si="6"/>
        <v>0.26236476170145795</v>
      </c>
      <c r="F74" s="238">
        <v>36.657718270000004</v>
      </c>
      <c r="G74" s="81">
        <f t="shared" si="7"/>
        <v>0.29836164404549859</v>
      </c>
      <c r="H74" s="81">
        <f t="shared" si="8"/>
        <v>17.185194952149452</v>
      </c>
      <c r="I74" s="83">
        <f t="shared" si="9"/>
        <v>17.363361629570861</v>
      </c>
      <c r="J74" s="108"/>
    </row>
    <row r="75" spans="1:10" x14ac:dyDescent="0.25">
      <c r="A75" s="36" t="s">
        <v>25</v>
      </c>
      <c r="B75" s="238">
        <v>29.792763770000001</v>
      </c>
      <c r="C75" s="81">
        <f t="shared" si="5"/>
        <v>0.24790127581444982</v>
      </c>
      <c r="D75" s="238">
        <v>32.818668649999999</v>
      </c>
      <c r="E75" s="81">
        <f t="shared" si="6"/>
        <v>0.27525409020995545</v>
      </c>
      <c r="F75" s="238">
        <v>36.383064060000002</v>
      </c>
      <c r="G75" s="81">
        <f t="shared" si="7"/>
        <v>0.29612619990148376</v>
      </c>
      <c r="H75" s="81">
        <f t="shared" si="8"/>
        <v>10.86087753288556</v>
      </c>
      <c r="I75" s="83">
        <f t="shared" si="9"/>
        <v>22.120473081574744</v>
      </c>
      <c r="J75" s="108"/>
    </row>
    <row r="76" spans="1:10" x14ac:dyDescent="0.25">
      <c r="A76" s="36" t="s">
        <v>210</v>
      </c>
      <c r="B76" s="238">
        <v>101.12079240999999</v>
      </c>
      <c r="C76" s="81">
        <f t="shared" si="5"/>
        <v>0.84141147975836594</v>
      </c>
      <c r="D76" s="238">
        <v>89.83189496</v>
      </c>
      <c r="E76" s="81">
        <f t="shared" si="6"/>
        <v>0.75343082264402217</v>
      </c>
      <c r="F76" s="238">
        <v>33.594672989999999</v>
      </c>
      <c r="G76" s="81">
        <f t="shared" si="7"/>
        <v>0.27343114458572942</v>
      </c>
      <c r="H76" s="81">
        <f t="shared" si="8"/>
        <v>-62.602733689455277</v>
      </c>
      <c r="I76" s="83">
        <f t="shared" si="9"/>
        <v>-66.777680248204049</v>
      </c>
      <c r="J76" s="108"/>
    </row>
    <row r="77" spans="1:10" x14ac:dyDescent="0.25">
      <c r="A77" s="36" t="s">
        <v>22</v>
      </c>
      <c r="B77" s="238">
        <v>25.399858690000002</v>
      </c>
      <c r="C77" s="81">
        <f t="shared" si="5"/>
        <v>0.21134854837127254</v>
      </c>
      <c r="D77" s="238">
        <v>34.877302319999998</v>
      </c>
      <c r="E77" s="81">
        <f t="shared" si="6"/>
        <v>0.29252009645641636</v>
      </c>
      <c r="F77" s="238">
        <v>33.018329680000001</v>
      </c>
      <c r="G77" s="81">
        <f t="shared" si="7"/>
        <v>0.26874021602766496</v>
      </c>
      <c r="H77" s="81">
        <f t="shared" si="8"/>
        <v>-5.3300356287418253</v>
      </c>
      <c r="I77" s="83">
        <f t="shared" si="9"/>
        <v>29.994147144603645</v>
      </c>
      <c r="J77" s="108"/>
    </row>
    <row r="78" spans="1:10" x14ac:dyDescent="0.25">
      <c r="A78" s="36" t="s">
        <v>110</v>
      </c>
      <c r="B78" s="238">
        <v>10.023522210000001</v>
      </c>
      <c r="C78" s="81">
        <f t="shared" si="5"/>
        <v>8.340427773658253E-2</v>
      </c>
      <c r="D78" s="238">
        <v>42.348691729999999</v>
      </c>
      <c r="E78" s="81">
        <f t="shared" si="6"/>
        <v>0.35518353099686184</v>
      </c>
      <c r="F78" s="238">
        <v>32.528025169999999</v>
      </c>
      <c r="G78" s="81">
        <f t="shared" si="7"/>
        <v>0.26474956776611613</v>
      </c>
      <c r="H78" s="81">
        <f t="shared" si="8"/>
        <v>-23.190011683508505</v>
      </c>
      <c r="I78" s="83">
        <f t="shared" si="9"/>
        <v>224.51691619487116</v>
      </c>
      <c r="J78" s="108"/>
    </row>
    <row r="79" spans="1:10" x14ac:dyDescent="0.25">
      <c r="A79" s="36" t="s">
        <v>172</v>
      </c>
      <c r="B79" s="238">
        <v>33.000023030000001</v>
      </c>
      <c r="C79" s="81">
        <f t="shared" si="5"/>
        <v>0.27458841597236705</v>
      </c>
      <c r="D79" s="238">
        <v>49.585129930000001</v>
      </c>
      <c r="E79" s="81">
        <f t="shared" si="6"/>
        <v>0.41587640170237622</v>
      </c>
      <c r="F79" s="238">
        <v>32.482574329999998</v>
      </c>
      <c r="G79" s="81">
        <f t="shared" si="7"/>
        <v>0.26437963783087659</v>
      </c>
      <c r="H79" s="81">
        <f t="shared" si="8"/>
        <v>-34.491299355560656</v>
      </c>
      <c r="I79" s="83">
        <f t="shared" si="9"/>
        <v>-1.5680252693447971</v>
      </c>
      <c r="J79" s="108"/>
    </row>
    <row r="80" spans="1:10" x14ac:dyDescent="0.25">
      <c r="A80" s="36" t="s">
        <v>130</v>
      </c>
      <c r="B80" s="238">
        <v>24.482717839999999</v>
      </c>
      <c r="C80" s="81">
        <f t="shared" si="5"/>
        <v>0.20371715208418179</v>
      </c>
      <c r="D80" s="238">
        <v>32.355812030000003</v>
      </c>
      <c r="E80" s="81">
        <f t="shared" si="6"/>
        <v>0.27137205650546647</v>
      </c>
      <c r="F80" s="238">
        <v>31.664965370000001</v>
      </c>
      <c r="G80" s="81">
        <f t="shared" si="7"/>
        <v>0.25772501869459591</v>
      </c>
      <c r="H80" s="81">
        <f t="shared" si="8"/>
        <v>-2.1351547578513985</v>
      </c>
      <c r="I80" s="83">
        <f t="shared" si="9"/>
        <v>29.335989480161405</v>
      </c>
      <c r="J80" s="108"/>
    </row>
    <row r="81" spans="1:12" x14ac:dyDescent="0.25">
      <c r="A81" s="36" t="s">
        <v>103</v>
      </c>
      <c r="B81" s="238">
        <v>23.49668557</v>
      </c>
      <c r="C81" s="81">
        <f t="shared" si="5"/>
        <v>0.19551252026102217</v>
      </c>
      <c r="D81" s="238">
        <v>28.762791660000001</v>
      </c>
      <c r="E81" s="81">
        <f t="shared" si="6"/>
        <v>0.24123696590817659</v>
      </c>
      <c r="F81" s="238">
        <v>31.028182260000001</v>
      </c>
      <c r="G81" s="81">
        <f t="shared" si="7"/>
        <v>0.25254216322605216</v>
      </c>
      <c r="H81" s="81">
        <f t="shared" si="8"/>
        <v>7.8761151795653017</v>
      </c>
      <c r="I81" s="83">
        <f t="shared" si="9"/>
        <v>32.053442889051695</v>
      </c>
      <c r="J81" s="108"/>
      <c r="L81" s="7">
        <v>29.329322829999999</v>
      </c>
    </row>
    <row r="82" spans="1:12" x14ac:dyDescent="0.25">
      <c r="A82" s="36" t="s">
        <v>9</v>
      </c>
      <c r="B82" s="238">
        <v>106.59097492000001</v>
      </c>
      <c r="C82" s="81">
        <f t="shared" si="5"/>
        <v>0.88692807679634833</v>
      </c>
      <c r="D82" s="238">
        <v>11.705954210000002</v>
      </c>
      <c r="E82" s="81">
        <f t="shared" si="6"/>
        <v>9.8179234827459952E-2</v>
      </c>
      <c r="F82" s="238">
        <v>29.329322829999999</v>
      </c>
      <c r="G82" s="81">
        <f t="shared" si="7"/>
        <v>0.2387149389344678</v>
      </c>
      <c r="H82" s="81">
        <f t="shared" si="8"/>
        <v>150.55046606063902</v>
      </c>
      <c r="I82" s="83">
        <f t="shared" si="9"/>
        <v>-72.484234380994621</v>
      </c>
      <c r="J82" s="108"/>
      <c r="L82" s="7">
        <v>12.329492380000001</v>
      </c>
    </row>
    <row r="83" spans="1:12" x14ac:dyDescent="0.25">
      <c r="A83" s="36" t="s">
        <v>171</v>
      </c>
      <c r="B83" s="238">
        <v>26.44057913</v>
      </c>
      <c r="C83" s="81">
        <f t="shared" si="5"/>
        <v>0.22000823254270094</v>
      </c>
      <c r="D83" s="238">
        <v>28.850486839999999</v>
      </c>
      <c r="E83" s="81">
        <f t="shared" si="6"/>
        <v>0.24197247584747747</v>
      </c>
      <c r="F83" s="238">
        <v>28.90519286</v>
      </c>
      <c r="G83" s="81">
        <f t="shared" si="7"/>
        <v>0.23526289333233524</v>
      </c>
      <c r="H83" s="81">
        <f t="shared" si="8"/>
        <v>0.18961905323606754</v>
      </c>
      <c r="I83" s="83">
        <f t="shared" si="9"/>
        <v>9.3213303607393438</v>
      </c>
      <c r="J83" s="108"/>
      <c r="L83" s="7">
        <v>3.6035987599999997</v>
      </c>
    </row>
    <row r="84" spans="1:12" x14ac:dyDescent="0.25">
      <c r="A84" s="36" t="s">
        <v>233</v>
      </c>
      <c r="B84" s="238">
        <v>28.23232535</v>
      </c>
      <c r="C84" s="81">
        <f t="shared" si="5"/>
        <v>0.2349170935434042</v>
      </c>
      <c r="D84" s="238">
        <v>29.013018350000003</v>
      </c>
      <c r="E84" s="81">
        <f t="shared" si="6"/>
        <v>0.24333564701668645</v>
      </c>
      <c r="F84" s="238">
        <v>28.57618836</v>
      </c>
      <c r="G84" s="81">
        <f t="shared" si="7"/>
        <v>0.23258508554311721</v>
      </c>
      <c r="H84" s="81">
        <f t="shared" si="8"/>
        <v>-1.5056344180749526</v>
      </c>
      <c r="I84" s="83">
        <f t="shared" si="9"/>
        <v>1.2179762231310454</v>
      </c>
      <c r="J84" s="108"/>
      <c r="L84" s="7">
        <v>0.26346093999999998</v>
      </c>
    </row>
    <row r="85" spans="1:12" x14ac:dyDescent="0.25">
      <c r="A85" s="36" t="s">
        <v>116</v>
      </c>
      <c r="B85" s="238">
        <v>21.863558440000002</v>
      </c>
      <c r="C85" s="81">
        <f t="shared" si="5"/>
        <v>0.18192350575334967</v>
      </c>
      <c r="D85" s="238">
        <v>34.189410799999997</v>
      </c>
      <c r="E85" s="81">
        <f t="shared" si="6"/>
        <v>0.28675066819227668</v>
      </c>
      <c r="F85" s="238">
        <v>28.060213390000001</v>
      </c>
      <c r="G85" s="81">
        <f t="shared" si="7"/>
        <v>0.22838550227386842</v>
      </c>
      <c r="H85" s="81">
        <f t="shared" si="8"/>
        <v>-17.927180570189872</v>
      </c>
      <c r="I85" s="83">
        <f t="shared" si="9"/>
        <v>28.342389766997144</v>
      </c>
      <c r="J85" s="108"/>
    </row>
    <row r="86" spans="1:12" x14ac:dyDescent="0.25">
      <c r="A86" s="36" t="s">
        <v>155</v>
      </c>
      <c r="B86" s="238">
        <v>38.923836020000003</v>
      </c>
      <c r="C86" s="81">
        <f t="shared" si="5"/>
        <v>0.32387960658644316</v>
      </c>
      <c r="D86" s="238">
        <v>27.971583819999999</v>
      </c>
      <c r="E86" s="81">
        <f t="shared" si="6"/>
        <v>0.23460101133948985</v>
      </c>
      <c r="F86" s="238">
        <v>27.306647179999999</v>
      </c>
      <c r="G86" s="81">
        <f t="shared" si="7"/>
        <v>0.22225213489795248</v>
      </c>
      <c r="H86" s="81">
        <f t="shared" si="8"/>
        <v>-2.3771862339970973</v>
      </c>
      <c r="I86" s="83">
        <f t="shared" si="9"/>
        <v>-29.845950522530241</v>
      </c>
      <c r="J86" s="108"/>
    </row>
    <row r="87" spans="1:12" x14ac:dyDescent="0.25">
      <c r="A87" s="36" t="s">
        <v>202</v>
      </c>
      <c r="B87" s="238">
        <v>10.629671589999999</v>
      </c>
      <c r="C87" s="81">
        <f t="shared" si="5"/>
        <v>8.8447959007517452E-2</v>
      </c>
      <c r="D87" s="238">
        <v>8.5018881099999994</v>
      </c>
      <c r="E87" s="81">
        <f t="shared" si="6"/>
        <v>7.1306350106462565E-2</v>
      </c>
      <c r="F87" s="238">
        <v>26.878213260000003</v>
      </c>
      <c r="G87" s="81">
        <f t="shared" si="7"/>
        <v>0.21876505892135878</v>
      </c>
      <c r="H87" s="81">
        <f t="shared" si="8"/>
        <v>216.14404838362432</v>
      </c>
      <c r="I87" s="83">
        <f t="shared" si="9"/>
        <v>152.86024156462207</v>
      </c>
      <c r="J87" s="108"/>
    </row>
    <row r="88" spans="1:12" x14ac:dyDescent="0.25">
      <c r="A88" s="36" t="s">
        <v>21</v>
      </c>
      <c r="B88" s="238">
        <v>23.956691980000002</v>
      </c>
      <c r="C88" s="81">
        <f t="shared" si="5"/>
        <v>0.19934016702794133</v>
      </c>
      <c r="D88" s="238">
        <v>29.875427699999999</v>
      </c>
      <c r="E88" s="81">
        <f t="shared" si="6"/>
        <v>0.25056877714619907</v>
      </c>
      <c r="F88" s="238">
        <v>26.87308865</v>
      </c>
      <c r="G88" s="81">
        <f t="shared" si="7"/>
        <v>0.21872334909497435</v>
      </c>
      <c r="H88" s="81">
        <f t="shared" si="8"/>
        <v>-10.049526588032743</v>
      </c>
      <c r="I88" s="83">
        <f t="shared" si="9"/>
        <v>12.173620099280491</v>
      </c>
      <c r="J88" s="108"/>
    </row>
    <row r="89" spans="1:12" x14ac:dyDescent="0.25">
      <c r="A89" s="36" t="s">
        <v>119</v>
      </c>
      <c r="B89" s="238">
        <v>25.626683850000003</v>
      </c>
      <c r="C89" s="81">
        <f t="shared" si="5"/>
        <v>0.21323592770220381</v>
      </c>
      <c r="D89" s="238">
        <v>12.445564220000001</v>
      </c>
      <c r="E89" s="81">
        <f t="shared" si="6"/>
        <v>0.10438243223878228</v>
      </c>
      <c r="F89" s="238">
        <v>25.55795629</v>
      </c>
      <c r="G89" s="81">
        <f t="shared" si="7"/>
        <v>0.20801932627017788</v>
      </c>
      <c r="H89" s="81">
        <f t="shared" si="8"/>
        <v>105.35795596095521</v>
      </c>
      <c r="I89" s="83">
        <f t="shared" si="9"/>
        <v>-0.26818748926815683</v>
      </c>
      <c r="J89" s="108"/>
    </row>
    <row r="90" spans="1:12" x14ac:dyDescent="0.25">
      <c r="A90" s="36" t="s">
        <v>117</v>
      </c>
      <c r="B90" s="238">
        <v>24.441595190000001</v>
      </c>
      <c r="C90" s="81">
        <f t="shared" si="5"/>
        <v>0.20337497646467328</v>
      </c>
      <c r="D90" s="238">
        <v>26.38132821</v>
      </c>
      <c r="E90" s="81">
        <f t="shared" si="6"/>
        <v>0.22126334777366974</v>
      </c>
      <c r="F90" s="238">
        <v>25.544931500000001</v>
      </c>
      <c r="G90" s="81">
        <f t="shared" si="7"/>
        <v>0.20791331591434714</v>
      </c>
      <c r="H90" s="81">
        <f t="shared" si="8"/>
        <v>-3.1704116765544743</v>
      </c>
      <c r="I90" s="83">
        <f t="shared" si="9"/>
        <v>4.5141747149605616</v>
      </c>
      <c r="J90" s="108"/>
    </row>
    <row r="91" spans="1:12" x14ac:dyDescent="0.25">
      <c r="A91" s="36" t="s">
        <v>30</v>
      </c>
      <c r="B91" s="238">
        <v>21.262507230000001</v>
      </c>
      <c r="C91" s="81">
        <f t="shared" si="5"/>
        <v>0.1769222456171935</v>
      </c>
      <c r="D91" s="238">
        <v>26.719463649999998</v>
      </c>
      <c r="E91" s="81">
        <f t="shared" si="6"/>
        <v>0.2240993300585557</v>
      </c>
      <c r="F91" s="238">
        <v>25.40357217</v>
      </c>
      <c r="G91" s="81">
        <f t="shared" si="7"/>
        <v>0.2067627750708248</v>
      </c>
      <c r="H91" s="81">
        <f t="shared" si="8"/>
        <v>-4.9248424191329025</v>
      </c>
      <c r="I91" s="83">
        <f t="shared" si="9"/>
        <v>19.475901384561212</v>
      </c>
      <c r="J91" s="108"/>
    </row>
    <row r="92" spans="1:12" x14ac:dyDescent="0.25">
      <c r="A92" s="36" t="s">
        <v>121</v>
      </c>
      <c r="B92" s="238">
        <v>11.5871551</v>
      </c>
      <c r="C92" s="81">
        <f t="shared" si="5"/>
        <v>9.6415040730204432E-2</v>
      </c>
      <c r="D92" s="238">
        <v>17.191210859999998</v>
      </c>
      <c r="E92" s="81">
        <f t="shared" si="6"/>
        <v>0.14418473690512745</v>
      </c>
      <c r="F92" s="238">
        <v>25.169988620000002</v>
      </c>
      <c r="G92" s="81">
        <f t="shared" si="7"/>
        <v>0.20486161004231238</v>
      </c>
      <c r="H92" s="81">
        <f t="shared" si="8"/>
        <v>46.411959139916007</v>
      </c>
      <c r="I92" s="83">
        <f t="shared" si="9"/>
        <v>117.22319588179158</v>
      </c>
      <c r="J92" s="108"/>
    </row>
    <row r="93" spans="1:12" x14ac:dyDescent="0.25">
      <c r="A93" s="36" t="s">
        <v>14</v>
      </c>
      <c r="B93" s="238">
        <v>25.261712070000002</v>
      </c>
      <c r="C93" s="81">
        <f t="shared" si="5"/>
        <v>0.21019905033839986</v>
      </c>
      <c r="D93" s="238">
        <v>22.275210899999998</v>
      </c>
      <c r="E93" s="81">
        <f t="shared" si="6"/>
        <v>0.18682485191288775</v>
      </c>
      <c r="F93" s="238">
        <v>24.701685770000001</v>
      </c>
      <c r="G93" s="81">
        <f t="shared" si="7"/>
        <v>0.20105003597738921</v>
      </c>
      <c r="H93" s="81">
        <f t="shared" si="8"/>
        <v>10.893162273044975</v>
      </c>
      <c r="I93" s="83">
        <f t="shared" si="9"/>
        <v>-2.2168976451325761</v>
      </c>
      <c r="J93" s="108"/>
    </row>
    <row r="94" spans="1:12" x14ac:dyDescent="0.25">
      <c r="A94" s="36" t="s">
        <v>64</v>
      </c>
      <c r="B94" s="238">
        <v>32.514267250000003</v>
      </c>
      <c r="C94" s="81">
        <f t="shared" si="5"/>
        <v>0.27054651242404637</v>
      </c>
      <c r="D94" s="238">
        <v>17.446672809999999</v>
      </c>
      <c r="E94" s="81">
        <f t="shared" si="6"/>
        <v>0.14632732676397939</v>
      </c>
      <c r="F94" s="238">
        <v>24.67870374</v>
      </c>
      <c r="G94" s="81">
        <f t="shared" si="7"/>
        <v>0.20086298242965339</v>
      </c>
      <c r="H94" s="81">
        <f t="shared" si="8"/>
        <v>41.452207012530096</v>
      </c>
      <c r="I94" s="83">
        <f t="shared" si="9"/>
        <v>-24.098846976168598</v>
      </c>
      <c r="J94" s="108"/>
    </row>
    <row r="95" spans="1:12" x14ac:dyDescent="0.25">
      <c r="A95" s="36" t="s">
        <v>132</v>
      </c>
      <c r="B95" s="238">
        <v>24.497986000000001</v>
      </c>
      <c r="C95" s="81">
        <f t="shared" si="5"/>
        <v>0.20384419623398134</v>
      </c>
      <c r="D95" s="238">
        <v>17.287152089999999</v>
      </c>
      <c r="E95" s="81">
        <f t="shared" si="6"/>
        <v>0.14498940744977717</v>
      </c>
      <c r="F95" s="238">
        <v>24.53424807</v>
      </c>
      <c r="G95" s="81">
        <f t="shared" si="7"/>
        <v>0.19968724009688071</v>
      </c>
      <c r="H95" s="81">
        <f t="shared" si="8"/>
        <v>41.92186163614646</v>
      </c>
      <c r="I95" s="83">
        <f t="shared" si="9"/>
        <v>0.14802061687846368</v>
      </c>
      <c r="J95" s="108"/>
    </row>
    <row r="96" spans="1:12" x14ac:dyDescent="0.25">
      <c r="A96" s="36" t="s">
        <v>169</v>
      </c>
      <c r="B96" s="238">
        <v>45.742756180000001</v>
      </c>
      <c r="C96" s="81">
        <f t="shared" si="5"/>
        <v>0.38061885442497534</v>
      </c>
      <c r="D96" s="238">
        <v>22.177447780000001</v>
      </c>
      <c r="E96" s="81">
        <f t="shared" si="6"/>
        <v>0.18600490095940245</v>
      </c>
      <c r="F96" s="238">
        <v>23.379934479999999</v>
      </c>
      <c r="G96" s="81">
        <f t="shared" si="7"/>
        <v>0.19029214087330698</v>
      </c>
      <c r="H96" s="81">
        <f t="shared" si="8"/>
        <v>5.4221148976593359</v>
      </c>
      <c r="I96" s="83">
        <f t="shared" si="9"/>
        <v>-48.88822530063819</v>
      </c>
      <c r="J96" s="108"/>
    </row>
    <row r="97" spans="1:10" x14ac:dyDescent="0.25">
      <c r="A97" s="36" t="s">
        <v>142</v>
      </c>
      <c r="B97" s="238">
        <v>16.474812369999999</v>
      </c>
      <c r="C97" s="81">
        <f t="shared" si="5"/>
        <v>0.13708452954738007</v>
      </c>
      <c r="D97" s="238">
        <v>33.578965719999999</v>
      </c>
      <c r="E97" s="81">
        <f t="shared" si="6"/>
        <v>0.28163079246207878</v>
      </c>
      <c r="F97" s="238">
        <v>23.316195149999999</v>
      </c>
      <c r="G97" s="81">
        <f t="shared" si="7"/>
        <v>0.18977335868536263</v>
      </c>
      <c r="H97" s="81">
        <f t="shared" si="8"/>
        <v>-30.563093144609223</v>
      </c>
      <c r="I97" s="83">
        <f t="shared" si="9"/>
        <v>41.526316818380863</v>
      </c>
      <c r="J97" s="108"/>
    </row>
    <row r="98" spans="1:10" x14ac:dyDescent="0.25">
      <c r="A98" s="36" t="s">
        <v>7</v>
      </c>
      <c r="B98" s="238">
        <v>20.931390799999999</v>
      </c>
      <c r="C98" s="81">
        <f t="shared" si="5"/>
        <v>0.17416707372129903</v>
      </c>
      <c r="D98" s="238">
        <v>33.789726530000003</v>
      </c>
      <c r="E98" s="81">
        <f t="shared" si="6"/>
        <v>0.28339846852557637</v>
      </c>
      <c r="F98" s="238">
        <v>22.812079350000001</v>
      </c>
      <c r="G98" s="81">
        <f t="shared" si="7"/>
        <v>0.18567029864846984</v>
      </c>
      <c r="H98" s="81">
        <f t="shared" si="8"/>
        <v>-32.488120820550478</v>
      </c>
      <c r="I98" s="83">
        <f t="shared" si="9"/>
        <v>8.9850147463684138</v>
      </c>
      <c r="J98" s="108"/>
    </row>
    <row r="99" spans="1:10" x14ac:dyDescent="0.25">
      <c r="A99" s="36" t="s">
        <v>50</v>
      </c>
      <c r="B99" s="238">
        <v>23.259170059999999</v>
      </c>
      <c r="C99" s="81">
        <f t="shared" si="5"/>
        <v>0.19353618807481496</v>
      </c>
      <c r="D99" s="238">
        <v>19.31724784</v>
      </c>
      <c r="E99" s="81">
        <f t="shared" si="6"/>
        <v>0.16201606275577626</v>
      </c>
      <c r="F99" s="238">
        <v>22.279458930000001</v>
      </c>
      <c r="G99" s="81">
        <f t="shared" si="7"/>
        <v>0.18133523602965279</v>
      </c>
      <c r="H99" s="81">
        <f t="shared" si="8"/>
        <v>15.334539964156724</v>
      </c>
      <c r="I99" s="83">
        <f t="shared" si="9"/>
        <v>-4.2121499927671895</v>
      </c>
      <c r="J99" s="108"/>
    </row>
    <row r="100" spans="1:10" x14ac:dyDescent="0.25">
      <c r="A100" s="36" t="s">
        <v>206</v>
      </c>
      <c r="B100" s="238">
        <v>24.16976339</v>
      </c>
      <c r="C100" s="81">
        <f t="shared" si="5"/>
        <v>0.20111310339552235</v>
      </c>
      <c r="D100" s="238">
        <v>28.950742510000001</v>
      </c>
      <c r="E100" s="81">
        <f t="shared" si="6"/>
        <v>0.24281333211524811</v>
      </c>
      <c r="F100" s="238">
        <v>22.06607623</v>
      </c>
      <c r="G100" s="81">
        <f t="shared" si="7"/>
        <v>0.17959848818533947</v>
      </c>
      <c r="H100" s="81">
        <f t="shared" si="8"/>
        <v>-23.780620747885617</v>
      </c>
      <c r="I100" s="83">
        <f t="shared" si="9"/>
        <v>-8.7037970792481101</v>
      </c>
      <c r="J100" s="108"/>
    </row>
    <row r="101" spans="1:10" x14ac:dyDescent="0.25">
      <c r="A101" s="36" t="s">
        <v>28</v>
      </c>
      <c r="B101" s="238">
        <v>15.975037960000002</v>
      </c>
      <c r="C101" s="81">
        <f t="shared" si="5"/>
        <v>0.13292597900756176</v>
      </c>
      <c r="D101" s="238">
        <v>30.13692494</v>
      </c>
      <c r="E101" s="81">
        <f t="shared" si="6"/>
        <v>0.25276198570247049</v>
      </c>
      <c r="F101" s="238">
        <v>21.714595729999999</v>
      </c>
      <c r="G101" s="81">
        <f t="shared" si="7"/>
        <v>0.17673774548832996</v>
      </c>
      <c r="H101" s="81">
        <f t="shared" si="8"/>
        <v>-27.946876553490863</v>
      </c>
      <c r="I101" s="83">
        <f t="shared" si="9"/>
        <v>35.928288773843995</v>
      </c>
      <c r="J101" s="108"/>
    </row>
    <row r="102" spans="1:10" x14ac:dyDescent="0.25">
      <c r="A102" s="36" t="s">
        <v>32</v>
      </c>
      <c r="B102" s="238">
        <v>19.368843100000003</v>
      </c>
      <c r="C102" s="81">
        <f t="shared" si="5"/>
        <v>0.16116534043662187</v>
      </c>
      <c r="D102" s="238">
        <v>17.574650859999998</v>
      </c>
      <c r="E102" s="81">
        <f t="shared" si="6"/>
        <v>0.14740069394091371</v>
      </c>
      <c r="F102" s="238">
        <v>21.108613550000001</v>
      </c>
      <c r="G102" s="81">
        <f t="shared" si="7"/>
        <v>0.17180558254912598</v>
      </c>
      <c r="H102" s="81">
        <f t="shared" si="8"/>
        <v>20.10829528365381</v>
      </c>
      <c r="I102" s="83">
        <f t="shared" si="9"/>
        <v>8.9823147465116104</v>
      </c>
      <c r="J102" s="108"/>
    </row>
    <row r="103" spans="1:10" x14ac:dyDescent="0.25">
      <c r="A103" s="36" t="s">
        <v>106</v>
      </c>
      <c r="B103" s="238">
        <v>20.520868220000001</v>
      </c>
      <c r="C103" s="81">
        <f t="shared" si="5"/>
        <v>0.17075117474266463</v>
      </c>
      <c r="D103" s="238">
        <v>12.80016558</v>
      </c>
      <c r="E103" s="81">
        <f t="shared" si="6"/>
        <v>0.10735651615958182</v>
      </c>
      <c r="F103" s="238">
        <v>21.068452180000001</v>
      </c>
      <c r="G103" s="81">
        <f t="shared" si="7"/>
        <v>0.17147870425593648</v>
      </c>
      <c r="H103" s="81">
        <f t="shared" si="8"/>
        <v>64.595153463632002</v>
      </c>
      <c r="I103" s="83">
        <f t="shared" si="9"/>
        <v>2.6684249132612914</v>
      </c>
      <c r="J103" s="108"/>
    </row>
    <row r="104" spans="1:10" x14ac:dyDescent="0.25">
      <c r="A104" s="36" t="s">
        <v>234</v>
      </c>
      <c r="B104" s="238">
        <v>23.464918179999998</v>
      </c>
      <c r="C104" s="81">
        <f t="shared" si="5"/>
        <v>0.19524818840610964</v>
      </c>
      <c r="D104" s="238">
        <v>23.909682309999997</v>
      </c>
      <c r="E104" s="81">
        <f t="shared" si="6"/>
        <v>0.2005333586695667</v>
      </c>
      <c r="F104" s="238">
        <v>21.033391890000001</v>
      </c>
      <c r="G104" s="81">
        <f t="shared" si="7"/>
        <v>0.17119334427558897</v>
      </c>
      <c r="H104" s="81">
        <f t="shared" si="8"/>
        <v>-12.029814460550215</v>
      </c>
      <c r="I104" s="83">
        <f t="shared" si="9"/>
        <v>-10.362389808256289</v>
      </c>
      <c r="J104" s="108"/>
    </row>
    <row r="105" spans="1:10" x14ac:dyDescent="0.25">
      <c r="A105" s="36" t="s">
        <v>75</v>
      </c>
      <c r="B105" s="238">
        <v>22.14017544</v>
      </c>
      <c r="C105" s="81">
        <f t="shared" si="5"/>
        <v>0.18422519577920138</v>
      </c>
      <c r="D105" s="238">
        <v>19.48836227</v>
      </c>
      <c r="E105" s="81">
        <f t="shared" si="6"/>
        <v>0.16345121989922257</v>
      </c>
      <c r="F105" s="238">
        <v>20.885725069999999</v>
      </c>
      <c r="G105" s="81">
        <f t="shared" si="7"/>
        <v>0.1699914660009603</v>
      </c>
      <c r="H105" s="81">
        <f t="shared" si="8"/>
        <v>7.1702423253444669</v>
      </c>
      <c r="I105" s="83">
        <f t="shared" si="9"/>
        <v>-5.665945933443794</v>
      </c>
      <c r="J105" s="108"/>
    </row>
    <row r="106" spans="1:10" x14ac:dyDescent="0.25">
      <c r="A106" s="36" t="s">
        <v>147</v>
      </c>
      <c r="B106" s="238">
        <v>13.914004159999999</v>
      </c>
      <c r="C106" s="81">
        <f t="shared" si="5"/>
        <v>0.11577641502413596</v>
      </c>
      <c r="D106" s="238">
        <v>15.739149939999999</v>
      </c>
      <c r="E106" s="81">
        <f t="shared" si="6"/>
        <v>0.13200612869507045</v>
      </c>
      <c r="F106" s="238">
        <v>20.624988070000001</v>
      </c>
      <c r="G106" s="81">
        <f t="shared" si="7"/>
        <v>0.16786929572809975</v>
      </c>
      <c r="H106" s="81">
        <f t="shared" si="8"/>
        <v>31.042579482535903</v>
      </c>
      <c r="I106" s="83">
        <f t="shared" si="9"/>
        <v>48.231866490975683</v>
      </c>
      <c r="J106" s="108"/>
    </row>
    <row r="107" spans="1:10" x14ac:dyDescent="0.25">
      <c r="A107" s="36" t="s">
        <v>219</v>
      </c>
      <c r="B107" s="238">
        <v>10.331613320000001</v>
      </c>
      <c r="C107" s="81">
        <f t="shared" si="5"/>
        <v>8.5967859276909364E-2</v>
      </c>
      <c r="D107" s="238">
        <v>14.585975980000001</v>
      </c>
      <c r="E107" s="81">
        <f t="shared" si="6"/>
        <v>0.12233432108462947</v>
      </c>
      <c r="F107" s="238">
        <v>20.348325579999997</v>
      </c>
      <c r="G107" s="81">
        <f t="shared" si="7"/>
        <v>0.16561750594800106</v>
      </c>
      <c r="H107" s="81">
        <f t="shared" si="8"/>
        <v>39.506095498177253</v>
      </c>
      <c r="I107" s="83">
        <f t="shared" si="9"/>
        <v>96.95206304914241</v>
      </c>
      <c r="J107" s="108"/>
    </row>
    <row r="108" spans="1:10" x14ac:dyDescent="0.25">
      <c r="A108" s="36" t="s">
        <v>98</v>
      </c>
      <c r="B108" s="238">
        <v>33.968882399999998</v>
      </c>
      <c r="C108" s="81">
        <f t="shared" si="5"/>
        <v>0.28265015457983506</v>
      </c>
      <c r="D108" s="238">
        <v>21.381049010000002</v>
      </c>
      <c r="E108" s="81">
        <f t="shared" si="6"/>
        <v>0.17932540944137351</v>
      </c>
      <c r="F108" s="238">
        <v>20.072238760000001</v>
      </c>
      <c r="G108" s="81">
        <f t="shared" si="7"/>
        <v>0.16337040161630825</v>
      </c>
      <c r="H108" s="81">
        <f t="shared" si="8"/>
        <v>-6.1213565779109524</v>
      </c>
      <c r="I108" s="83">
        <f t="shared" si="9"/>
        <v>-40.909923018250375</v>
      </c>
      <c r="J108" s="108"/>
    </row>
    <row r="109" spans="1:10" x14ac:dyDescent="0.25">
      <c r="A109" s="36" t="s">
        <v>251</v>
      </c>
      <c r="B109" s="238">
        <v>28.635986629999998</v>
      </c>
      <c r="C109" s="81">
        <f t="shared" si="5"/>
        <v>0.2382759006376845</v>
      </c>
      <c r="D109" s="238">
        <v>20.200517749999999</v>
      </c>
      <c r="E109" s="81">
        <f t="shared" si="6"/>
        <v>0.16942415289129364</v>
      </c>
      <c r="F109" s="238">
        <v>20.01215152</v>
      </c>
      <c r="G109" s="81">
        <f t="shared" si="7"/>
        <v>0.16288134423470824</v>
      </c>
      <c r="H109" s="81">
        <f t="shared" si="8"/>
        <v>-0.93248218848251962</v>
      </c>
      <c r="I109" s="83">
        <f t="shared" si="9"/>
        <v>-30.115376227216796</v>
      </c>
      <c r="J109" s="108"/>
    </row>
    <row r="110" spans="1:10" x14ac:dyDescent="0.25">
      <c r="A110" s="36" t="s">
        <v>230</v>
      </c>
      <c r="B110" s="238">
        <v>15.780087350000001</v>
      </c>
      <c r="C110" s="81">
        <f t="shared" si="5"/>
        <v>0.13130382319439513</v>
      </c>
      <c r="D110" s="238">
        <v>14.990475009999999</v>
      </c>
      <c r="E110" s="81">
        <f t="shared" si="6"/>
        <v>0.12572690271799378</v>
      </c>
      <c r="F110" s="238">
        <v>19.010634890000002</v>
      </c>
      <c r="G110" s="81">
        <f t="shared" si="7"/>
        <v>0.15472987812149272</v>
      </c>
      <c r="H110" s="81">
        <f t="shared" si="8"/>
        <v>26.81809533932844</v>
      </c>
      <c r="I110" s="83">
        <f t="shared" si="9"/>
        <v>20.47230454652713</v>
      </c>
      <c r="J110" s="108"/>
    </row>
    <row r="111" spans="1:10" x14ac:dyDescent="0.25">
      <c r="A111" s="36" t="s">
        <v>252</v>
      </c>
      <c r="B111" s="238">
        <v>11.026466769999999</v>
      </c>
      <c r="C111" s="81">
        <f t="shared" si="5"/>
        <v>9.1749634277338316E-2</v>
      </c>
      <c r="D111" s="238">
        <v>11.65990152</v>
      </c>
      <c r="E111" s="81">
        <f t="shared" si="6"/>
        <v>9.7792985420975517E-2</v>
      </c>
      <c r="F111" s="238">
        <v>18.908914600000003</v>
      </c>
      <c r="G111" s="81">
        <f t="shared" si="7"/>
        <v>0.15390196426352568</v>
      </c>
      <c r="H111" s="81">
        <f t="shared" si="8"/>
        <v>62.170448588831675</v>
      </c>
      <c r="I111" s="83">
        <f t="shared" si="9"/>
        <v>71.486614837002804</v>
      </c>
      <c r="J111" s="108"/>
    </row>
    <row r="112" spans="1:10" x14ac:dyDescent="0.25">
      <c r="A112" s="36" t="s">
        <v>174</v>
      </c>
      <c r="B112" s="238">
        <v>23.023301019999998</v>
      </c>
      <c r="C112" s="81">
        <f t="shared" si="5"/>
        <v>0.19157355592720574</v>
      </c>
      <c r="D112" s="238">
        <v>17.933489600000001</v>
      </c>
      <c r="E112" s="81">
        <f t="shared" si="6"/>
        <v>0.15041031727341864</v>
      </c>
      <c r="F112" s="238">
        <v>18.71637643</v>
      </c>
      <c r="G112" s="81">
        <f t="shared" si="7"/>
        <v>0.15233487259350961</v>
      </c>
      <c r="H112" s="81">
        <f t="shared" si="8"/>
        <v>4.3655019043254084</v>
      </c>
      <c r="I112" s="83">
        <f t="shared" si="9"/>
        <v>-18.70680744806592</v>
      </c>
      <c r="J112" s="108"/>
    </row>
    <row r="113" spans="1:10" x14ac:dyDescent="0.25">
      <c r="A113" s="36" t="s">
        <v>34</v>
      </c>
      <c r="B113" s="238">
        <v>16.744348900000002</v>
      </c>
      <c r="C113" s="81">
        <f t="shared" si="5"/>
        <v>0.13932730400702534</v>
      </c>
      <c r="D113" s="238">
        <v>14.6046566</v>
      </c>
      <c r="E113" s="81">
        <f t="shared" si="6"/>
        <v>0.12249099767372253</v>
      </c>
      <c r="F113" s="238">
        <v>18.677840929999999</v>
      </c>
      <c r="G113" s="81">
        <f t="shared" si="7"/>
        <v>0.1520212274547306</v>
      </c>
      <c r="H113" s="81">
        <f t="shared" si="8"/>
        <v>27.889627545231011</v>
      </c>
      <c r="I113" s="83">
        <f t="shared" si="9"/>
        <v>11.547131760972773</v>
      </c>
      <c r="J113" s="108"/>
    </row>
    <row r="114" spans="1:10" x14ac:dyDescent="0.25">
      <c r="A114" s="36" t="s">
        <v>149</v>
      </c>
      <c r="B114" s="238">
        <v>48.523241240000004</v>
      </c>
      <c r="C114" s="81">
        <f t="shared" si="5"/>
        <v>0.40375486822612183</v>
      </c>
      <c r="D114" s="238">
        <v>13.573740189999999</v>
      </c>
      <c r="E114" s="81">
        <f t="shared" si="6"/>
        <v>0.11384457872409023</v>
      </c>
      <c r="F114" s="238">
        <v>18.302895890000002</v>
      </c>
      <c r="G114" s="81">
        <f t="shared" si="7"/>
        <v>0.14896950400219219</v>
      </c>
      <c r="H114" s="81">
        <f t="shared" si="8"/>
        <v>34.840476050101877</v>
      </c>
      <c r="I114" s="83">
        <f t="shared" si="9"/>
        <v>-62.280145715179344</v>
      </c>
      <c r="J114" s="108"/>
    </row>
    <row r="115" spans="1:10" x14ac:dyDescent="0.25">
      <c r="A115" s="36" t="s">
        <v>182</v>
      </c>
      <c r="B115" s="238">
        <v>16.536787820000001</v>
      </c>
      <c r="C115" s="81">
        <f t="shared" si="5"/>
        <v>0.13760021829793653</v>
      </c>
      <c r="D115" s="238">
        <v>21.581302640000001</v>
      </c>
      <c r="E115" s="81">
        <f t="shared" si="6"/>
        <v>0.18100496053239226</v>
      </c>
      <c r="F115" s="238">
        <v>18.21768557</v>
      </c>
      <c r="G115" s="81">
        <f t="shared" si="7"/>
        <v>0.14827596680553451</v>
      </c>
      <c r="H115" s="81">
        <f t="shared" si="8"/>
        <v>-15.585792600700954</v>
      </c>
      <c r="I115" s="83">
        <f t="shared" si="9"/>
        <v>10.16459646393406</v>
      </c>
      <c r="J115" s="108"/>
    </row>
    <row r="116" spans="1:10" x14ac:dyDescent="0.25">
      <c r="A116" s="36" t="s">
        <v>82</v>
      </c>
      <c r="B116" s="238">
        <v>16.613417050000002</v>
      </c>
      <c r="C116" s="81">
        <f t="shared" si="5"/>
        <v>0.13823783903122372</v>
      </c>
      <c r="D116" s="238">
        <v>19.473448829999999</v>
      </c>
      <c r="E116" s="81">
        <f t="shared" si="6"/>
        <v>0.163326139098326</v>
      </c>
      <c r="F116" s="238">
        <v>17.705712420000001</v>
      </c>
      <c r="G116" s="81">
        <f t="shared" si="7"/>
        <v>0.14410895483779393</v>
      </c>
      <c r="H116" s="81">
        <f t="shared" si="8"/>
        <v>-9.0776750714885992</v>
      </c>
      <c r="I116" s="83">
        <f t="shared" si="9"/>
        <v>6.5747784860429981</v>
      </c>
      <c r="J116" s="108"/>
    </row>
    <row r="117" spans="1:10" x14ac:dyDescent="0.25">
      <c r="A117" s="36" t="s">
        <v>24</v>
      </c>
      <c r="B117" s="238">
        <v>11.80087535</v>
      </c>
      <c r="C117" s="81">
        <f t="shared" si="5"/>
        <v>9.8193376001527374E-2</v>
      </c>
      <c r="D117" s="238">
        <v>17.29196803</v>
      </c>
      <c r="E117" s="81">
        <f t="shared" si="6"/>
        <v>0.14502979931324195</v>
      </c>
      <c r="F117" s="238">
        <v>17.64668305</v>
      </c>
      <c r="G117" s="81">
        <f t="shared" si="7"/>
        <v>0.14362850758926501</v>
      </c>
      <c r="H117" s="81">
        <f t="shared" si="8"/>
        <v>2.0513282200418148</v>
      </c>
      <c r="I117" s="83">
        <f t="shared" si="9"/>
        <v>49.537068451451781</v>
      </c>
      <c r="J117" s="108"/>
    </row>
    <row r="118" spans="1:10" x14ac:dyDescent="0.25">
      <c r="A118" s="36" t="s">
        <v>228</v>
      </c>
      <c r="B118" s="238">
        <v>17.88936936</v>
      </c>
      <c r="C118" s="81">
        <f t="shared" si="5"/>
        <v>0.14885485355090061</v>
      </c>
      <c r="D118" s="238">
        <v>22.377304980000002</v>
      </c>
      <c r="E118" s="81">
        <f t="shared" si="6"/>
        <v>0.18768112714470533</v>
      </c>
      <c r="F118" s="238">
        <v>16.983695609999998</v>
      </c>
      <c r="G118" s="81">
        <f t="shared" si="7"/>
        <v>0.13823237187991833</v>
      </c>
      <c r="H118" s="81">
        <f t="shared" si="8"/>
        <v>-24.10303374253785</v>
      </c>
      <c r="I118" s="83">
        <f t="shared" si="9"/>
        <v>-5.0626365400283868</v>
      </c>
      <c r="J118" s="108"/>
    </row>
    <row r="119" spans="1:10" x14ac:dyDescent="0.25">
      <c r="A119" s="36" t="s">
        <v>145</v>
      </c>
      <c r="B119" s="238">
        <v>16.309173250000001</v>
      </c>
      <c r="C119" s="81">
        <f t="shared" si="5"/>
        <v>0.13570627040063618</v>
      </c>
      <c r="D119" s="238">
        <v>13.10857528</v>
      </c>
      <c r="E119" s="81">
        <f t="shared" si="6"/>
        <v>0.1099431851159237</v>
      </c>
      <c r="F119" s="238">
        <v>15.488076130000001</v>
      </c>
      <c r="G119" s="81">
        <f t="shared" si="7"/>
        <v>0.12605934235220592</v>
      </c>
      <c r="H119" s="81">
        <f t="shared" si="8"/>
        <v>18.152246137918972</v>
      </c>
      <c r="I119" s="83">
        <f t="shared" si="9"/>
        <v>-5.034572307336294</v>
      </c>
      <c r="J119" s="108"/>
    </row>
    <row r="120" spans="1:10" x14ac:dyDescent="0.25">
      <c r="A120" s="36" t="s">
        <v>199</v>
      </c>
      <c r="B120" s="238">
        <v>9.97533067</v>
      </c>
      <c r="C120" s="81">
        <f t="shared" si="5"/>
        <v>8.3003282906371684E-2</v>
      </c>
      <c r="D120" s="238">
        <v>11.30124316</v>
      </c>
      <c r="E120" s="81">
        <f t="shared" si="6"/>
        <v>9.4784874957055329E-2</v>
      </c>
      <c r="F120" s="238">
        <v>15.413652089999999</v>
      </c>
      <c r="G120" s="81">
        <f t="shared" si="7"/>
        <v>0.12545359600521952</v>
      </c>
      <c r="H120" s="81">
        <f t="shared" si="8"/>
        <v>36.388996075720215</v>
      </c>
      <c r="I120" s="83">
        <f t="shared" si="9"/>
        <v>54.517705727343071</v>
      </c>
      <c r="J120" s="108"/>
    </row>
    <row r="121" spans="1:10" x14ac:dyDescent="0.25">
      <c r="A121" s="36" t="s">
        <v>148</v>
      </c>
      <c r="B121" s="238">
        <v>53.43982759</v>
      </c>
      <c r="C121" s="81">
        <f t="shared" si="5"/>
        <v>0.44466507173145131</v>
      </c>
      <c r="D121" s="238">
        <v>16.310063150000001</v>
      </c>
      <c r="E121" s="81">
        <f t="shared" si="6"/>
        <v>0.13679444591425161</v>
      </c>
      <c r="F121" s="238">
        <v>15.214633640000001</v>
      </c>
      <c r="G121" s="81">
        <f t="shared" si="7"/>
        <v>0.1238337605451936</v>
      </c>
      <c r="H121" s="81">
        <f t="shared" si="8"/>
        <v>-6.7162800041028703</v>
      </c>
      <c r="I121" s="83">
        <f t="shared" si="9"/>
        <v>-71.529411066350335</v>
      </c>
      <c r="J121" s="108"/>
    </row>
    <row r="122" spans="1:10" x14ac:dyDescent="0.25">
      <c r="A122" s="36" t="s">
        <v>213</v>
      </c>
      <c r="B122" s="238">
        <v>12.409574300000001</v>
      </c>
      <c r="C122" s="81">
        <f t="shared" si="5"/>
        <v>0.10325827187546649</v>
      </c>
      <c r="D122" s="238">
        <v>14.15160433</v>
      </c>
      <c r="E122" s="81">
        <f t="shared" si="6"/>
        <v>0.11869119422263387</v>
      </c>
      <c r="F122" s="238">
        <v>14.51521234</v>
      </c>
      <c r="G122" s="81">
        <f t="shared" si="7"/>
        <v>0.11814108520158881</v>
      </c>
      <c r="H122" s="81">
        <f t="shared" si="8"/>
        <v>2.5693765987308437</v>
      </c>
      <c r="I122" s="83">
        <f t="shared" si="9"/>
        <v>16.967850702179188</v>
      </c>
      <c r="J122" s="108"/>
    </row>
    <row r="123" spans="1:10" x14ac:dyDescent="0.25">
      <c r="A123" s="36" t="s">
        <v>237</v>
      </c>
      <c r="B123" s="238">
        <v>20.343419300000001</v>
      </c>
      <c r="C123" s="81">
        <f t="shared" si="5"/>
        <v>0.16927464795919811</v>
      </c>
      <c r="D123" s="238">
        <v>13.126884349999999</v>
      </c>
      <c r="E123" s="81">
        <f t="shared" si="6"/>
        <v>0.11009674547082982</v>
      </c>
      <c r="F123" s="238">
        <v>14.46202914</v>
      </c>
      <c r="G123" s="81">
        <f t="shared" si="7"/>
        <v>0.11770822064436987</v>
      </c>
      <c r="H123" s="81">
        <f t="shared" si="8"/>
        <v>10.171071477444693</v>
      </c>
      <c r="I123" s="83">
        <f t="shared" si="9"/>
        <v>-28.910529116410633</v>
      </c>
      <c r="J123" s="108"/>
    </row>
    <row r="124" spans="1:10" x14ac:dyDescent="0.25">
      <c r="A124" s="36" t="s">
        <v>188</v>
      </c>
      <c r="B124" s="238">
        <v>23.029724739999999</v>
      </c>
      <c r="C124" s="81">
        <f t="shared" si="5"/>
        <v>0.19162700677170505</v>
      </c>
      <c r="D124" s="238">
        <v>7.7923121100000001</v>
      </c>
      <c r="E124" s="81">
        <f t="shared" si="6"/>
        <v>6.5355051520960106E-2</v>
      </c>
      <c r="F124" s="238">
        <v>14.40399259</v>
      </c>
      <c r="G124" s="81">
        <f t="shared" si="7"/>
        <v>0.11723585407902092</v>
      </c>
      <c r="H124" s="81">
        <f t="shared" si="8"/>
        <v>84.848763584753286</v>
      </c>
      <c r="I124" s="83">
        <f t="shared" si="9"/>
        <v>-37.454777455581521</v>
      </c>
      <c r="J124" s="108"/>
    </row>
    <row r="125" spans="1:10" x14ac:dyDescent="0.25">
      <c r="A125" s="36" t="s">
        <v>128</v>
      </c>
      <c r="B125" s="238">
        <v>13.564723710000001</v>
      </c>
      <c r="C125" s="81">
        <f t="shared" si="5"/>
        <v>0.1128701029464618</v>
      </c>
      <c r="D125" s="238">
        <v>24.81227535</v>
      </c>
      <c r="E125" s="81">
        <f t="shared" si="6"/>
        <v>0.20810351420221776</v>
      </c>
      <c r="F125" s="238">
        <v>14.144913789999999</v>
      </c>
      <c r="G125" s="81">
        <f t="shared" si="7"/>
        <v>0.11512718009838761</v>
      </c>
      <c r="H125" s="81">
        <f t="shared" si="8"/>
        <v>-42.992274628292002</v>
      </c>
      <c r="I125" s="83">
        <f t="shared" si="9"/>
        <v>4.277197917214326</v>
      </c>
      <c r="J125" s="108"/>
    </row>
    <row r="126" spans="1:10" x14ac:dyDescent="0.25">
      <c r="A126" s="36" t="s">
        <v>49</v>
      </c>
      <c r="B126" s="238">
        <v>10.850604669999999</v>
      </c>
      <c r="C126" s="81">
        <f t="shared" si="5"/>
        <v>9.0286311193452165E-2</v>
      </c>
      <c r="D126" s="238">
        <v>9.5648082100000007</v>
      </c>
      <c r="E126" s="81">
        <f t="shared" si="6"/>
        <v>8.0221187823116116E-2</v>
      </c>
      <c r="F126" s="238">
        <v>14.087586699999999</v>
      </c>
      <c r="G126" s="81">
        <f t="shared" si="7"/>
        <v>0.11466058791458707</v>
      </c>
      <c r="H126" s="81">
        <f t="shared" si="8"/>
        <v>47.285616090779904</v>
      </c>
      <c r="I126" s="83">
        <f t="shared" si="9"/>
        <v>29.832273209157488</v>
      </c>
      <c r="J126" s="108"/>
    </row>
    <row r="127" spans="1:10" x14ac:dyDescent="0.25">
      <c r="A127" s="36" t="s">
        <v>133</v>
      </c>
      <c r="B127" s="238">
        <v>16.194740109999998</v>
      </c>
      <c r="C127" s="81">
        <f t="shared" si="5"/>
        <v>0.13475408880310277</v>
      </c>
      <c r="D127" s="238">
        <v>14.84563247</v>
      </c>
      <c r="E127" s="81">
        <f t="shared" si="6"/>
        <v>0.12451209105099464</v>
      </c>
      <c r="F127" s="238">
        <v>13.898565509999999</v>
      </c>
      <c r="G127" s="81">
        <f t="shared" si="7"/>
        <v>0.11312212137413165</v>
      </c>
      <c r="H127" s="81">
        <f t="shared" si="8"/>
        <v>-6.3794315393017502</v>
      </c>
      <c r="I127" s="83">
        <f t="shared" si="9"/>
        <v>-14.178520830860053</v>
      </c>
      <c r="J127" s="108"/>
    </row>
    <row r="128" spans="1:10" x14ac:dyDescent="0.25">
      <c r="A128" s="36" t="s">
        <v>154</v>
      </c>
      <c r="B128" s="238">
        <v>10.144717119999999</v>
      </c>
      <c r="C128" s="81">
        <f t="shared" si="5"/>
        <v>8.4412723043743684E-2</v>
      </c>
      <c r="D128" s="238">
        <v>17.850053690000003</v>
      </c>
      <c r="E128" s="81">
        <f t="shared" si="6"/>
        <v>0.14971053033986523</v>
      </c>
      <c r="F128" s="238">
        <v>13.74884406</v>
      </c>
      <c r="G128" s="81">
        <f t="shared" si="7"/>
        <v>0.11190352021511096</v>
      </c>
      <c r="H128" s="81">
        <f t="shared" si="8"/>
        <v>-22.975895205836782</v>
      </c>
      <c r="I128" s="83">
        <f t="shared" si="9"/>
        <v>35.527130992096126</v>
      </c>
      <c r="J128" s="108"/>
    </row>
    <row r="129" spans="1:10" x14ac:dyDescent="0.25">
      <c r="A129" s="36" t="s">
        <v>246</v>
      </c>
      <c r="B129" s="238">
        <v>10.076215660000001</v>
      </c>
      <c r="C129" s="81">
        <f t="shared" si="5"/>
        <v>8.384273230840103E-2</v>
      </c>
      <c r="D129" s="238">
        <v>15.14054235</v>
      </c>
      <c r="E129" s="81">
        <f t="shared" si="6"/>
        <v>0.12698553540606683</v>
      </c>
      <c r="F129" s="238">
        <v>13.126384060000001</v>
      </c>
      <c r="G129" s="81">
        <f t="shared" si="7"/>
        <v>0.10683724228737239</v>
      </c>
      <c r="H129" s="81">
        <f t="shared" si="8"/>
        <v>-13.303078868901942</v>
      </c>
      <c r="I129" s="83">
        <f t="shared" si="9"/>
        <v>30.270971790613711</v>
      </c>
      <c r="J129" s="108"/>
    </row>
    <row r="130" spans="1:10" x14ac:dyDescent="0.25">
      <c r="A130" s="36" t="s">
        <v>120</v>
      </c>
      <c r="B130" s="238">
        <v>11.013470380000001</v>
      </c>
      <c r="C130" s="81">
        <f t="shared" si="5"/>
        <v>9.1641493196945312E-2</v>
      </c>
      <c r="D130" s="238">
        <v>14.12141982</v>
      </c>
      <c r="E130" s="81">
        <f t="shared" si="6"/>
        <v>0.11843803313535488</v>
      </c>
      <c r="F130" s="238">
        <v>12.962345750000001</v>
      </c>
      <c r="G130" s="81">
        <f t="shared" si="7"/>
        <v>0.10550211445705951</v>
      </c>
      <c r="H130" s="81">
        <f t="shared" si="8"/>
        <v>-8.207914535324667</v>
      </c>
      <c r="I130" s="83">
        <f t="shared" si="9"/>
        <v>17.695379410463353</v>
      </c>
      <c r="J130" s="108"/>
    </row>
    <row r="131" spans="1:10" x14ac:dyDescent="0.25">
      <c r="A131" s="36" t="s">
        <v>236</v>
      </c>
      <c r="B131" s="238">
        <v>14.551683519999999</v>
      </c>
      <c r="C131" s="81">
        <f t="shared" si="5"/>
        <v>0.12108245269573069</v>
      </c>
      <c r="D131" s="238">
        <v>14.136581439999999</v>
      </c>
      <c r="E131" s="81">
        <f t="shared" si="6"/>
        <v>0.11856519545152668</v>
      </c>
      <c r="F131" s="238">
        <v>12.387331400000001</v>
      </c>
      <c r="G131" s="81">
        <f t="shared" si="7"/>
        <v>0.10082200246666984</v>
      </c>
      <c r="H131" s="81">
        <f t="shared" si="8"/>
        <v>-12.373925389418606</v>
      </c>
      <c r="I131" s="83">
        <f t="shared" si="9"/>
        <v>-14.873551345624636</v>
      </c>
      <c r="J131" s="108"/>
    </row>
    <row r="132" spans="1:10" x14ac:dyDescent="0.25">
      <c r="A132" s="36" t="s">
        <v>224</v>
      </c>
      <c r="B132" s="238">
        <v>21.902642019999998</v>
      </c>
      <c r="C132" s="81">
        <f t="shared" ref="C132:C195" si="10">(B132/$B$268)*100</f>
        <v>0.18224871456647601</v>
      </c>
      <c r="D132" s="238">
        <v>51.214334460000003</v>
      </c>
      <c r="E132" s="81">
        <f t="shared" ref="E132:E195" si="11">(D132/$D$268)*100</f>
        <v>0.42954073450799984</v>
      </c>
      <c r="F132" s="238">
        <v>12.332920400000001</v>
      </c>
      <c r="G132" s="81">
        <f t="shared" ref="G132:G195" si="12">(F132/$F$268)*100</f>
        <v>0.10037914469536535</v>
      </c>
      <c r="H132" s="81">
        <f t="shared" ref="H132:H195" si="13">((F132/D132)-1)*100</f>
        <v>-75.919006797535559</v>
      </c>
      <c r="I132" s="83">
        <f t="shared" si="9"/>
        <v>-43.692087973960312</v>
      </c>
      <c r="J132" s="108"/>
    </row>
    <row r="133" spans="1:10" x14ac:dyDescent="0.25">
      <c r="A133" s="36" t="s">
        <v>12</v>
      </c>
      <c r="B133" s="238">
        <v>21.507940649999998</v>
      </c>
      <c r="C133" s="81">
        <f t="shared" si="10"/>
        <v>0.17896446158665549</v>
      </c>
      <c r="D133" s="238">
        <v>21.98705713</v>
      </c>
      <c r="E133" s="81">
        <f t="shared" si="11"/>
        <v>0.18440807185859026</v>
      </c>
      <c r="F133" s="238">
        <v>12.329492380000001</v>
      </c>
      <c r="G133" s="81">
        <f t="shared" si="12"/>
        <v>0.10035124362210467</v>
      </c>
      <c r="H133" s="81">
        <f t="shared" si="13"/>
        <v>-43.923862538305954</v>
      </c>
      <c r="I133" s="83">
        <f t="shared" ref="I133:I196" si="14">((F133/B133)-1)*100</f>
        <v>-42.674695915157258</v>
      </c>
      <c r="J133" s="108"/>
    </row>
    <row r="134" spans="1:10" x14ac:dyDescent="0.25">
      <c r="A134" s="36" t="s">
        <v>152</v>
      </c>
      <c r="B134" s="238">
        <v>18.540835170000001</v>
      </c>
      <c r="C134" s="81">
        <f t="shared" si="10"/>
        <v>0.15427560627781334</v>
      </c>
      <c r="D134" s="238">
        <v>8.5735881199999984</v>
      </c>
      <c r="E134" s="81">
        <f t="shared" si="11"/>
        <v>7.1907706646274383E-2</v>
      </c>
      <c r="F134" s="238">
        <v>11.920374970000001</v>
      </c>
      <c r="G134" s="81">
        <f t="shared" si="12"/>
        <v>9.7021387078492907E-2</v>
      </c>
      <c r="H134" s="81">
        <f t="shared" si="13"/>
        <v>39.036011564315778</v>
      </c>
      <c r="I134" s="83">
        <f t="shared" si="14"/>
        <v>-35.707454056396749</v>
      </c>
      <c r="J134" s="108"/>
    </row>
    <row r="135" spans="1:10" x14ac:dyDescent="0.25">
      <c r="A135" s="36" t="s">
        <v>94</v>
      </c>
      <c r="B135" s="238">
        <v>9.20925686</v>
      </c>
      <c r="C135" s="81">
        <f t="shared" si="10"/>
        <v>7.6628893597170761E-2</v>
      </c>
      <c r="D135" s="238">
        <v>13.65090107</v>
      </c>
      <c r="E135" s="81">
        <f t="shared" si="11"/>
        <v>0.11449173623223612</v>
      </c>
      <c r="F135" s="238">
        <v>11.6170343</v>
      </c>
      <c r="G135" s="81">
        <f t="shared" si="12"/>
        <v>9.4552460334595398E-2</v>
      </c>
      <c r="H135" s="81">
        <f t="shared" si="13"/>
        <v>-14.899139328390131</v>
      </c>
      <c r="I135" s="83">
        <f t="shared" si="14"/>
        <v>26.145187137282221</v>
      </c>
      <c r="J135" s="108"/>
    </row>
    <row r="136" spans="1:10" x14ac:dyDescent="0.25">
      <c r="A136" s="36" t="s">
        <v>590</v>
      </c>
      <c r="B136" s="238">
        <v>7.33776809</v>
      </c>
      <c r="C136" s="81">
        <f t="shared" si="10"/>
        <v>6.1056506378010279E-2</v>
      </c>
      <c r="D136" s="238">
        <v>8.7047466199999999</v>
      </c>
      <c r="E136" s="81">
        <f t="shared" si="11"/>
        <v>7.3007748636880934E-2</v>
      </c>
      <c r="F136" s="238">
        <v>10.755576980000001</v>
      </c>
      <c r="G136" s="81">
        <f t="shared" si="12"/>
        <v>8.7540954043420313E-2</v>
      </c>
      <c r="H136" s="81">
        <f t="shared" si="13"/>
        <v>23.559908743213942</v>
      </c>
      <c r="I136" s="83">
        <f t="shared" si="14"/>
        <v>46.578317113317233</v>
      </c>
      <c r="J136" s="108"/>
    </row>
    <row r="137" spans="1:10" x14ac:dyDescent="0.25">
      <c r="A137" s="36" t="s">
        <v>221</v>
      </c>
      <c r="B137" s="238">
        <v>17.130887300000001</v>
      </c>
      <c r="C137" s="81">
        <f t="shared" si="10"/>
        <v>0.14254363409479537</v>
      </c>
      <c r="D137" s="238">
        <v>10.57985532</v>
      </c>
      <c r="E137" s="81">
        <f t="shared" si="11"/>
        <v>8.8734509059969338E-2</v>
      </c>
      <c r="F137" s="238">
        <v>10.49806982</v>
      </c>
      <c r="G137" s="81">
        <f t="shared" si="12"/>
        <v>8.5445071832607314E-2</v>
      </c>
      <c r="H137" s="81">
        <f t="shared" si="13"/>
        <v>-0.77303041985266052</v>
      </c>
      <c r="I137" s="83">
        <f t="shared" si="14"/>
        <v>-38.718470116839775</v>
      </c>
      <c r="J137" s="108"/>
    </row>
    <row r="138" spans="1:10" x14ac:dyDescent="0.25">
      <c r="A138" s="36" t="s">
        <v>205</v>
      </c>
      <c r="B138" s="238">
        <v>7.6780228600000004</v>
      </c>
      <c r="C138" s="81">
        <f t="shared" si="10"/>
        <v>6.3887717078572701E-2</v>
      </c>
      <c r="D138" s="238">
        <v>9.8263913800000005</v>
      </c>
      <c r="E138" s="81">
        <f t="shared" si="11"/>
        <v>8.2415117084551459E-2</v>
      </c>
      <c r="F138" s="238">
        <v>9.8573252599999996</v>
      </c>
      <c r="G138" s="81">
        <f t="shared" si="12"/>
        <v>8.0229973638913613E-2</v>
      </c>
      <c r="H138" s="81">
        <f t="shared" si="13"/>
        <v>0.31480407001658328</v>
      </c>
      <c r="I138" s="83">
        <f t="shared" si="14"/>
        <v>28.383640420679846</v>
      </c>
      <c r="J138" s="108"/>
    </row>
    <row r="139" spans="1:10" x14ac:dyDescent="0.25">
      <c r="A139" s="36" t="s">
        <v>255</v>
      </c>
      <c r="B139" s="238">
        <v>5.2302459299999997</v>
      </c>
      <c r="C139" s="81">
        <f t="shared" si="10"/>
        <v>4.352011947867479E-2</v>
      </c>
      <c r="D139" s="238">
        <v>4.9364006500000004</v>
      </c>
      <c r="E139" s="81">
        <f t="shared" si="11"/>
        <v>4.1402181310837019E-2</v>
      </c>
      <c r="F139" s="238">
        <v>9.7070557200000014</v>
      </c>
      <c r="G139" s="81">
        <f t="shared" si="12"/>
        <v>7.9006911508474026E-2</v>
      </c>
      <c r="H139" s="81">
        <f t="shared" si="13"/>
        <v>96.642379908932256</v>
      </c>
      <c r="I139" s="83">
        <f t="shared" si="14"/>
        <v>85.594632640916785</v>
      </c>
      <c r="J139" s="108"/>
    </row>
    <row r="140" spans="1:10" x14ac:dyDescent="0.25">
      <c r="A140" s="36" t="s">
        <v>122</v>
      </c>
      <c r="B140" s="238">
        <v>13.976146249999999</v>
      </c>
      <c r="C140" s="81">
        <f t="shared" si="10"/>
        <v>0.1162934903620168</v>
      </c>
      <c r="D140" s="238">
        <v>10.330761730000001</v>
      </c>
      <c r="E140" s="81">
        <f t="shared" si="11"/>
        <v>8.6645331396372025E-2</v>
      </c>
      <c r="F140" s="238">
        <v>9.6629812499999996</v>
      </c>
      <c r="G140" s="81">
        <f t="shared" si="12"/>
        <v>7.8648184016686939E-2</v>
      </c>
      <c r="H140" s="81">
        <f t="shared" si="13"/>
        <v>-6.4640004043535431</v>
      </c>
      <c r="I140" s="83">
        <f t="shared" si="14"/>
        <v>-30.860903448259201</v>
      </c>
      <c r="J140" s="108"/>
    </row>
    <row r="141" spans="1:10" x14ac:dyDescent="0.25">
      <c r="A141" s="36" t="s">
        <v>159</v>
      </c>
      <c r="B141" s="238">
        <v>10.936989839999999</v>
      </c>
      <c r="C141" s="81">
        <f t="shared" si="10"/>
        <v>9.100510969163017E-2</v>
      </c>
      <c r="D141" s="238">
        <v>11.736033900000001</v>
      </c>
      <c r="E141" s="81">
        <f t="shared" si="11"/>
        <v>9.8431516776890812E-2</v>
      </c>
      <c r="F141" s="238">
        <v>9.6403827899999985</v>
      </c>
      <c r="G141" s="81">
        <f t="shared" si="12"/>
        <v>7.8464252392006009E-2</v>
      </c>
      <c r="H141" s="81">
        <f t="shared" si="13"/>
        <v>-17.856552970590876</v>
      </c>
      <c r="I141" s="83">
        <f t="shared" si="14"/>
        <v>-11.855245995181441</v>
      </c>
      <c r="J141" s="108"/>
    </row>
    <row r="142" spans="1:10" x14ac:dyDescent="0.25">
      <c r="A142" s="36" t="s">
        <v>4</v>
      </c>
      <c r="B142" s="238">
        <v>23.301514570000002</v>
      </c>
      <c r="C142" s="81">
        <f t="shared" si="10"/>
        <v>0.19388853061455974</v>
      </c>
      <c r="D142" s="238">
        <v>20.33607757</v>
      </c>
      <c r="E142" s="81">
        <f t="shared" si="11"/>
        <v>0.17056110927794846</v>
      </c>
      <c r="F142" s="238">
        <v>9.3749851399999997</v>
      </c>
      <c r="G142" s="81">
        <f t="shared" si="12"/>
        <v>7.6304148519839632E-2</v>
      </c>
      <c r="H142" s="81">
        <f t="shared" si="13"/>
        <v>-53.899737509705027</v>
      </c>
      <c r="I142" s="83">
        <f t="shared" si="14"/>
        <v>-59.766627564759197</v>
      </c>
      <c r="J142" s="108"/>
    </row>
    <row r="143" spans="1:10" x14ac:dyDescent="0.25">
      <c r="A143" s="36" t="s">
        <v>193</v>
      </c>
      <c r="B143" s="238">
        <v>7.14687435</v>
      </c>
      <c r="C143" s="81">
        <f t="shared" si="10"/>
        <v>5.9468107193016102E-2</v>
      </c>
      <c r="D143" s="238">
        <v>6.0231540999999993</v>
      </c>
      <c r="E143" s="81">
        <f t="shared" si="11"/>
        <v>5.0516912177967423E-2</v>
      </c>
      <c r="F143" s="238">
        <v>9.1902250199999997</v>
      </c>
      <c r="G143" s="81">
        <f t="shared" si="12"/>
        <v>7.4800363348290724E-2</v>
      </c>
      <c r="H143" s="81">
        <f t="shared" si="13"/>
        <v>52.581602054644435</v>
      </c>
      <c r="I143" s="83">
        <f t="shared" si="14"/>
        <v>28.590829640092942</v>
      </c>
      <c r="J143" s="108"/>
    </row>
    <row r="144" spans="1:10" x14ac:dyDescent="0.25">
      <c r="A144" s="36" t="s">
        <v>13</v>
      </c>
      <c r="B144" s="238">
        <v>43.456766630000004</v>
      </c>
      <c r="C144" s="81">
        <f t="shared" si="10"/>
        <v>0.36159746620069311</v>
      </c>
      <c r="D144" s="238">
        <v>131.30102340000002</v>
      </c>
      <c r="E144" s="81">
        <f t="shared" si="11"/>
        <v>1.1012373513696165</v>
      </c>
      <c r="F144" s="238">
        <v>9.0616409999999998</v>
      </c>
      <c r="G144" s="81">
        <f t="shared" si="12"/>
        <v>7.3753802312423525E-2</v>
      </c>
      <c r="H144" s="81">
        <f t="shared" si="13"/>
        <v>-93.098575498231796</v>
      </c>
      <c r="I144" s="83">
        <f t="shared" si="14"/>
        <v>-79.147917107702227</v>
      </c>
      <c r="J144" s="108"/>
    </row>
    <row r="145" spans="1:10" x14ac:dyDescent="0.25">
      <c r="A145" s="36" t="s">
        <v>227</v>
      </c>
      <c r="B145" s="238">
        <v>6.01515909</v>
      </c>
      <c r="C145" s="81">
        <f t="shared" si="10"/>
        <v>5.0051268292853821E-2</v>
      </c>
      <c r="D145" s="238">
        <v>5.7491104900000005</v>
      </c>
      <c r="E145" s="81">
        <f t="shared" si="11"/>
        <v>4.8218475719351311E-2</v>
      </c>
      <c r="F145" s="238">
        <v>9.0358449099999998</v>
      </c>
      <c r="G145" s="81">
        <f t="shared" si="12"/>
        <v>7.3543844786817122E-2</v>
      </c>
      <c r="H145" s="81">
        <f t="shared" si="13"/>
        <v>57.169442572323902</v>
      </c>
      <c r="I145" s="83">
        <f t="shared" si="14"/>
        <v>50.217887420829619</v>
      </c>
      <c r="J145" s="108"/>
    </row>
    <row r="146" spans="1:10" x14ac:dyDescent="0.25">
      <c r="A146" s="36" t="s">
        <v>191</v>
      </c>
      <c r="B146" s="238">
        <v>3.7147906800000001</v>
      </c>
      <c r="C146" s="81">
        <f t="shared" si="10"/>
        <v>3.0910235655375307E-2</v>
      </c>
      <c r="D146" s="238">
        <v>0.33088231000000001</v>
      </c>
      <c r="E146" s="81">
        <f t="shared" si="11"/>
        <v>2.7751494180620409E-3</v>
      </c>
      <c r="F146" s="238">
        <v>8.9406729899999995</v>
      </c>
      <c r="G146" s="81">
        <f t="shared" si="12"/>
        <v>7.2769228911682152E-2</v>
      </c>
      <c r="H146" s="81">
        <f t="shared" si="13"/>
        <v>2602.0704098686929</v>
      </c>
      <c r="I146" s="83">
        <f t="shared" si="14"/>
        <v>140.67770596431021</v>
      </c>
      <c r="J146" s="108"/>
    </row>
    <row r="147" spans="1:10" x14ac:dyDescent="0.25">
      <c r="A147" s="36" t="s">
        <v>31</v>
      </c>
      <c r="B147" s="238">
        <v>7.1521529900000003</v>
      </c>
      <c r="C147" s="81">
        <f t="shared" si="10"/>
        <v>5.9512029992547823E-2</v>
      </c>
      <c r="D147" s="238">
        <v>8.6434984000000004</v>
      </c>
      <c r="E147" s="81">
        <f t="shared" si="11"/>
        <v>7.2494052507008244E-2</v>
      </c>
      <c r="F147" s="238">
        <v>8.9053031499999999</v>
      </c>
      <c r="G147" s="81">
        <f t="shared" si="12"/>
        <v>7.2481349466095871E-2</v>
      </c>
      <c r="H147" s="81">
        <f t="shared" si="13"/>
        <v>3.0289211368396796</v>
      </c>
      <c r="I147" s="83">
        <f t="shared" si="14"/>
        <v>24.512201604904416</v>
      </c>
      <c r="J147" s="108"/>
    </row>
    <row r="148" spans="1:10" x14ac:dyDescent="0.25">
      <c r="A148" s="36" t="s">
        <v>81</v>
      </c>
      <c r="B148" s="238">
        <v>22.066767629999998</v>
      </c>
      <c r="C148" s="81">
        <f t="shared" si="10"/>
        <v>0.18361438001554034</v>
      </c>
      <c r="D148" s="238">
        <v>129.65442547000001</v>
      </c>
      <c r="E148" s="81">
        <f t="shared" si="11"/>
        <v>1.0874271380426435</v>
      </c>
      <c r="F148" s="238">
        <v>8.6679966300000011</v>
      </c>
      <c r="G148" s="81">
        <f t="shared" si="12"/>
        <v>7.0549882730266342E-2</v>
      </c>
      <c r="H148" s="81">
        <f t="shared" si="13"/>
        <v>-93.314538552326056</v>
      </c>
      <c r="I148" s="83">
        <f t="shared" si="14"/>
        <v>-60.719228228896696</v>
      </c>
      <c r="J148" s="108"/>
    </row>
    <row r="149" spans="1:10" x14ac:dyDescent="0.25">
      <c r="A149" s="36" t="s">
        <v>258</v>
      </c>
      <c r="B149" s="238">
        <v>10.454409779999999</v>
      </c>
      <c r="C149" s="81">
        <f t="shared" si="10"/>
        <v>8.6989630849849189E-2</v>
      </c>
      <c r="D149" s="238">
        <v>8.4882206799999995</v>
      </c>
      <c r="E149" s="81">
        <f t="shared" si="11"/>
        <v>7.1191719740122034E-2</v>
      </c>
      <c r="F149" s="238">
        <v>8.202590690000001</v>
      </c>
      <c r="G149" s="81">
        <f t="shared" si="12"/>
        <v>6.6761886969477796E-2</v>
      </c>
      <c r="H149" s="81">
        <f t="shared" si="13"/>
        <v>-3.3650160707178856</v>
      </c>
      <c r="I149" s="83">
        <f t="shared" si="14"/>
        <v>-21.539418650949404</v>
      </c>
      <c r="J149" s="108"/>
    </row>
    <row r="150" spans="1:10" x14ac:dyDescent="0.25">
      <c r="A150" s="36" t="s">
        <v>173</v>
      </c>
      <c r="B150" s="238">
        <v>5.8068801500000005</v>
      </c>
      <c r="C150" s="81">
        <f t="shared" si="10"/>
        <v>4.8318209374591498E-2</v>
      </c>
      <c r="D150" s="238">
        <v>6.9972836200000001</v>
      </c>
      <c r="E150" s="81">
        <f t="shared" si="11"/>
        <v>5.8687052704806272E-2</v>
      </c>
      <c r="F150" s="238">
        <v>8.0920785500000001</v>
      </c>
      <c r="G150" s="81">
        <f t="shared" si="12"/>
        <v>6.5862415171082447E-2</v>
      </c>
      <c r="H150" s="81">
        <f t="shared" si="13"/>
        <v>15.645999068421347</v>
      </c>
      <c r="I150" s="83">
        <f t="shared" si="14"/>
        <v>39.353290251736972</v>
      </c>
      <c r="J150" s="108"/>
    </row>
    <row r="151" spans="1:10" x14ac:dyDescent="0.25">
      <c r="A151" s="36" t="s">
        <v>156</v>
      </c>
      <c r="B151" s="238">
        <v>6.5074345199999994</v>
      </c>
      <c r="C151" s="81">
        <f t="shared" si="10"/>
        <v>5.4147420905321118E-2</v>
      </c>
      <c r="D151" s="238">
        <v>20.335817890000001</v>
      </c>
      <c r="E151" s="81">
        <f t="shared" si="11"/>
        <v>0.17055893131080091</v>
      </c>
      <c r="F151" s="238">
        <v>7.9859754900000004</v>
      </c>
      <c r="G151" s="81">
        <f t="shared" si="12"/>
        <v>6.4998829413052184E-2</v>
      </c>
      <c r="H151" s="81">
        <f t="shared" si="13"/>
        <v>-60.729509217689007</v>
      </c>
      <c r="I151" s="83">
        <f t="shared" si="14"/>
        <v>22.720796735731131</v>
      </c>
      <c r="J151" s="108"/>
    </row>
    <row r="152" spans="1:10" x14ac:dyDescent="0.25">
      <c r="A152" s="36" t="s">
        <v>186</v>
      </c>
      <c r="B152" s="238">
        <v>0.52051427000000006</v>
      </c>
      <c r="C152" s="81">
        <f t="shared" si="10"/>
        <v>4.331123913470584E-3</v>
      </c>
      <c r="D152" s="238">
        <v>0.54952124000000002</v>
      </c>
      <c r="E152" s="81">
        <f t="shared" si="11"/>
        <v>4.6089002140934365E-3</v>
      </c>
      <c r="F152" s="238">
        <v>7.8852359100000005</v>
      </c>
      <c r="G152" s="81">
        <f t="shared" si="12"/>
        <v>6.4178897673496771E-2</v>
      </c>
      <c r="H152" s="81">
        <f t="shared" si="13"/>
        <v>1334.9283223338193</v>
      </c>
      <c r="I152" s="83">
        <f t="shared" si="14"/>
        <v>1414.8933207921464</v>
      </c>
      <c r="J152" s="108"/>
    </row>
    <row r="153" spans="1:10" x14ac:dyDescent="0.25">
      <c r="A153" s="36" t="s">
        <v>163</v>
      </c>
      <c r="B153" s="238">
        <v>11.281528720000001</v>
      </c>
      <c r="C153" s="81">
        <f t="shared" si="10"/>
        <v>9.3871967851519578E-2</v>
      </c>
      <c r="D153" s="238">
        <v>8.6003963399999996</v>
      </c>
      <c r="E153" s="81">
        <f t="shared" si="11"/>
        <v>7.2132550386431668E-2</v>
      </c>
      <c r="F153" s="238">
        <v>7.2517803199999999</v>
      </c>
      <c r="G153" s="81">
        <f t="shared" si="12"/>
        <v>5.9023125296445024E-2</v>
      </c>
      <c r="H153" s="81">
        <f t="shared" si="13"/>
        <v>-15.680858959111642</v>
      </c>
      <c r="I153" s="83">
        <f t="shared" si="14"/>
        <v>-35.719878927897639</v>
      </c>
      <c r="J153" s="108"/>
    </row>
    <row r="154" spans="1:10" x14ac:dyDescent="0.25">
      <c r="A154" s="36" t="s">
        <v>6</v>
      </c>
      <c r="B154" s="238">
        <v>5.2803059900000004</v>
      </c>
      <c r="C154" s="81">
        <f t="shared" si="10"/>
        <v>4.3936661993399267E-2</v>
      </c>
      <c r="D154" s="238">
        <v>4.8429521600000003</v>
      </c>
      <c r="E154" s="81">
        <f t="shared" si="11"/>
        <v>4.0618417674025256E-2</v>
      </c>
      <c r="F154" s="238">
        <v>6.9172040499999996</v>
      </c>
      <c r="G154" s="81">
        <f t="shared" si="12"/>
        <v>5.6299968191014772E-2</v>
      </c>
      <c r="H154" s="81">
        <f t="shared" si="13"/>
        <v>42.830319637103308</v>
      </c>
      <c r="I154" s="83">
        <f t="shared" si="14"/>
        <v>31.000060661257223</v>
      </c>
      <c r="J154" s="108"/>
    </row>
    <row r="155" spans="1:10" x14ac:dyDescent="0.25">
      <c r="A155" s="36" t="s">
        <v>61</v>
      </c>
      <c r="B155" s="238">
        <v>3.6421354199999998</v>
      </c>
      <c r="C155" s="81">
        <f t="shared" si="10"/>
        <v>3.0305681751357606E-2</v>
      </c>
      <c r="D155" s="238">
        <v>4.8329005499999997</v>
      </c>
      <c r="E155" s="81">
        <f t="shared" si="11"/>
        <v>4.053411362149948E-2</v>
      </c>
      <c r="F155" s="238">
        <v>6.8770342199999996</v>
      </c>
      <c r="G155" s="81">
        <f t="shared" si="12"/>
        <v>5.5973021040852493E-2</v>
      </c>
      <c r="H155" s="81">
        <f t="shared" si="13"/>
        <v>42.296208019426352</v>
      </c>
      <c r="I155" s="83">
        <f t="shared" si="14"/>
        <v>88.818740298239661</v>
      </c>
      <c r="J155" s="108"/>
    </row>
    <row r="156" spans="1:10" x14ac:dyDescent="0.25">
      <c r="A156" s="36" t="s">
        <v>181</v>
      </c>
      <c r="B156" s="238">
        <v>38.571816900000002</v>
      </c>
      <c r="C156" s="81">
        <f t="shared" si="10"/>
        <v>0.32095050643203071</v>
      </c>
      <c r="D156" s="238">
        <v>19.067389309999999</v>
      </c>
      <c r="E156" s="81">
        <f t="shared" si="11"/>
        <v>0.15992046944911883</v>
      </c>
      <c r="F156" s="238">
        <v>6.7549441400000001</v>
      </c>
      <c r="G156" s="81">
        <f t="shared" si="12"/>
        <v>5.4979314975402767E-2</v>
      </c>
      <c r="H156" s="81">
        <f t="shared" si="13"/>
        <v>-64.573313996073225</v>
      </c>
      <c r="I156" s="83">
        <f t="shared" si="14"/>
        <v>-82.487358172645472</v>
      </c>
      <c r="J156" s="108"/>
    </row>
    <row r="157" spans="1:10" x14ac:dyDescent="0.25">
      <c r="A157" s="36" t="s">
        <v>187</v>
      </c>
      <c r="B157" s="238">
        <v>3.7160751200000002</v>
      </c>
      <c r="C157" s="81">
        <f t="shared" si="10"/>
        <v>3.0920923294735163E-2</v>
      </c>
      <c r="D157" s="238">
        <v>3.9693452599999999</v>
      </c>
      <c r="E157" s="81">
        <f t="shared" si="11"/>
        <v>3.3291372356462089E-2</v>
      </c>
      <c r="F157" s="238">
        <v>6.3863974400000005</v>
      </c>
      <c r="G157" s="81">
        <f t="shared" si="12"/>
        <v>5.197966839321131E-2</v>
      </c>
      <c r="H157" s="81">
        <f t="shared" si="13"/>
        <v>60.892969033386656</v>
      </c>
      <c r="I157" s="83">
        <f t="shared" si="14"/>
        <v>71.858674374698865</v>
      </c>
      <c r="J157" s="108"/>
    </row>
    <row r="158" spans="1:10" x14ac:dyDescent="0.25">
      <c r="A158" s="36" t="s">
        <v>74</v>
      </c>
      <c r="B158" s="238">
        <v>2.8783124600000001</v>
      </c>
      <c r="C158" s="81">
        <f t="shared" si="10"/>
        <v>2.3950021439270705E-2</v>
      </c>
      <c r="D158" s="238">
        <v>1.04909487</v>
      </c>
      <c r="E158" s="81">
        <f t="shared" si="11"/>
        <v>8.7988838628827639E-3</v>
      </c>
      <c r="F158" s="238">
        <v>6.1523416200000005</v>
      </c>
      <c r="G158" s="81">
        <f t="shared" si="12"/>
        <v>5.0074659501515836E-2</v>
      </c>
      <c r="H158" s="81">
        <f t="shared" si="13"/>
        <v>486.44282761577136</v>
      </c>
      <c r="I158" s="83">
        <f t="shared" si="14"/>
        <v>113.74821898245196</v>
      </c>
      <c r="J158" s="108"/>
    </row>
    <row r="159" spans="1:10" x14ac:dyDescent="0.25">
      <c r="A159" s="36" t="s">
        <v>55</v>
      </c>
      <c r="B159" s="238">
        <v>4.031407E-2</v>
      </c>
      <c r="C159" s="81">
        <f t="shared" si="10"/>
        <v>3.3544754234370375E-4</v>
      </c>
      <c r="D159" s="238">
        <v>1.0234801200000001</v>
      </c>
      <c r="E159" s="81">
        <f t="shared" si="11"/>
        <v>8.5840498980319247E-3</v>
      </c>
      <c r="F159" s="238">
        <v>6.1203918899999996</v>
      </c>
      <c r="G159" s="81">
        <f t="shared" si="12"/>
        <v>4.9814616748734601E-2</v>
      </c>
      <c r="H159" s="81">
        <f t="shared" si="13"/>
        <v>497.99812135090605</v>
      </c>
      <c r="I159" s="83">
        <f t="shared" si="14"/>
        <v>15081.776213614748</v>
      </c>
      <c r="J159" s="108"/>
    </row>
    <row r="160" spans="1:10" x14ac:dyDescent="0.25">
      <c r="A160" s="36" t="s">
        <v>113</v>
      </c>
      <c r="B160" s="238">
        <v>3.77530739</v>
      </c>
      <c r="C160" s="81">
        <f t="shared" si="10"/>
        <v>3.1413786441496047E-2</v>
      </c>
      <c r="D160" s="238">
        <v>4.7088583000000002</v>
      </c>
      <c r="E160" s="81">
        <f t="shared" si="11"/>
        <v>3.9493756468823041E-2</v>
      </c>
      <c r="F160" s="238">
        <v>5.7695389700000002</v>
      </c>
      <c r="G160" s="81">
        <f t="shared" si="12"/>
        <v>4.6958982001957882E-2</v>
      </c>
      <c r="H160" s="81">
        <f t="shared" si="13"/>
        <v>22.525219542070317</v>
      </c>
      <c r="I160" s="83">
        <f t="shared" si="14"/>
        <v>52.823025359002628</v>
      </c>
      <c r="J160" s="108"/>
    </row>
    <row r="161" spans="1:10" x14ac:dyDescent="0.25">
      <c r="A161" s="36" t="s">
        <v>239</v>
      </c>
      <c r="B161" s="238">
        <v>1.8149714299999999</v>
      </c>
      <c r="C161" s="81">
        <f t="shared" si="10"/>
        <v>1.5102114612033403E-2</v>
      </c>
      <c r="D161" s="238">
        <v>2.10779615</v>
      </c>
      <c r="E161" s="81">
        <f t="shared" si="11"/>
        <v>1.7678337832765702E-2</v>
      </c>
      <c r="F161" s="238">
        <v>5.7042444699999999</v>
      </c>
      <c r="G161" s="81">
        <f t="shared" si="12"/>
        <v>4.6427542095533805E-2</v>
      </c>
      <c r="H161" s="81">
        <f t="shared" si="13"/>
        <v>170.6260028988097</v>
      </c>
      <c r="I161" s="83">
        <f t="shared" si="14"/>
        <v>214.28838910152984</v>
      </c>
      <c r="J161" s="108"/>
    </row>
    <row r="162" spans="1:10" x14ac:dyDescent="0.25">
      <c r="A162" s="36" t="s">
        <v>254</v>
      </c>
      <c r="B162" s="238">
        <v>6.4114087</v>
      </c>
      <c r="C162" s="81">
        <f t="shared" si="10"/>
        <v>5.3348403953657877E-2</v>
      </c>
      <c r="D162" s="238">
        <v>6.2598190199999992</v>
      </c>
      <c r="E162" s="81">
        <f t="shared" si="11"/>
        <v>5.2501849103165084E-2</v>
      </c>
      <c r="F162" s="238">
        <v>5.5949183300000005</v>
      </c>
      <c r="G162" s="81">
        <f t="shared" si="12"/>
        <v>4.5537723295921213E-2</v>
      </c>
      <c r="H162" s="81">
        <f t="shared" si="13"/>
        <v>-10.621723852968501</v>
      </c>
      <c r="I162" s="83">
        <f t="shared" si="14"/>
        <v>-12.734960571145615</v>
      </c>
      <c r="J162" s="108"/>
    </row>
    <row r="163" spans="1:10" x14ac:dyDescent="0.25">
      <c r="A163" s="36" t="s">
        <v>185</v>
      </c>
      <c r="B163" s="238">
        <v>6.6174393899999995</v>
      </c>
      <c r="C163" s="81">
        <f t="shared" si="10"/>
        <v>5.506275550902992E-2</v>
      </c>
      <c r="D163" s="238">
        <v>6.7371698499999999</v>
      </c>
      <c r="E163" s="81">
        <f t="shared" si="11"/>
        <v>5.6505447476514002E-2</v>
      </c>
      <c r="F163" s="238">
        <v>5.4823192000000001</v>
      </c>
      <c r="G163" s="81">
        <f t="shared" si="12"/>
        <v>4.4621265231143438E-2</v>
      </c>
      <c r="H163" s="81">
        <f t="shared" si="13"/>
        <v>-18.625783198860567</v>
      </c>
      <c r="I163" s="83">
        <f t="shared" si="14"/>
        <v>-17.153465609603401</v>
      </c>
      <c r="J163" s="108"/>
    </row>
    <row r="164" spans="1:10" x14ac:dyDescent="0.25">
      <c r="A164" s="36" t="s">
        <v>226</v>
      </c>
      <c r="B164" s="238">
        <v>11.04203643</v>
      </c>
      <c r="C164" s="81">
        <f t="shared" si="10"/>
        <v>9.187918716500576E-2</v>
      </c>
      <c r="D164" s="238">
        <v>7.2325647800000006</v>
      </c>
      <c r="E164" s="81">
        <f t="shared" si="11"/>
        <v>6.0660383869760248E-2</v>
      </c>
      <c r="F164" s="238">
        <v>4.9142135599999994</v>
      </c>
      <c r="G164" s="81">
        <f t="shared" si="12"/>
        <v>3.9997384074834892E-2</v>
      </c>
      <c r="H164" s="81">
        <f t="shared" si="13"/>
        <v>-32.054344351133501</v>
      </c>
      <c r="I164" s="83">
        <f t="shared" si="14"/>
        <v>-55.495405298169267</v>
      </c>
      <c r="J164" s="108"/>
    </row>
    <row r="165" spans="1:10" x14ac:dyDescent="0.25">
      <c r="A165" s="36" t="s">
        <v>141</v>
      </c>
      <c r="B165" s="238">
        <v>1.5148632799999999</v>
      </c>
      <c r="C165" s="81">
        <f t="shared" si="10"/>
        <v>1.2604958126597534E-2</v>
      </c>
      <c r="D165" s="238">
        <v>1.7550537500000001</v>
      </c>
      <c r="E165" s="81">
        <f t="shared" si="11"/>
        <v>1.4719845231315334E-2</v>
      </c>
      <c r="F165" s="238">
        <v>4.8886588</v>
      </c>
      <c r="G165" s="81">
        <f t="shared" si="12"/>
        <v>3.9789390763559224E-2</v>
      </c>
      <c r="H165" s="81">
        <f t="shared" si="13"/>
        <v>178.54752596608506</v>
      </c>
      <c r="I165" s="83">
        <f t="shared" si="14"/>
        <v>222.71287214777561</v>
      </c>
      <c r="J165" s="108"/>
    </row>
    <row r="166" spans="1:10" x14ac:dyDescent="0.25">
      <c r="A166" s="36" t="s">
        <v>144</v>
      </c>
      <c r="B166" s="238">
        <v>4.5195736500000008</v>
      </c>
      <c r="C166" s="81">
        <f t="shared" si="10"/>
        <v>3.7606718283067497E-2</v>
      </c>
      <c r="D166" s="238">
        <v>3.3171424799999998</v>
      </c>
      <c r="E166" s="81">
        <f t="shared" si="11"/>
        <v>2.7821269813429653E-2</v>
      </c>
      <c r="F166" s="238">
        <v>4.8690156299999998</v>
      </c>
      <c r="G166" s="81">
        <f t="shared" si="12"/>
        <v>3.9629512604959768E-2</v>
      </c>
      <c r="H166" s="81">
        <f t="shared" si="13"/>
        <v>46.78343361362036</v>
      </c>
      <c r="I166" s="83">
        <f t="shared" si="14"/>
        <v>7.7317465553415454</v>
      </c>
      <c r="J166" s="108"/>
    </row>
    <row r="167" spans="1:10" x14ac:dyDescent="0.25">
      <c r="A167" s="36" t="s">
        <v>190</v>
      </c>
      <c r="B167" s="238">
        <v>5.5301780000000003</v>
      </c>
      <c r="C167" s="81">
        <f t="shared" si="10"/>
        <v>4.601581082791241E-2</v>
      </c>
      <c r="D167" s="238">
        <v>10.816400079999999</v>
      </c>
      <c r="E167" s="81">
        <f t="shared" si="11"/>
        <v>9.0718438188908346E-2</v>
      </c>
      <c r="F167" s="238">
        <v>4.72457934</v>
      </c>
      <c r="G167" s="81">
        <f t="shared" si="12"/>
        <v>3.8453928008372919E-2</v>
      </c>
      <c r="H167" s="81">
        <f t="shared" si="13"/>
        <v>-56.320223872488263</v>
      </c>
      <c r="I167" s="83">
        <f t="shared" si="14"/>
        <v>-14.567318809629636</v>
      </c>
      <c r="J167" s="108"/>
    </row>
    <row r="168" spans="1:10" x14ac:dyDescent="0.25">
      <c r="A168" s="36" t="s">
        <v>241</v>
      </c>
      <c r="B168" s="238">
        <v>2.7768626000000003</v>
      </c>
      <c r="C168" s="81">
        <f t="shared" si="10"/>
        <v>2.3105871835717589E-2</v>
      </c>
      <c r="D168" s="238">
        <v>5.0728552699999998</v>
      </c>
      <c r="E168" s="81">
        <f t="shared" si="11"/>
        <v>4.2546642491868049E-2</v>
      </c>
      <c r="F168" s="238">
        <v>4.6722852100000001</v>
      </c>
      <c r="G168" s="81">
        <f t="shared" si="12"/>
        <v>3.8028299700418523E-2</v>
      </c>
      <c r="H168" s="81">
        <f t="shared" si="13"/>
        <v>-7.8963431574502589</v>
      </c>
      <c r="I168" s="83">
        <f t="shared" si="14"/>
        <v>68.25770241566866</v>
      </c>
      <c r="J168" s="108"/>
    </row>
    <row r="169" spans="1:10" x14ac:dyDescent="0.25">
      <c r="A169" s="36" t="s">
        <v>92</v>
      </c>
      <c r="B169" s="238">
        <v>1.9667978500000001</v>
      </c>
      <c r="C169" s="81">
        <f t="shared" si="10"/>
        <v>1.6365440281008104E-2</v>
      </c>
      <c r="D169" s="238">
        <v>2.46722668</v>
      </c>
      <c r="E169" s="81">
        <f t="shared" si="11"/>
        <v>2.0692924578618727E-2</v>
      </c>
      <c r="F169" s="238">
        <v>4.5681414500000006</v>
      </c>
      <c r="G169" s="81">
        <f t="shared" si="12"/>
        <v>3.7180660924272739E-2</v>
      </c>
      <c r="H169" s="81">
        <f t="shared" si="13"/>
        <v>85.152887938128188</v>
      </c>
      <c r="I169" s="83">
        <f t="shared" si="14"/>
        <v>132.26288609172519</v>
      </c>
      <c r="J169" s="108"/>
    </row>
    <row r="170" spans="1:10" x14ac:dyDescent="0.25">
      <c r="A170" s="36" t="s">
        <v>83</v>
      </c>
      <c r="B170" s="238">
        <v>7.1338126200000005</v>
      </c>
      <c r="C170" s="81">
        <f t="shared" si="10"/>
        <v>5.9359422427938881E-2</v>
      </c>
      <c r="D170" s="238">
        <v>3.6154962099999999</v>
      </c>
      <c r="E170" s="81">
        <f t="shared" si="11"/>
        <v>3.0323598149405488E-2</v>
      </c>
      <c r="F170" s="238">
        <v>4.5453971100000006</v>
      </c>
      <c r="G170" s="81">
        <f t="shared" si="12"/>
        <v>3.6995541964463308E-2</v>
      </c>
      <c r="H170" s="81">
        <f t="shared" si="13"/>
        <v>25.719869306680888</v>
      </c>
      <c r="I170" s="83">
        <f t="shared" si="14"/>
        <v>-36.283760842599754</v>
      </c>
      <c r="J170" s="108"/>
    </row>
    <row r="171" spans="1:10" x14ac:dyDescent="0.25">
      <c r="A171" s="36" t="s">
        <v>150</v>
      </c>
      <c r="B171" s="238">
        <v>4.3679477800000006</v>
      </c>
      <c r="C171" s="81">
        <f t="shared" si="10"/>
        <v>3.6345061361619822E-2</v>
      </c>
      <c r="D171" s="238">
        <v>5.9124044800000002</v>
      </c>
      <c r="E171" s="81">
        <f t="shared" si="11"/>
        <v>4.958804189930674E-2</v>
      </c>
      <c r="F171" s="238">
        <v>4.4734939999999996</v>
      </c>
      <c r="G171" s="81">
        <f t="shared" si="12"/>
        <v>3.6410313774493247E-2</v>
      </c>
      <c r="H171" s="81">
        <f t="shared" si="13"/>
        <v>-24.337145485689106</v>
      </c>
      <c r="I171" s="83">
        <f t="shared" si="14"/>
        <v>2.4163800786098033</v>
      </c>
      <c r="J171" s="108"/>
    </row>
    <row r="172" spans="1:10" x14ac:dyDescent="0.25">
      <c r="A172" s="36" t="s">
        <v>0</v>
      </c>
      <c r="B172" s="238">
        <v>3.8505539999999998</v>
      </c>
      <c r="C172" s="81">
        <f t="shared" si="10"/>
        <v>3.2039902593851664E-2</v>
      </c>
      <c r="D172" s="238">
        <v>2.7894364</v>
      </c>
      <c r="E172" s="81">
        <f t="shared" si="11"/>
        <v>2.3395335949453065E-2</v>
      </c>
      <c r="F172" s="238">
        <v>4.38091513</v>
      </c>
      <c r="G172" s="81">
        <f t="shared" si="12"/>
        <v>3.5656803049858757E-2</v>
      </c>
      <c r="H172" s="81">
        <f t="shared" si="13"/>
        <v>57.053773658363397</v>
      </c>
      <c r="I172" s="83">
        <f t="shared" si="14"/>
        <v>13.773631794282082</v>
      </c>
      <c r="J172" s="108"/>
    </row>
    <row r="173" spans="1:10" x14ac:dyDescent="0.25">
      <c r="A173" s="36" t="s">
        <v>158</v>
      </c>
      <c r="B173" s="238">
        <v>7.6491424700000001</v>
      </c>
      <c r="C173" s="81">
        <f t="shared" si="10"/>
        <v>6.3647407532862535E-2</v>
      </c>
      <c r="D173" s="238">
        <v>3.4930862999999999</v>
      </c>
      <c r="E173" s="81">
        <f t="shared" si="11"/>
        <v>2.929693162709571E-2</v>
      </c>
      <c r="F173" s="238">
        <v>4.0910178100000003</v>
      </c>
      <c r="G173" s="81">
        <f t="shared" si="12"/>
        <v>3.3297293372728388E-2</v>
      </c>
      <c r="H173" s="81">
        <f t="shared" si="13"/>
        <v>17.117570499188652</v>
      </c>
      <c r="I173" s="83">
        <f t="shared" si="14"/>
        <v>-46.516647767445754</v>
      </c>
      <c r="J173" s="108"/>
    </row>
    <row r="174" spans="1:10" x14ac:dyDescent="0.25">
      <c r="A174" s="36" t="s">
        <v>139</v>
      </c>
      <c r="B174" s="238">
        <v>3.1482771000000001</v>
      </c>
      <c r="C174" s="81">
        <f t="shared" si="10"/>
        <v>2.6196358140271193E-2</v>
      </c>
      <c r="D174" s="238">
        <v>3.7895524900000002</v>
      </c>
      <c r="E174" s="81">
        <f t="shared" si="11"/>
        <v>3.1783428939851928E-2</v>
      </c>
      <c r="F174" s="238">
        <v>3.88053421</v>
      </c>
      <c r="G174" s="81">
        <f t="shared" si="12"/>
        <v>3.1584141657227047E-2</v>
      </c>
      <c r="H174" s="81">
        <f t="shared" si="13"/>
        <v>2.4008565718534269</v>
      </c>
      <c r="I174" s="83">
        <f t="shared" si="14"/>
        <v>23.258979014267833</v>
      </c>
      <c r="J174" s="108"/>
    </row>
    <row r="175" spans="1:10" x14ac:dyDescent="0.25">
      <c r="A175" s="36" t="s">
        <v>76</v>
      </c>
      <c r="B175" s="238">
        <v>43.247290770000006</v>
      </c>
      <c r="C175" s="81">
        <f t="shared" si="10"/>
        <v>0.35985444788432536</v>
      </c>
      <c r="D175" s="238">
        <v>4.2840535599999994</v>
      </c>
      <c r="E175" s="81">
        <f t="shared" si="11"/>
        <v>3.5930868422614101E-2</v>
      </c>
      <c r="F175" s="238">
        <v>3.8689424799999999</v>
      </c>
      <c r="G175" s="81">
        <f t="shared" si="12"/>
        <v>3.1489795151679212E-2</v>
      </c>
      <c r="H175" s="81">
        <f t="shared" si="13"/>
        <v>-9.6896799768301562</v>
      </c>
      <c r="I175" s="83">
        <f t="shared" si="14"/>
        <v>-91.053907860781351</v>
      </c>
      <c r="J175" s="108"/>
    </row>
    <row r="176" spans="1:10" x14ac:dyDescent="0.25">
      <c r="A176" s="36" t="s">
        <v>243</v>
      </c>
      <c r="B176" s="238">
        <v>5.7752522400000004</v>
      </c>
      <c r="C176" s="81">
        <f t="shared" si="10"/>
        <v>4.8055038112573847E-2</v>
      </c>
      <c r="D176" s="238">
        <v>4.55104592</v>
      </c>
      <c r="E176" s="81">
        <f t="shared" si="11"/>
        <v>3.8170165206056574E-2</v>
      </c>
      <c r="F176" s="238">
        <v>3.7772886099999998</v>
      </c>
      <c r="G176" s="81">
        <f t="shared" si="12"/>
        <v>3.0743813114965494E-2</v>
      </c>
      <c r="H176" s="81">
        <f t="shared" si="13"/>
        <v>-17.001746930296857</v>
      </c>
      <c r="I176" s="83">
        <f t="shared" si="14"/>
        <v>-34.595261764705199</v>
      </c>
      <c r="J176" s="108"/>
    </row>
    <row r="177" spans="1:10" x14ac:dyDescent="0.25">
      <c r="A177" s="36" t="s">
        <v>17</v>
      </c>
      <c r="B177" s="238">
        <v>2.0423962700000002</v>
      </c>
      <c r="C177" s="81">
        <f t="shared" si="10"/>
        <v>1.6994483793460882E-2</v>
      </c>
      <c r="D177" s="238">
        <v>2.6121184799999999</v>
      </c>
      <c r="E177" s="81">
        <f t="shared" si="11"/>
        <v>2.1908149395116049E-2</v>
      </c>
      <c r="F177" s="238">
        <v>3.7362556200000001</v>
      </c>
      <c r="G177" s="81">
        <f t="shared" si="12"/>
        <v>3.0409840600191664E-2</v>
      </c>
      <c r="H177" s="81">
        <f t="shared" si="13"/>
        <v>43.035457564696685</v>
      </c>
      <c r="I177" s="83">
        <f t="shared" si="14"/>
        <v>82.934902245977952</v>
      </c>
      <c r="J177" s="108"/>
    </row>
    <row r="178" spans="1:10" x14ac:dyDescent="0.25">
      <c r="A178" s="36" t="s">
        <v>138</v>
      </c>
      <c r="B178" s="238">
        <v>2.6829067400000004</v>
      </c>
      <c r="C178" s="81">
        <f t="shared" si="10"/>
        <v>2.232407872165619E-2</v>
      </c>
      <c r="D178" s="238">
        <v>4.7729788600000003</v>
      </c>
      <c r="E178" s="81">
        <f t="shared" si="11"/>
        <v>4.0031543257031246E-2</v>
      </c>
      <c r="F178" s="238">
        <v>3.6393873800000001</v>
      </c>
      <c r="G178" s="81">
        <f t="shared" si="12"/>
        <v>2.96214181694959E-2</v>
      </c>
      <c r="H178" s="81">
        <f t="shared" si="13"/>
        <v>-23.750188577202291</v>
      </c>
      <c r="I178" s="83">
        <f t="shared" si="14"/>
        <v>35.650908983888094</v>
      </c>
      <c r="J178" s="108"/>
    </row>
    <row r="179" spans="1:10" x14ac:dyDescent="0.25">
      <c r="A179" s="36" t="s">
        <v>11</v>
      </c>
      <c r="B179" s="238">
        <v>130.28171936000001</v>
      </c>
      <c r="C179" s="81">
        <f t="shared" si="10"/>
        <v>1.0840553328310469</v>
      </c>
      <c r="D179" s="238">
        <v>25.133722210000002</v>
      </c>
      <c r="E179" s="81">
        <f t="shared" si="11"/>
        <v>0.21079952737520025</v>
      </c>
      <c r="F179" s="238">
        <v>3.6035987599999997</v>
      </c>
      <c r="G179" s="81">
        <f t="shared" si="12"/>
        <v>2.9330130222366399E-2</v>
      </c>
      <c r="H179" s="81">
        <f t="shared" si="13"/>
        <v>-85.662295739998953</v>
      </c>
      <c r="I179" s="83">
        <f t="shared" si="14"/>
        <v>-97.233995085647905</v>
      </c>
      <c r="J179" s="108"/>
    </row>
    <row r="180" spans="1:10" x14ac:dyDescent="0.25">
      <c r="A180" s="36" t="s">
        <v>89</v>
      </c>
      <c r="B180" s="238">
        <v>10.170458570000001</v>
      </c>
      <c r="C180" s="81">
        <f t="shared" si="10"/>
        <v>8.4626913923971439E-2</v>
      </c>
      <c r="D180" s="238">
        <v>5.35676212</v>
      </c>
      <c r="E180" s="81">
        <f t="shared" si="11"/>
        <v>4.4927803121341793E-2</v>
      </c>
      <c r="F180" s="238">
        <v>3.5980228300000001</v>
      </c>
      <c r="G180" s="81">
        <f t="shared" si="12"/>
        <v>2.9284747047406384E-2</v>
      </c>
      <c r="H180" s="81">
        <f t="shared" si="13"/>
        <v>-32.832133490370488</v>
      </c>
      <c r="I180" s="83">
        <f t="shared" si="14"/>
        <v>-64.622806285125066</v>
      </c>
      <c r="J180" s="108"/>
    </row>
    <row r="181" spans="1:10" x14ac:dyDescent="0.25">
      <c r="A181" s="36" t="s">
        <v>95</v>
      </c>
      <c r="B181" s="238">
        <v>2.3498678399999999</v>
      </c>
      <c r="C181" s="81">
        <f t="shared" si="10"/>
        <v>1.9552910231105607E-2</v>
      </c>
      <c r="D181" s="238">
        <v>12.373304210000001</v>
      </c>
      <c r="E181" s="81">
        <f t="shared" si="11"/>
        <v>0.10377637891214582</v>
      </c>
      <c r="F181" s="238">
        <v>3.34082064</v>
      </c>
      <c r="G181" s="81">
        <f t="shared" si="12"/>
        <v>2.7191347024653065E-2</v>
      </c>
      <c r="H181" s="81">
        <f t="shared" si="13"/>
        <v>-72.999769638735813</v>
      </c>
      <c r="I181" s="83">
        <f t="shared" si="14"/>
        <v>42.170575856725634</v>
      </c>
      <c r="J181" s="108"/>
    </row>
    <row r="182" spans="1:10" x14ac:dyDescent="0.25">
      <c r="A182" s="36" t="s">
        <v>112</v>
      </c>
      <c r="B182" s="238">
        <v>1.3778435600000001</v>
      </c>
      <c r="C182" s="81">
        <f t="shared" si="10"/>
        <v>1.1464836865543457E-2</v>
      </c>
      <c r="D182" s="238">
        <v>3.4755729300000002</v>
      </c>
      <c r="E182" s="81">
        <f t="shared" si="11"/>
        <v>2.9150044903040243E-2</v>
      </c>
      <c r="F182" s="238">
        <v>3.0792697499999999</v>
      </c>
      <c r="G182" s="81">
        <f t="shared" si="12"/>
        <v>2.5062552401725672E-2</v>
      </c>
      <c r="H182" s="81">
        <f t="shared" si="13"/>
        <v>-11.40252810059722</v>
      </c>
      <c r="I182" s="83">
        <f t="shared" si="14"/>
        <v>123.48471476689267</v>
      </c>
      <c r="J182" s="108"/>
    </row>
    <row r="183" spans="1:10" x14ac:dyDescent="0.25">
      <c r="A183" s="36" t="s">
        <v>19</v>
      </c>
      <c r="B183" s="238">
        <v>1.4732443700000002</v>
      </c>
      <c r="C183" s="81">
        <f t="shared" si="10"/>
        <v>1.2258653199446202E-2</v>
      </c>
      <c r="D183" s="238">
        <v>2.2646926499999998</v>
      </c>
      <c r="E183" s="81">
        <f t="shared" si="11"/>
        <v>1.8994247500680468E-2</v>
      </c>
      <c r="F183" s="238">
        <v>2.7769715099999996</v>
      </c>
      <c r="G183" s="81">
        <f t="shared" si="12"/>
        <v>2.2602110122854371E-2</v>
      </c>
      <c r="H183" s="81">
        <f t="shared" si="13"/>
        <v>22.620237673310761</v>
      </c>
      <c r="I183" s="83">
        <f t="shared" si="14"/>
        <v>88.493610873259215</v>
      </c>
      <c r="J183" s="108"/>
    </row>
    <row r="184" spans="1:10" x14ac:dyDescent="0.25">
      <c r="A184" s="36" t="s">
        <v>247</v>
      </c>
      <c r="B184" s="238">
        <v>4.6383495899999998</v>
      </c>
      <c r="C184" s="81">
        <f t="shared" si="10"/>
        <v>3.8595035690924429E-2</v>
      </c>
      <c r="D184" s="238">
        <v>3.3377813700000001</v>
      </c>
      <c r="E184" s="81">
        <f t="shared" si="11"/>
        <v>2.7994370646692537E-2</v>
      </c>
      <c r="F184" s="238">
        <v>2.7594920200000002</v>
      </c>
      <c r="G184" s="81">
        <f t="shared" si="12"/>
        <v>2.2459842419909403E-2</v>
      </c>
      <c r="H184" s="81">
        <f t="shared" si="13"/>
        <v>-17.325561080712724</v>
      </c>
      <c r="I184" s="83">
        <f t="shared" si="14"/>
        <v>-40.507028061246231</v>
      </c>
      <c r="J184" s="108"/>
    </row>
    <row r="185" spans="1:10" x14ac:dyDescent="0.25">
      <c r="A185" s="36" t="s">
        <v>93</v>
      </c>
      <c r="B185" s="238">
        <v>4.5925792599999999</v>
      </c>
      <c r="C185" s="81">
        <f t="shared" si="10"/>
        <v>3.8214187398733626E-2</v>
      </c>
      <c r="D185" s="238">
        <v>1.54172164</v>
      </c>
      <c r="E185" s="81">
        <f t="shared" si="11"/>
        <v>1.2930603367885261E-2</v>
      </c>
      <c r="F185" s="238">
        <v>2.3962332599999998</v>
      </c>
      <c r="G185" s="81">
        <f t="shared" si="12"/>
        <v>1.9503235026911144E-2</v>
      </c>
      <c r="H185" s="81">
        <f t="shared" si="13"/>
        <v>55.425804362452858</v>
      </c>
      <c r="I185" s="83">
        <f t="shared" si="14"/>
        <v>-47.823801738807667</v>
      </c>
      <c r="J185" s="108"/>
    </row>
    <row r="186" spans="1:10" x14ac:dyDescent="0.25">
      <c r="A186" s="36" t="s">
        <v>111</v>
      </c>
      <c r="B186" s="238">
        <v>2.4519211699999999</v>
      </c>
      <c r="C186" s="81">
        <f t="shared" si="10"/>
        <v>2.0402081221196435E-2</v>
      </c>
      <c r="D186" s="238">
        <v>1.9482870000000001</v>
      </c>
      <c r="E186" s="81">
        <f t="shared" si="11"/>
        <v>1.6340515557534154E-2</v>
      </c>
      <c r="F186" s="238">
        <v>2.3530362</v>
      </c>
      <c r="G186" s="81">
        <f t="shared" si="12"/>
        <v>1.9151648882225224E-2</v>
      </c>
      <c r="H186" s="81">
        <f t="shared" si="13"/>
        <v>20.77461893447936</v>
      </c>
      <c r="I186" s="83">
        <f t="shared" si="14"/>
        <v>-4.032958775750517</v>
      </c>
      <c r="J186" s="108"/>
    </row>
    <row r="187" spans="1:10" x14ac:dyDescent="0.25">
      <c r="A187" s="36" t="s">
        <v>153</v>
      </c>
      <c r="B187" s="238">
        <v>0.48142342999999999</v>
      </c>
      <c r="C187" s="81">
        <f t="shared" si="10"/>
        <v>4.0058546909348541E-3</v>
      </c>
      <c r="D187" s="238">
        <v>0.74777950999999998</v>
      </c>
      <c r="E187" s="81">
        <f t="shared" si="11"/>
        <v>6.2717159826864667E-3</v>
      </c>
      <c r="F187" s="238">
        <v>2.1190892799999999</v>
      </c>
      <c r="G187" s="81">
        <f t="shared" si="12"/>
        <v>1.7247526340923885E-2</v>
      </c>
      <c r="H187" s="81">
        <f t="shared" si="13"/>
        <v>183.38423982759303</v>
      </c>
      <c r="I187" s="83">
        <f t="shared" si="14"/>
        <v>340.17161358349341</v>
      </c>
      <c r="J187" s="108"/>
    </row>
    <row r="188" spans="1:10" x14ac:dyDescent="0.25">
      <c r="A188" s="36" t="s">
        <v>96</v>
      </c>
      <c r="B188" s="238">
        <v>2.2621440099999996</v>
      </c>
      <c r="C188" s="81">
        <f t="shared" si="10"/>
        <v>1.8822972936794292E-2</v>
      </c>
      <c r="D188" s="238">
        <v>1.1086816100000001</v>
      </c>
      <c r="E188" s="81">
        <f t="shared" si="11"/>
        <v>9.2986449617315191E-3</v>
      </c>
      <c r="F188" s="238">
        <v>2.01831264</v>
      </c>
      <c r="G188" s="81">
        <f t="shared" si="12"/>
        <v>1.6427292965504329E-2</v>
      </c>
      <c r="H188" s="81">
        <f t="shared" si="13"/>
        <v>82.046190880716409</v>
      </c>
      <c r="I188" s="83">
        <f t="shared" si="14"/>
        <v>-10.778773098534945</v>
      </c>
      <c r="J188" s="108"/>
    </row>
    <row r="189" spans="1:10" x14ac:dyDescent="0.25">
      <c r="A189" s="36" t="s">
        <v>223</v>
      </c>
      <c r="B189" s="238">
        <v>1.43675956</v>
      </c>
      <c r="C189" s="81">
        <f t="shared" si="10"/>
        <v>1.195506837540395E-2</v>
      </c>
      <c r="D189" s="238">
        <v>4.8487738600000005</v>
      </c>
      <c r="E189" s="81">
        <f t="shared" si="11"/>
        <v>4.0667244966627061E-2</v>
      </c>
      <c r="F189" s="238">
        <v>1.7999174899999999</v>
      </c>
      <c r="G189" s="81">
        <f t="shared" si="12"/>
        <v>1.4649748178738656E-2</v>
      </c>
      <c r="H189" s="81">
        <f t="shared" si="13"/>
        <v>-62.878914505614837</v>
      </c>
      <c r="I189" s="83">
        <f t="shared" si="14"/>
        <v>25.276179822321822</v>
      </c>
      <c r="J189" s="108"/>
    </row>
    <row r="190" spans="1:10" x14ac:dyDescent="0.25">
      <c r="A190" s="36" t="s">
        <v>248</v>
      </c>
      <c r="B190" s="238">
        <v>8.8712392799999993</v>
      </c>
      <c r="C190" s="81">
        <f t="shared" si="10"/>
        <v>7.3816298230839197E-2</v>
      </c>
      <c r="D190" s="238">
        <v>7.8825634299999994</v>
      </c>
      <c r="E190" s="81">
        <f t="shared" si="11"/>
        <v>6.6112000111464467E-2</v>
      </c>
      <c r="F190" s="238">
        <v>1.78894051</v>
      </c>
      <c r="G190" s="81">
        <f t="shared" si="12"/>
        <v>1.4560405198487348E-2</v>
      </c>
      <c r="H190" s="81">
        <f t="shared" si="13"/>
        <v>-77.305092107581046</v>
      </c>
      <c r="I190" s="83">
        <f t="shared" si="14"/>
        <v>-79.834378788168593</v>
      </c>
      <c r="J190" s="108"/>
    </row>
    <row r="191" spans="1:10" x14ac:dyDescent="0.25">
      <c r="A191" s="36" t="s">
        <v>207</v>
      </c>
      <c r="B191" s="238">
        <v>1.8543460199999999</v>
      </c>
      <c r="C191" s="81">
        <f t="shared" si="10"/>
        <v>1.542974487725572E-2</v>
      </c>
      <c r="D191" s="238">
        <v>2.8916946400000003</v>
      </c>
      <c r="E191" s="81">
        <f t="shared" si="11"/>
        <v>2.4252988010779793E-2</v>
      </c>
      <c r="F191" s="238">
        <v>1.6372488200000002</v>
      </c>
      <c r="G191" s="81">
        <f t="shared" si="12"/>
        <v>1.3325768015586657E-2</v>
      </c>
      <c r="H191" s="81">
        <f t="shared" si="13"/>
        <v>-43.380991984686176</v>
      </c>
      <c r="I191" s="83">
        <f t="shared" si="14"/>
        <v>-11.70748057042772</v>
      </c>
      <c r="J191" s="108"/>
    </row>
    <row r="192" spans="1:10" x14ac:dyDescent="0.25">
      <c r="A192" s="36" t="s">
        <v>101</v>
      </c>
      <c r="B192" s="238">
        <v>1.19854891</v>
      </c>
      <c r="C192" s="81">
        <f t="shared" si="10"/>
        <v>9.9729520298552088E-3</v>
      </c>
      <c r="D192" s="238">
        <v>2.8403739700000004</v>
      </c>
      <c r="E192" s="81">
        <f t="shared" si="11"/>
        <v>2.3822555427408826E-2</v>
      </c>
      <c r="F192" s="238">
        <v>1.5764964399999999</v>
      </c>
      <c r="G192" s="81">
        <f t="shared" si="12"/>
        <v>1.2831296978328698E-2</v>
      </c>
      <c r="H192" s="81">
        <f t="shared" si="13"/>
        <v>-44.496870600458308</v>
      </c>
      <c r="I192" s="83">
        <f t="shared" si="14"/>
        <v>31.533759435816421</v>
      </c>
      <c r="J192" s="108"/>
    </row>
    <row r="193" spans="1:10" x14ac:dyDescent="0.25">
      <c r="A193" s="36" t="s">
        <v>176</v>
      </c>
      <c r="B193" s="238">
        <v>0.64125008999999999</v>
      </c>
      <c r="C193" s="81">
        <f t="shared" si="10"/>
        <v>5.3357491991798105E-3</v>
      </c>
      <c r="D193" s="238">
        <v>0.94959826000000003</v>
      </c>
      <c r="E193" s="81">
        <f t="shared" si="11"/>
        <v>7.9643939219105619E-3</v>
      </c>
      <c r="F193" s="238">
        <v>1.5083176999999999</v>
      </c>
      <c r="G193" s="81">
        <f t="shared" si="12"/>
        <v>1.2276381890446698E-2</v>
      </c>
      <c r="H193" s="81">
        <f t="shared" si="13"/>
        <v>58.837454061889275</v>
      </c>
      <c r="I193" s="83">
        <f t="shared" si="14"/>
        <v>135.21520285478636</v>
      </c>
      <c r="J193" s="108"/>
    </row>
    <row r="194" spans="1:10" x14ac:dyDescent="0.25">
      <c r="A194" s="36" t="s">
        <v>91</v>
      </c>
      <c r="B194" s="238">
        <v>2.0631091100000001</v>
      </c>
      <c r="C194" s="81">
        <f t="shared" si="10"/>
        <v>1.7166832337603369E-2</v>
      </c>
      <c r="D194" s="238">
        <v>1.8760192199999999</v>
      </c>
      <c r="E194" s="81">
        <f t="shared" si="11"/>
        <v>1.57343970629805E-2</v>
      </c>
      <c r="F194" s="238">
        <v>1.49886743</v>
      </c>
      <c r="G194" s="81">
        <f t="shared" si="12"/>
        <v>1.2199464989260809E-2</v>
      </c>
      <c r="H194" s="81">
        <f t="shared" si="13"/>
        <v>-20.103834010826382</v>
      </c>
      <c r="I194" s="83">
        <f t="shared" si="14"/>
        <v>-27.349095463012141</v>
      </c>
      <c r="J194" s="108"/>
    </row>
    <row r="195" spans="1:10" x14ac:dyDescent="0.25">
      <c r="A195" s="36" t="s">
        <v>208</v>
      </c>
      <c r="B195" s="238">
        <v>1.39057875</v>
      </c>
      <c r="C195" s="81">
        <f t="shared" si="10"/>
        <v>1.1570804538536535E-2</v>
      </c>
      <c r="D195" s="238">
        <v>1.2086372400000001</v>
      </c>
      <c r="E195" s="81">
        <f t="shared" si="11"/>
        <v>1.0136984758218446E-2</v>
      </c>
      <c r="F195" s="238">
        <v>1.46884218</v>
      </c>
      <c r="G195" s="81">
        <f t="shared" si="12"/>
        <v>1.1955085814133357E-2</v>
      </c>
      <c r="H195" s="81">
        <f t="shared" si="13"/>
        <v>21.528787248024894</v>
      </c>
      <c r="I195" s="83">
        <f t="shared" si="14"/>
        <v>5.6281192273361036</v>
      </c>
      <c r="J195" s="108"/>
    </row>
    <row r="196" spans="1:10" x14ac:dyDescent="0.25">
      <c r="A196" s="36" t="s">
        <v>43</v>
      </c>
      <c r="B196" s="238">
        <v>1.7702452799999999</v>
      </c>
      <c r="C196" s="81">
        <f t="shared" ref="C196:C259" si="15">(B196/$B$268)*100</f>
        <v>1.4729954790512138E-2</v>
      </c>
      <c r="D196" s="238">
        <v>2.5366116400000003</v>
      </c>
      <c r="E196" s="81">
        <f t="shared" ref="E196:E259" si="16">(D196/$D$268)*100</f>
        <v>2.127486451782629E-2</v>
      </c>
      <c r="F196" s="238">
        <v>1.4419688100000001</v>
      </c>
      <c r="G196" s="81">
        <f t="shared" ref="G196:G259" si="17">(F196/$F$268)*100</f>
        <v>1.1736360175096387E-2</v>
      </c>
      <c r="H196" s="81">
        <f t="shared" ref="H196:H258" si="18">((F196/D196)-1)*100</f>
        <v>-43.153741500610629</v>
      </c>
      <c r="I196" s="83">
        <f t="shared" si="14"/>
        <v>-18.544123444859562</v>
      </c>
      <c r="J196" s="108"/>
    </row>
    <row r="197" spans="1:10" x14ac:dyDescent="0.25">
      <c r="A197" s="36" t="s">
        <v>140</v>
      </c>
      <c r="B197" s="238">
        <v>1.0919868700000002</v>
      </c>
      <c r="C197" s="81">
        <f t="shared" si="15"/>
        <v>9.0862647163408097E-3</v>
      </c>
      <c r="D197" s="238">
        <v>2.7376456499999997</v>
      </c>
      <c r="E197" s="81">
        <f t="shared" si="16"/>
        <v>2.2960960749027582E-2</v>
      </c>
      <c r="F197" s="238">
        <v>1.4106417900000001</v>
      </c>
      <c r="G197" s="81">
        <f t="shared" si="17"/>
        <v>1.1481385735023409E-2</v>
      </c>
      <c r="H197" s="81">
        <f t="shared" si="18"/>
        <v>-48.472447849487011</v>
      </c>
      <c r="I197" s="83">
        <f t="shared" ref="I197:I258" si="19">((F197/B197)-1)*100</f>
        <v>29.181204349096234</v>
      </c>
      <c r="J197" s="108"/>
    </row>
    <row r="198" spans="1:10" x14ac:dyDescent="0.25">
      <c r="A198" s="36" t="s">
        <v>137</v>
      </c>
      <c r="B198" s="238">
        <v>1.1213579899999999</v>
      </c>
      <c r="C198" s="81">
        <f t="shared" si="15"/>
        <v>9.3306575553640577E-3</v>
      </c>
      <c r="D198" s="238">
        <v>1.25540944</v>
      </c>
      <c r="E198" s="81">
        <f t="shared" si="16"/>
        <v>1.0529268780931782E-2</v>
      </c>
      <c r="F198" s="238">
        <v>1.30592325</v>
      </c>
      <c r="G198" s="81">
        <f t="shared" si="17"/>
        <v>1.0629068754290491E-2</v>
      </c>
      <c r="H198" s="81">
        <f t="shared" si="18"/>
        <v>4.0236920633638151</v>
      </c>
      <c r="I198" s="83">
        <f t="shared" si="19"/>
        <v>16.459084578333471</v>
      </c>
      <c r="J198" s="108"/>
    </row>
    <row r="199" spans="1:10" x14ac:dyDescent="0.25">
      <c r="A199" s="36" t="s">
        <v>40</v>
      </c>
      <c r="B199" s="238">
        <v>0.35392056</v>
      </c>
      <c r="C199" s="81">
        <f t="shared" si="15"/>
        <v>2.9449217614819674E-3</v>
      </c>
      <c r="D199" s="238">
        <v>0.81518837</v>
      </c>
      <c r="E199" s="81">
        <f t="shared" si="16"/>
        <v>6.8370821353865782E-3</v>
      </c>
      <c r="F199" s="238">
        <v>1.1651184999999999</v>
      </c>
      <c r="G199" s="81">
        <f t="shared" si="17"/>
        <v>9.4830417050893352E-3</v>
      </c>
      <c r="H199" s="81">
        <f t="shared" si="18"/>
        <v>42.926290766390586</v>
      </c>
      <c r="I199" s="83">
        <f t="shared" si="19"/>
        <v>229.20339524779232</v>
      </c>
      <c r="J199" s="108"/>
    </row>
    <row r="200" spans="1:10" x14ac:dyDescent="0.25">
      <c r="A200" s="36" t="s">
        <v>59</v>
      </c>
      <c r="B200" s="238">
        <v>2.0460552999999999</v>
      </c>
      <c r="C200" s="81">
        <f t="shared" si="15"/>
        <v>1.7024930052567489E-2</v>
      </c>
      <c r="D200" s="238">
        <v>1.07241692</v>
      </c>
      <c r="E200" s="81">
        <f t="shared" si="16"/>
        <v>8.9944886792463624E-3</v>
      </c>
      <c r="F200" s="238">
        <v>1.1515047300000001</v>
      </c>
      <c r="G200" s="81">
        <f t="shared" si="17"/>
        <v>9.3722375691379332E-3</v>
      </c>
      <c r="H200" s="81">
        <f t="shared" si="18"/>
        <v>7.3747260533711279</v>
      </c>
      <c r="I200" s="83">
        <f t="shared" si="19"/>
        <v>-43.72074254298014</v>
      </c>
      <c r="J200" s="108"/>
    </row>
    <row r="201" spans="1:10" x14ac:dyDescent="0.25">
      <c r="A201" s="36" t="s">
        <v>136</v>
      </c>
      <c r="B201" s="238">
        <v>1.4626326200000002</v>
      </c>
      <c r="C201" s="81">
        <f t="shared" si="15"/>
        <v>1.2170354363395518E-2</v>
      </c>
      <c r="D201" s="238">
        <v>1.4545880900000001</v>
      </c>
      <c r="E201" s="81">
        <f t="shared" si="16"/>
        <v>1.2199803886413497E-2</v>
      </c>
      <c r="F201" s="238">
        <v>1.1177223200000002</v>
      </c>
      <c r="G201" s="81">
        <f t="shared" si="17"/>
        <v>9.0972784101095369E-3</v>
      </c>
      <c r="H201" s="81">
        <f t="shared" si="18"/>
        <v>-23.15884285839298</v>
      </c>
      <c r="I201" s="83">
        <f t="shared" si="19"/>
        <v>-23.581471880478087</v>
      </c>
      <c r="J201" s="108"/>
    </row>
    <row r="202" spans="1:10" x14ac:dyDescent="0.25">
      <c r="A202" s="36" t="s">
        <v>192</v>
      </c>
      <c r="B202" s="238">
        <v>1.5741074799999999</v>
      </c>
      <c r="C202" s="81">
        <f t="shared" si="15"/>
        <v>1.3097920541161949E-2</v>
      </c>
      <c r="D202" s="238">
        <v>1.8392285800000001</v>
      </c>
      <c r="E202" s="81">
        <f t="shared" si="16"/>
        <v>1.5425829575083884E-2</v>
      </c>
      <c r="F202" s="238">
        <v>0.96513440000000006</v>
      </c>
      <c r="G202" s="81">
        <f t="shared" si="17"/>
        <v>7.8553467018302198E-3</v>
      </c>
      <c r="H202" s="81">
        <f t="shared" si="18"/>
        <v>-47.525043352686481</v>
      </c>
      <c r="I202" s="83">
        <f t="shared" si="19"/>
        <v>-38.686880517205843</v>
      </c>
      <c r="J202" s="108"/>
    </row>
    <row r="203" spans="1:10" x14ac:dyDescent="0.25">
      <c r="A203" s="36" t="s">
        <v>118</v>
      </c>
      <c r="B203" s="238">
        <v>0.52427418000000003</v>
      </c>
      <c r="C203" s="81">
        <f t="shared" si="15"/>
        <v>4.3624095804581514E-3</v>
      </c>
      <c r="D203" s="238">
        <v>1.42196028</v>
      </c>
      <c r="E203" s="81">
        <f t="shared" si="16"/>
        <v>1.1926150550476199E-2</v>
      </c>
      <c r="F203" s="238">
        <v>0.91797858999999993</v>
      </c>
      <c r="G203" s="81">
        <f t="shared" si="17"/>
        <v>7.471539807623947E-3</v>
      </c>
      <c r="H203" s="81">
        <f t="shared" si="18"/>
        <v>-35.442740355588555</v>
      </c>
      <c r="I203" s="83">
        <f t="shared" si="19"/>
        <v>75.095136289183628</v>
      </c>
      <c r="J203" s="108"/>
    </row>
    <row r="204" spans="1:10" x14ac:dyDescent="0.25">
      <c r="A204" s="36" t="s">
        <v>126</v>
      </c>
      <c r="B204" s="238">
        <v>1.2538654299999998</v>
      </c>
      <c r="C204" s="81">
        <f t="shared" si="15"/>
        <v>1.0433232787541203E-2</v>
      </c>
      <c r="D204" s="238">
        <v>0.87680312000000005</v>
      </c>
      <c r="E204" s="81">
        <f t="shared" si="16"/>
        <v>7.3538523961071888E-3</v>
      </c>
      <c r="F204" s="238">
        <v>0.79350176000000006</v>
      </c>
      <c r="G204" s="81">
        <f t="shared" si="17"/>
        <v>6.4584076925581291E-3</v>
      </c>
      <c r="H204" s="81">
        <f t="shared" si="18"/>
        <v>-9.5005775070690852</v>
      </c>
      <c r="I204" s="83">
        <f t="shared" si="19"/>
        <v>-36.715556469245655</v>
      </c>
      <c r="J204" s="108"/>
    </row>
    <row r="205" spans="1:10" x14ac:dyDescent="0.25">
      <c r="A205" s="36" t="s">
        <v>42</v>
      </c>
      <c r="B205" s="238">
        <v>6.247465E-2</v>
      </c>
      <c r="C205" s="81">
        <f t="shared" si="15"/>
        <v>5.1984252151378091E-4</v>
      </c>
      <c r="D205" s="238">
        <v>0.25474779000000003</v>
      </c>
      <c r="E205" s="81">
        <f t="shared" si="16"/>
        <v>2.1366001137114008E-3</v>
      </c>
      <c r="F205" s="238">
        <v>0.76552085000000003</v>
      </c>
      <c r="G205" s="81">
        <f t="shared" si="17"/>
        <v>6.2306676502565514E-3</v>
      </c>
      <c r="H205" s="81">
        <f t="shared" si="18"/>
        <v>200.50146853089478</v>
      </c>
      <c r="I205" s="83">
        <f t="shared" si="19"/>
        <v>1125.3303539915792</v>
      </c>
      <c r="J205" s="108"/>
    </row>
    <row r="206" spans="1:10" x14ac:dyDescent="0.25">
      <c r="A206" s="36" t="s">
        <v>179</v>
      </c>
      <c r="B206" s="238">
        <v>49.180103200000005</v>
      </c>
      <c r="C206" s="81">
        <f t="shared" si="15"/>
        <v>0.40922052153627059</v>
      </c>
      <c r="D206" s="238">
        <v>4.4878495000000003</v>
      </c>
      <c r="E206" s="81">
        <f t="shared" si="16"/>
        <v>3.7640129290305725E-2</v>
      </c>
      <c r="F206" s="238">
        <v>0.68299993000000003</v>
      </c>
      <c r="G206" s="81">
        <f t="shared" si="17"/>
        <v>5.5590198085114064E-3</v>
      </c>
      <c r="H206" s="81">
        <f t="shared" si="18"/>
        <v>-84.781131140872716</v>
      </c>
      <c r="I206" s="83">
        <f t="shared" si="19"/>
        <v>-98.611227131381867</v>
      </c>
      <c r="J206" s="108"/>
    </row>
    <row r="207" spans="1:10" x14ac:dyDescent="0.25">
      <c r="A207" s="36" t="s">
        <v>244</v>
      </c>
      <c r="B207" s="238">
        <v>0.45676203999999998</v>
      </c>
      <c r="C207" s="81">
        <f t="shared" si="15"/>
        <v>3.8006508336641894E-3</v>
      </c>
      <c r="D207" s="238">
        <v>1.24977491</v>
      </c>
      <c r="E207" s="81">
        <f t="shared" si="16"/>
        <v>1.0482011305454918E-2</v>
      </c>
      <c r="F207" s="238">
        <v>0.56800155000000008</v>
      </c>
      <c r="G207" s="81">
        <f t="shared" si="17"/>
        <v>4.6230339550915947E-3</v>
      </c>
      <c r="H207" s="81">
        <f t="shared" si="18"/>
        <v>-54.551692032287626</v>
      </c>
      <c r="I207" s="83">
        <f t="shared" si="19"/>
        <v>24.353930549920499</v>
      </c>
      <c r="J207" s="108"/>
    </row>
    <row r="208" spans="1:10" x14ac:dyDescent="0.25">
      <c r="A208" s="36" t="s">
        <v>90</v>
      </c>
      <c r="B208" s="238">
        <v>0.25173248999999998</v>
      </c>
      <c r="C208" s="81">
        <f t="shared" si="15"/>
        <v>2.0946296193502904E-3</v>
      </c>
      <c r="D208" s="238">
        <v>4.8080300000000006E-2</v>
      </c>
      <c r="E208" s="81">
        <f t="shared" si="16"/>
        <v>4.0325521350853826E-4</v>
      </c>
      <c r="F208" s="238">
        <v>0.46017609000000004</v>
      </c>
      <c r="G208" s="81">
        <f t="shared" si="17"/>
        <v>3.7454293731967554E-3</v>
      </c>
      <c r="H208" s="81">
        <f t="shared" si="18"/>
        <v>857.09904056339064</v>
      </c>
      <c r="I208" s="83">
        <f t="shared" si="19"/>
        <v>82.803614265286171</v>
      </c>
      <c r="J208" s="108"/>
    </row>
    <row r="209" spans="1:10" x14ac:dyDescent="0.25">
      <c r="A209" s="36" t="s">
        <v>3</v>
      </c>
      <c r="B209" s="238">
        <v>0.74031304000000009</v>
      </c>
      <c r="C209" s="81">
        <f t="shared" si="15"/>
        <v>6.1600376700490928E-3</v>
      </c>
      <c r="D209" s="238">
        <v>1.40437776</v>
      </c>
      <c r="E209" s="81">
        <f t="shared" si="16"/>
        <v>1.1778683857119082E-2</v>
      </c>
      <c r="F209" s="238">
        <v>0.45945302000000005</v>
      </c>
      <c r="G209" s="81">
        <f t="shared" si="17"/>
        <v>3.7395442181968994E-3</v>
      </c>
      <c r="H209" s="81">
        <f t="shared" si="18"/>
        <v>-67.284228425833234</v>
      </c>
      <c r="I209" s="83">
        <f t="shared" si="19"/>
        <v>-37.938007954040629</v>
      </c>
      <c r="J209" s="108"/>
    </row>
    <row r="210" spans="1:10" x14ac:dyDescent="0.25">
      <c r="A210" s="36" t="s">
        <v>45</v>
      </c>
      <c r="B210" s="238">
        <v>0.70780752000000002</v>
      </c>
      <c r="C210" s="81">
        <f t="shared" si="15"/>
        <v>5.8895639422264223E-3</v>
      </c>
      <c r="D210" s="238">
        <v>1.5441787600000001</v>
      </c>
      <c r="E210" s="81">
        <f t="shared" si="16"/>
        <v>1.2951211526532693E-2</v>
      </c>
      <c r="F210" s="238">
        <v>0.45691031999999998</v>
      </c>
      <c r="G210" s="81">
        <f t="shared" si="17"/>
        <v>3.7188488724929814E-3</v>
      </c>
      <c r="H210" s="81">
        <f t="shared" si="18"/>
        <v>-70.410788450425272</v>
      </c>
      <c r="I210" s="83">
        <f t="shared" si="19"/>
        <v>-35.447094430418034</v>
      </c>
      <c r="J210" s="108"/>
    </row>
    <row r="211" spans="1:10" x14ac:dyDescent="0.25">
      <c r="A211" s="36" t="s">
        <v>56</v>
      </c>
      <c r="B211" s="238">
        <v>0.16199435000000001</v>
      </c>
      <c r="C211" s="81">
        <f t="shared" si="15"/>
        <v>1.3479315430336297E-3</v>
      </c>
      <c r="D211" s="238">
        <v>0.14807077999999999</v>
      </c>
      <c r="E211" s="81">
        <f t="shared" si="16"/>
        <v>1.2418873011041068E-3</v>
      </c>
      <c r="F211" s="238">
        <v>0.43488336</v>
      </c>
      <c r="G211" s="81">
        <f t="shared" si="17"/>
        <v>3.5395687560787841E-3</v>
      </c>
      <c r="H211" s="81">
        <f t="shared" si="18"/>
        <v>193.69964823579645</v>
      </c>
      <c r="I211" s="83">
        <f t="shared" si="19"/>
        <v>168.4558813316637</v>
      </c>
      <c r="J211" s="108"/>
    </row>
    <row r="212" spans="1:10" x14ac:dyDescent="0.25">
      <c r="A212" s="36" t="s">
        <v>18</v>
      </c>
      <c r="B212" s="238">
        <v>1.45877743</v>
      </c>
      <c r="C212" s="81">
        <f t="shared" si="15"/>
        <v>1.2138275885316572E-2</v>
      </c>
      <c r="D212" s="238">
        <v>1.1987016699999999</v>
      </c>
      <c r="E212" s="81">
        <f t="shared" si="16"/>
        <v>1.00536539470197E-2</v>
      </c>
      <c r="F212" s="238">
        <v>0.41956870000000002</v>
      </c>
      <c r="G212" s="81">
        <f t="shared" si="17"/>
        <v>3.4149208687786828E-3</v>
      </c>
      <c r="H212" s="81">
        <f t="shared" si="18"/>
        <v>-64.998071621940753</v>
      </c>
      <c r="I212" s="83">
        <f t="shared" si="19"/>
        <v>-71.238333458449517</v>
      </c>
      <c r="J212" s="108"/>
    </row>
    <row r="213" spans="1:10" x14ac:dyDescent="0.25">
      <c r="A213" s="36" t="s">
        <v>77</v>
      </c>
      <c r="B213" s="238">
        <v>0.76895822999999996</v>
      </c>
      <c r="C213" s="81">
        <f t="shared" si="15"/>
        <v>6.3983901505966639E-3</v>
      </c>
      <c r="D213" s="238">
        <v>0.3838568</v>
      </c>
      <c r="E213" s="81">
        <f t="shared" si="16"/>
        <v>3.219452787122881E-3</v>
      </c>
      <c r="F213" s="238">
        <v>0.40037056999999998</v>
      </c>
      <c r="G213" s="81">
        <f t="shared" si="17"/>
        <v>3.2586649450681532E-3</v>
      </c>
      <c r="H213" s="81">
        <f t="shared" si="18"/>
        <v>4.3020652493325651</v>
      </c>
      <c r="I213" s="83">
        <f t="shared" si="19"/>
        <v>-47.933378643986948</v>
      </c>
      <c r="J213" s="108"/>
    </row>
    <row r="214" spans="1:10" x14ac:dyDescent="0.25">
      <c r="A214" s="36" t="s">
        <v>87</v>
      </c>
      <c r="B214" s="238">
        <v>1.4305700000000001E-2</v>
      </c>
      <c r="C214" s="81">
        <f t="shared" si="15"/>
        <v>1.1903565942377741E-4</v>
      </c>
      <c r="D214" s="238">
        <v>3.2450220000000002E-2</v>
      </c>
      <c r="E214" s="81">
        <f t="shared" si="16"/>
        <v>2.721638674155327E-4</v>
      </c>
      <c r="F214" s="238">
        <v>0.38072871000000003</v>
      </c>
      <c r="G214" s="81">
        <f t="shared" si="17"/>
        <v>3.0987974487186177E-3</v>
      </c>
      <c r="H214" s="81">
        <f t="shared" si="18"/>
        <v>1073.270042545166</v>
      </c>
      <c r="I214" s="83">
        <f t="shared" si="19"/>
        <v>2561.3777025940708</v>
      </c>
      <c r="J214" s="108"/>
    </row>
    <row r="215" spans="1:10" x14ac:dyDescent="0.25">
      <c r="A215" s="36" t="s">
        <v>29</v>
      </c>
      <c r="B215" s="238">
        <v>0.21826785000000001</v>
      </c>
      <c r="C215" s="81">
        <f t="shared" si="15"/>
        <v>1.8161751928084705E-3</v>
      </c>
      <c r="D215" s="238">
        <v>0.44434244000000001</v>
      </c>
      <c r="E215" s="81">
        <f t="shared" si="16"/>
        <v>3.7267530675371167E-3</v>
      </c>
      <c r="F215" s="238">
        <v>0.35352348</v>
      </c>
      <c r="G215" s="81">
        <f t="shared" si="17"/>
        <v>2.8773707606293396E-3</v>
      </c>
      <c r="H215" s="81">
        <f t="shared" si="18"/>
        <v>-20.438956945008446</v>
      </c>
      <c r="I215" s="83">
        <f t="shared" si="19"/>
        <v>61.967729099819316</v>
      </c>
      <c r="J215" s="108"/>
    </row>
    <row r="216" spans="1:10" x14ac:dyDescent="0.25">
      <c r="A216" s="36" t="s">
        <v>47</v>
      </c>
      <c r="B216" s="238">
        <v>0.12437595</v>
      </c>
      <c r="C216" s="81">
        <f t="shared" si="15"/>
        <v>1.0349142806509832E-3</v>
      </c>
      <c r="D216" s="238">
        <v>0.67291234</v>
      </c>
      <c r="E216" s="81">
        <f t="shared" si="16"/>
        <v>5.6437960940183413E-3</v>
      </c>
      <c r="F216" s="238">
        <v>0.34293429999999997</v>
      </c>
      <c r="G216" s="81">
        <f t="shared" si="17"/>
        <v>2.7911841319193001E-3</v>
      </c>
      <c r="H216" s="81">
        <f t="shared" si="18"/>
        <v>-49.037299568618408</v>
      </c>
      <c r="I216" s="83">
        <f t="shared" si="19"/>
        <v>175.72396431946848</v>
      </c>
      <c r="J216" s="108"/>
    </row>
    <row r="217" spans="1:10" x14ac:dyDescent="0.25">
      <c r="A217" s="36" t="s">
        <v>125</v>
      </c>
      <c r="B217" s="238">
        <v>1.1805117899999999</v>
      </c>
      <c r="C217" s="81">
        <f t="shared" si="15"/>
        <v>9.8228677646108771E-3</v>
      </c>
      <c r="D217" s="238">
        <v>0.45677129999999999</v>
      </c>
      <c r="E217" s="81">
        <f t="shared" si="16"/>
        <v>3.8309953994894491E-3</v>
      </c>
      <c r="F217" s="238">
        <v>0.34252959000000005</v>
      </c>
      <c r="G217" s="81">
        <f t="shared" si="17"/>
        <v>2.7878901478237202E-3</v>
      </c>
      <c r="H217" s="81">
        <f t="shared" si="18"/>
        <v>-25.010702292372557</v>
      </c>
      <c r="I217" s="83">
        <f t="shared" si="19"/>
        <v>-70.98465319012189</v>
      </c>
      <c r="J217" s="108"/>
    </row>
    <row r="218" spans="1:10" x14ac:dyDescent="0.25">
      <c r="A218" s="36" t="s">
        <v>44</v>
      </c>
      <c r="B218" s="238">
        <v>2.78291E-3</v>
      </c>
      <c r="C218" s="81">
        <f t="shared" si="15"/>
        <v>2.3156191375956745E-5</v>
      </c>
      <c r="D218" s="238">
        <v>0.20532526999999998</v>
      </c>
      <c r="E218" s="81">
        <f t="shared" si="16"/>
        <v>1.7220875408961308E-3</v>
      </c>
      <c r="F218" s="238">
        <v>0.31283989000000001</v>
      </c>
      <c r="G218" s="81">
        <f t="shared" si="17"/>
        <v>2.5462420551090382E-3</v>
      </c>
      <c r="H218" s="81">
        <f t="shared" si="18"/>
        <v>52.363072504421915</v>
      </c>
      <c r="I218" s="83">
        <f t="shared" si="19"/>
        <v>11141.466306851462</v>
      </c>
      <c r="J218" s="108"/>
    </row>
    <row r="219" spans="1:10" x14ac:dyDescent="0.25">
      <c r="A219" s="36" t="s">
        <v>63</v>
      </c>
      <c r="B219" s="238">
        <v>0.22250351999999998</v>
      </c>
      <c r="C219" s="81">
        <f t="shared" si="15"/>
        <v>1.8514195899055372E-3</v>
      </c>
      <c r="D219" s="238">
        <v>3.7264800000000001E-2</v>
      </c>
      <c r="E219" s="81">
        <f t="shared" si="16"/>
        <v>3.1254432439799614E-4</v>
      </c>
      <c r="F219" s="238">
        <v>0.30278591999999999</v>
      </c>
      <c r="G219" s="81">
        <f t="shared" si="17"/>
        <v>2.4644115659255626E-3</v>
      </c>
      <c r="H219" s="81">
        <f t="shared" si="18"/>
        <v>712.52527854704704</v>
      </c>
      <c r="I219" s="83">
        <f t="shared" si="19"/>
        <v>36.081406712127517</v>
      </c>
      <c r="J219" s="108"/>
    </row>
    <row r="220" spans="1:10" x14ac:dyDescent="0.25">
      <c r="A220" s="36" t="s">
        <v>60</v>
      </c>
      <c r="B220" s="238">
        <v>0.20792632</v>
      </c>
      <c r="C220" s="81">
        <f t="shared" si="15"/>
        <v>1.7301248182723921E-3</v>
      </c>
      <c r="D220" s="238">
        <v>0.19963926000000001</v>
      </c>
      <c r="E220" s="81">
        <f t="shared" si="16"/>
        <v>1.6743982965161735E-3</v>
      </c>
      <c r="F220" s="238">
        <v>0.29907035999999998</v>
      </c>
      <c r="G220" s="81">
        <f t="shared" si="17"/>
        <v>2.434170169503E-3</v>
      </c>
      <c r="H220" s="81">
        <f t="shared" si="18"/>
        <v>49.805383971068593</v>
      </c>
      <c r="I220" s="83">
        <f t="shared" si="19"/>
        <v>43.834777626997855</v>
      </c>
      <c r="J220" s="108"/>
    </row>
    <row r="221" spans="1:10" x14ac:dyDescent="0.25">
      <c r="A221" s="36" t="s">
        <v>48</v>
      </c>
      <c r="B221" s="238">
        <v>0.24275547</v>
      </c>
      <c r="C221" s="81">
        <f t="shared" si="15"/>
        <v>2.0199331350565868E-3</v>
      </c>
      <c r="D221" s="238">
        <v>0.36181605999999999</v>
      </c>
      <c r="E221" s="81">
        <f t="shared" si="16"/>
        <v>3.0345944706276391E-3</v>
      </c>
      <c r="F221" s="238">
        <v>0.27607901000000001</v>
      </c>
      <c r="G221" s="81">
        <f t="shared" si="17"/>
        <v>2.2470407651494465E-3</v>
      </c>
      <c r="H221" s="81">
        <f t="shared" si="18"/>
        <v>-23.696308560764269</v>
      </c>
      <c r="I221" s="83">
        <f t="shared" si="19"/>
        <v>13.727204581631058</v>
      </c>
      <c r="J221" s="108"/>
    </row>
    <row r="222" spans="1:10" x14ac:dyDescent="0.25">
      <c r="A222" s="36" t="s">
        <v>10</v>
      </c>
      <c r="B222" s="238">
        <v>0.1570184</v>
      </c>
      <c r="C222" s="81">
        <f t="shared" si="15"/>
        <v>1.3065273831875722E-3</v>
      </c>
      <c r="D222" s="238">
        <v>0.46070896</v>
      </c>
      <c r="E222" s="81">
        <f t="shared" si="16"/>
        <v>3.8640210237892983E-3</v>
      </c>
      <c r="F222" s="238">
        <v>0.26346093999999998</v>
      </c>
      <c r="G222" s="81">
        <f t="shared" si="17"/>
        <v>2.1443407530496155E-3</v>
      </c>
      <c r="H222" s="81">
        <f t="shared" si="18"/>
        <v>-42.814018637710028</v>
      </c>
      <c r="I222" s="83">
        <f t="shared" si="19"/>
        <v>67.789851380475127</v>
      </c>
      <c r="J222" s="108"/>
    </row>
    <row r="223" spans="1:10" x14ac:dyDescent="0.25">
      <c r="A223" s="36" t="s">
        <v>165</v>
      </c>
      <c r="B223" s="238">
        <v>1.288634E-2</v>
      </c>
      <c r="C223" s="81">
        <f t="shared" si="15"/>
        <v>1.0722537026912349E-4</v>
      </c>
      <c r="D223" s="238">
        <v>1.41893498</v>
      </c>
      <c r="E223" s="81">
        <f t="shared" si="16"/>
        <v>1.190077699836801E-2</v>
      </c>
      <c r="F223" s="238">
        <v>0.23731986999999999</v>
      </c>
      <c r="G223" s="81">
        <f t="shared" si="17"/>
        <v>1.9315753931092668E-3</v>
      </c>
      <c r="H223" s="81">
        <f t="shared" si="18"/>
        <v>-83.274788954741254</v>
      </c>
      <c r="I223" s="83">
        <f t="shared" si="19"/>
        <v>1741.6390534472939</v>
      </c>
      <c r="J223" s="108"/>
    </row>
    <row r="224" spans="1:10" x14ac:dyDescent="0.25">
      <c r="A224" s="36" t="s">
        <v>100</v>
      </c>
      <c r="B224" s="238">
        <v>2.963149E-2</v>
      </c>
      <c r="C224" s="81">
        <f t="shared" si="15"/>
        <v>2.4655934011331613E-4</v>
      </c>
      <c r="D224" s="238">
        <v>0.24410397</v>
      </c>
      <c r="E224" s="81">
        <f t="shared" si="16"/>
        <v>2.0473291252473842E-3</v>
      </c>
      <c r="F224" s="238">
        <v>0.23216170999999999</v>
      </c>
      <c r="G224" s="81">
        <f t="shared" si="17"/>
        <v>1.8895924991791438E-3</v>
      </c>
      <c r="H224" s="81">
        <f t="shared" si="18"/>
        <v>-4.8922842180731507</v>
      </c>
      <c r="I224" s="83">
        <f t="shared" si="19"/>
        <v>683.49657745864283</v>
      </c>
      <c r="J224" s="108"/>
    </row>
    <row r="225" spans="1:10" x14ac:dyDescent="0.25">
      <c r="A225" s="36" t="s">
        <v>102</v>
      </c>
      <c r="B225" s="238">
        <v>1.19194219</v>
      </c>
      <c r="C225" s="81">
        <f t="shared" si="15"/>
        <v>9.9179784688390917E-3</v>
      </c>
      <c r="D225" s="238">
        <v>0.54136218999999997</v>
      </c>
      <c r="E225" s="81">
        <f t="shared" si="16"/>
        <v>4.540469288126318E-3</v>
      </c>
      <c r="F225" s="238">
        <v>0.21872114000000001</v>
      </c>
      <c r="G225" s="81">
        <f t="shared" si="17"/>
        <v>1.7801980591713915E-3</v>
      </c>
      <c r="H225" s="81">
        <f t="shared" si="18"/>
        <v>-59.598002217332535</v>
      </c>
      <c r="I225" s="83">
        <f t="shared" si="19"/>
        <v>-81.650021130638891</v>
      </c>
      <c r="J225" s="108"/>
    </row>
    <row r="226" spans="1:10" x14ac:dyDescent="0.25">
      <c r="A226" s="36" t="s">
        <v>253</v>
      </c>
      <c r="B226" s="238">
        <v>1.0536049699999999</v>
      </c>
      <c r="C226" s="81">
        <f t="shared" si="15"/>
        <v>8.7668944809494945E-3</v>
      </c>
      <c r="D226" s="238">
        <v>0.35719148000000001</v>
      </c>
      <c r="E226" s="81">
        <f t="shared" si="16"/>
        <v>2.9958075663178217E-3</v>
      </c>
      <c r="F226" s="238">
        <v>0.19695810999999999</v>
      </c>
      <c r="G226" s="81">
        <f t="shared" si="17"/>
        <v>1.6030661012468453E-3</v>
      </c>
      <c r="H226" s="81">
        <f t="shared" si="18"/>
        <v>-44.859236284135342</v>
      </c>
      <c r="I226" s="83">
        <f t="shared" si="19"/>
        <v>-81.306266047700973</v>
      </c>
      <c r="J226" s="108"/>
    </row>
    <row r="227" spans="1:10" x14ac:dyDescent="0.25">
      <c r="A227" s="36" t="s">
        <v>38</v>
      </c>
      <c r="B227" s="238">
        <v>5.9756999999999998E-2</v>
      </c>
      <c r="C227" s="81">
        <f t="shared" si="15"/>
        <v>4.9722934915360075E-4</v>
      </c>
      <c r="D227" s="238">
        <v>4.1948050000000001E-2</v>
      </c>
      <c r="E227" s="81">
        <f t="shared" si="16"/>
        <v>3.5182330099888806E-4</v>
      </c>
      <c r="F227" s="238">
        <v>0.19557825000000001</v>
      </c>
      <c r="G227" s="81">
        <f t="shared" si="17"/>
        <v>1.5918352522583654E-3</v>
      </c>
      <c r="H227" s="81">
        <f t="shared" si="18"/>
        <v>366.23919347860038</v>
      </c>
      <c r="I227" s="83">
        <f t="shared" si="19"/>
        <v>227.2892715497766</v>
      </c>
      <c r="J227" s="108"/>
    </row>
    <row r="228" spans="1:10" x14ac:dyDescent="0.25">
      <c r="A228" s="36" t="s">
        <v>164</v>
      </c>
      <c r="B228" s="238">
        <v>5.8910820000000003E-2</v>
      </c>
      <c r="C228" s="81">
        <f t="shared" si="15"/>
        <v>4.9018840783012743E-4</v>
      </c>
      <c r="D228" s="238">
        <v>2.468948E-2</v>
      </c>
      <c r="E228" s="81">
        <f t="shared" si="16"/>
        <v>2.0707361494863352E-4</v>
      </c>
      <c r="F228" s="238">
        <v>0.13753736</v>
      </c>
      <c r="G228" s="81">
        <f t="shared" si="17"/>
        <v>1.1194333631196188E-3</v>
      </c>
      <c r="H228" s="81">
        <f t="shared" si="18"/>
        <v>457.06867864369764</v>
      </c>
      <c r="I228" s="83">
        <f t="shared" si="19"/>
        <v>133.46706088966334</v>
      </c>
      <c r="J228" s="108"/>
    </row>
    <row r="229" spans="1:10" x14ac:dyDescent="0.25">
      <c r="A229" s="36" t="s">
        <v>53</v>
      </c>
      <c r="B229" s="238">
        <v>0.14960319</v>
      </c>
      <c r="C229" s="81">
        <f t="shared" si="15"/>
        <v>1.2448264938836032E-3</v>
      </c>
      <c r="D229" s="238">
        <v>0.10564952000000001</v>
      </c>
      <c r="E229" s="81">
        <f t="shared" si="16"/>
        <v>8.8609513136720416E-4</v>
      </c>
      <c r="F229" s="238">
        <v>0.13620293</v>
      </c>
      <c r="G229" s="81">
        <f t="shared" si="17"/>
        <v>1.108572274447074E-3</v>
      </c>
      <c r="H229" s="81">
        <f t="shared" si="18"/>
        <v>28.919591873204897</v>
      </c>
      <c r="I229" s="83">
        <f t="shared" si="19"/>
        <v>-8.9572020489670052</v>
      </c>
      <c r="J229" s="108"/>
    </row>
    <row r="230" spans="1:10" x14ac:dyDescent="0.25">
      <c r="A230" s="36" t="s">
        <v>8</v>
      </c>
      <c r="B230" s="238">
        <v>3.2953562599999997</v>
      </c>
      <c r="C230" s="81">
        <f t="shared" si="15"/>
        <v>2.7420182545794532E-2</v>
      </c>
      <c r="D230" s="238">
        <v>0.10755241</v>
      </c>
      <c r="E230" s="81">
        <f t="shared" si="16"/>
        <v>9.0205489686852704E-4</v>
      </c>
      <c r="F230" s="238">
        <v>0.10489707000000001</v>
      </c>
      <c r="G230" s="81">
        <f t="shared" si="17"/>
        <v>8.5377005819723512E-4</v>
      </c>
      <c r="H230" s="81">
        <f t="shared" si="18"/>
        <v>-2.46888005577931</v>
      </c>
      <c r="I230" s="83">
        <f t="shared" si="19"/>
        <v>-96.816821559681685</v>
      </c>
      <c r="J230" s="108"/>
    </row>
    <row r="231" spans="1:10" x14ac:dyDescent="0.25">
      <c r="A231" s="36" t="s">
        <v>162</v>
      </c>
      <c r="B231" s="238">
        <v>0.31549792999999998</v>
      </c>
      <c r="C231" s="81">
        <f t="shared" si="15"/>
        <v>2.6252126176549741E-3</v>
      </c>
      <c r="D231" s="238">
        <v>0.80889889999999998</v>
      </c>
      <c r="E231" s="81">
        <f t="shared" si="16"/>
        <v>6.7843315999759086E-3</v>
      </c>
      <c r="F231" s="238">
        <v>9.6476350000000002E-2</v>
      </c>
      <c r="G231" s="81">
        <f t="shared" si="17"/>
        <v>7.8523279014520444E-4</v>
      </c>
      <c r="H231" s="81">
        <f t="shared" si="18"/>
        <v>-88.073126320236057</v>
      </c>
      <c r="I231" s="83">
        <f t="shared" si="19"/>
        <v>-69.420924568348198</v>
      </c>
      <c r="J231" s="108"/>
    </row>
    <row r="232" spans="1:10" x14ac:dyDescent="0.25">
      <c r="A232" s="36" t="s">
        <v>177</v>
      </c>
      <c r="B232" s="238">
        <v>0</v>
      </c>
      <c r="C232" s="81">
        <f t="shared" si="15"/>
        <v>0</v>
      </c>
      <c r="D232" s="238">
        <v>0</v>
      </c>
      <c r="E232" s="81">
        <f t="shared" si="16"/>
        <v>0</v>
      </c>
      <c r="F232" s="238">
        <v>7.2190550000000006E-2</v>
      </c>
      <c r="G232" s="81">
        <f t="shared" si="17"/>
        <v>5.8756769921972476E-4</v>
      </c>
      <c r="H232" s="81" t="s">
        <v>314</v>
      </c>
      <c r="I232" s="83" t="s">
        <v>314</v>
      </c>
      <c r="J232" s="108"/>
    </row>
    <row r="233" spans="1:10" x14ac:dyDescent="0.25">
      <c r="A233" s="36" t="s">
        <v>58</v>
      </c>
      <c r="B233" s="238">
        <v>3.2788000000000001E-4</v>
      </c>
      <c r="C233" s="81">
        <f t="shared" si="15"/>
        <v>2.7282420302304774E-6</v>
      </c>
      <c r="D233" s="238">
        <v>0.1106408</v>
      </c>
      <c r="E233" s="81">
        <f t="shared" si="16"/>
        <v>9.2795759233522826E-4</v>
      </c>
      <c r="F233" s="238">
        <v>6.7654300000000001E-2</v>
      </c>
      <c r="G233" s="81">
        <f t="shared" si="17"/>
        <v>5.5064660670019856E-4</v>
      </c>
      <c r="H233" s="81">
        <f t="shared" si="18"/>
        <v>-38.852304032508798</v>
      </c>
      <c r="I233" s="83">
        <f t="shared" si="19"/>
        <v>20533.859948761743</v>
      </c>
      <c r="J233" s="108"/>
    </row>
    <row r="234" spans="1:10" x14ac:dyDescent="0.25">
      <c r="A234" s="36" t="s">
        <v>72</v>
      </c>
      <c r="B234" s="238">
        <v>0</v>
      </c>
      <c r="C234" s="81">
        <f t="shared" si="15"/>
        <v>0</v>
      </c>
      <c r="D234" s="238">
        <v>5.8162999999999999E-2</v>
      </c>
      <c r="E234" s="81">
        <f t="shared" si="16"/>
        <v>4.8782002157426443E-4</v>
      </c>
      <c r="F234" s="238">
        <v>5.9475769999999997E-2</v>
      </c>
      <c r="G234" s="81">
        <f t="shared" si="17"/>
        <v>4.8408055262387566E-4</v>
      </c>
      <c r="H234" s="81">
        <f t="shared" si="18"/>
        <v>2.2570534532262654</v>
      </c>
      <c r="I234" s="83" t="s">
        <v>314</v>
      </c>
      <c r="J234" s="108"/>
    </row>
    <row r="235" spans="1:10" x14ac:dyDescent="0.25">
      <c r="A235" s="36" t="s">
        <v>66</v>
      </c>
      <c r="B235" s="238">
        <v>0</v>
      </c>
      <c r="C235" s="81">
        <f t="shared" si="15"/>
        <v>0</v>
      </c>
      <c r="D235" s="238">
        <v>8.6845000000000006E-2</v>
      </c>
      <c r="E235" s="81">
        <f t="shared" si="16"/>
        <v>7.2837937818917532E-4</v>
      </c>
      <c r="F235" s="238">
        <v>5.8810010000000003E-2</v>
      </c>
      <c r="G235" s="81">
        <f t="shared" si="17"/>
        <v>4.7866185071022467E-4</v>
      </c>
      <c r="H235" s="81">
        <f t="shared" si="18"/>
        <v>-32.281639702918994</v>
      </c>
      <c r="I235" s="83" t="s">
        <v>314</v>
      </c>
      <c r="J235" s="108"/>
    </row>
    <row r="236" spans="1:10" x14ac:dyDescent="0.25">
      <c r="A236" s="36" t="s">
        <v>167</v>
      </c>
      <c r="B236" s="238">
        <v>0.208647</v>
      </c>
      <c r="C236" s="81">
        <f t="shared" si="15"/>
        <v>1.7361214922578332E-3</v>
      </c>
      <c r="D236" s="238">
        <v>0</v>
      </c>
      <c r="E236" s="81">
        <f t="shared" si="16"/>
        <v>0</v>
      </c>
      <c r="F236" s="238">
        <v>5.8190569999999997E-2</v>
      </c>
      <c r="G236" s="81">
        <f t="shared" si="17"/>
        <v>4.7362015293115695E-4</v>
      </c>
      <c r="H236" s="81" t="s">
        <v>314</v>
      </c>
      <c r="I236" s="83">
        <f t="shared" si="19"/>
        <v>-72.110516805897035</v>
      </c>
      <c r="J236" s="108"/>
    </row>
    <row r="237" spans="1:10" x14ac:dyDescent="0.25">
      <c r="A237" s="36" t="s">
        <v>161</v>
      </c>
      <c r="B237" s="238">
        <v>6.1419600000000001E-3</v>
      </c>
      <c r="C237" s="81">
        <f t="shared" si="15"/>
        <v>5.1106360314732167E-5</v>
      </c>
      <c r="D237" s="238">
        <v>1.2246469999999999E-2</v>
      </c>
      <c r="E237" s="81">
        <f t="shared" si="16"/>
        <v>1.0271260525778557E-4</v>
      </c>
      <c r="F237" s="238">
        <v>4.2211080000000005E-2</v>
      </c>
      <c r="G237" s="81">
        <f t="shared" si="17"/>
        <v>3.4356113310093553E-4</v>
      </c>
      <c r="H237" s="81">
        <f t="shared" si="18"/>
        <v>244.67956888801433</v>
      </c>
      <c r="I237" s="83">
        <f t="shared" si="19"/>
        <v>587.25748783775873</v>
      </c>
      <c r="J237" s="108"/>
    </row>
    <row r="238" spans="1:10" x14ac:dyDescent="0.25">
      <c r="A238" s="36" t="s">
        <v>46</v>
      </c>
      <c r="B238" s="238">
        <v>2.2039E-4</v>
      </c>
      <c r="C238" s="81">
        <f t="shared" si="15"/>
        <v>1.8338332958475506E-6</v>
      </c>
      <c r="D238" s="238">
        <v>2.17983E-2</v>
      </c>
      <c r="E238" s="81">
        <f t="shared" si="16"/>
        <v>1.8282494328494557E-4</v>
      </c>
      <c r="F238" s="238">
        <v>2.8814259999999998E-2</v>
      </c>
      <c r="G238" s="81">
        <f t="shared" si="17"/>
        <v>2.3452277968402991E-4</v>
      </c>
      <c r="H238" s="81">
        <f t="shared" si="18"/>
        <v>32.185812655115306</v>
      </c>
      <c r="I238" s="83">
        <f t="shared" si="19"/>
        <v>12974.213893552336</v>
      </c>
      <c r="J238" s="108"/>
    </row>
    <row r="239" spans="1:10" x14ac:dyDescent="0.25">
      <c r="A239" s="36" t="s">
        <v>84</v>
      </c>
      <c r="B239" s="238">
        <v>2.4443400000000001E-2</v>
      </c>
      <c r="C239" s="81">
        <f t="shared" si="15"/>
        <v>2.0338999402749679E-4</v>
      </c>
      <c r="D239" s="238">
        <v>2.9674559900000004</v>
      </c>
      <c r="E239" s="81">
        <f t="shared" si="16"/>
        <v>2.4888407493810161E-2</v>
      </c>
      <c r="F239" s="238">
        <v>2.4711210000000001E-2</v>
      </c>
      <c r="G239" s="81">
        <f t="shared" si="17"/>
        <v>2.0112755484804387E-4</v>
      </c>
      <c r="H239" s="81">
        <f t="shared" si="18"/>
        <v>-99.167259427493647</v>
      </c>
      <c r="I239" s="83">
        <f t="shared" si="19"/>
        <v>1.0956331770539229</v>
      </c>
      <c r="J239" s="108"/>
    </row>
    <row r="240" spans="1:10" x14ac:dyDescent="0.25">
      <c r="A240" s="36" t="s">
        <v>131</v>
      </c>
      <c r="B240" s="238">
        <v>0.16364026999999998</v>
      </c>
      <c r="C240" s="81">
        <f t="shared" si="15"/>
        <v>1.3616270051612278E-3</v>
      </c>
      <c r="D240" s="238">
        <v>2.2792400000000001E-2</v>
      </c>
      <c r="E240" s="81">
        <f t="shared" si="16"/>
        <v>1.9116257861061614E-4</v>
      </c>
      <c r="F240" s="238">
        <v>2.24935E-2</v>
      </c>
      <c r="G240" s="81">
        <f t="shared" si="17"/>
        <v>1.8307734242776759E-4</v>
      </c>
      <c r="H240" s="81">
        <f t="shared" si="18"/>
        <v>-1.3114020462961395</v>
      </c>
      <c r="I240" s="83">
        <f t="shared" si="19"/>
        <v>-86.254300362618565</v>
      </c>
      <c r="J240" s="108"/>
    </row>
    <row r="241" spans="1:10" x14ac:dyDescent="0.25">
      <c r="A241" s="36" t="s">
        <v>67</v>
      </c>
      <c r="B241" s="238">
        <v>228.88097077</v>
      </c>
      <c r="C241" s="81">
        <f t="shared" si="15"/>
        <v>1.904485434837951</v>
      </c>
      <c r="D241" s="238">
        <v>1397.3076948800001</v>
      </c>
      <c r="E241" s="81">
        <f t="shared" si="16"/>
        <v>11.719386377288782</v>
      </c>
      <c r="F241" s="238">
        <v>2.16435E-2</v>
      </c>
      <c r="G241" s="81">
        <f t="shared" si="17"/>
        <v>1.7615908866274203E-4</v>
      </c>
      <c r="H241" s="81">
        <f t="shared" si="18"/>
        <v>-99.998451056980556</v>
      </c>
      <c r="I241" s="83">
        <f t="shared" si="19"/>
        <v>-99.990543774815706</v>
      </c>
      <c r="J241" s="108"/>
    </row>
    <row r="242" spans="1:10" x14ac:dyDescent="0.25">
      <c r="A242" s="36" t="s">
        <v>124</v>
      </c>
      <c r="B242" s="238">
        <v>7.4897060000000001E-2</v>
      </c>
      <c r="C242" s="81">
        <f t="shared" si="15"/>
        <v>6.2320759739140498E-4</v>
      </c>
      <c r="D242" s="238">
        <v>9.202921E-2</v>
      </c>
      <c r="E242" s="81">
        <f t="shared" si="16"/>
        <v>7.7185996608948159E-4</v>
      </c>
      <c r="F242" s="238">
        <v>2.105694E-2</v>
      </c>
      <c r="G242" s="81">
        <f t="shared" si="17"/>
        <v>1.7138500521754981E-4</v>
      </c>
      <c r="H242" s="81">
        <f t="shared" si="18"/>
        <v>-77.119286365709328</v>
      </c>
      <c r="I242" s="83">
        <f t="shared" si="19"/>
        <v>-71.885491900483146</v>
      </c>
      <c r="J242" s="108"/>
    </row>
    <row r="243" spans="1:10" x14ac:dyDescent="0.25">
      <c r="A243" s="36" t="s">
        <v>69</v>
      </c>
      <c r="B243" s="238">
        <v>2.3E-3</v>
      </c>
      <c r="C243" s="81">
        <f t="shared" si="15"/>
        <v>1.9137967151183657E-5</v>
      </c>
      <c r="D243" s="238">
        <v>0.32159599999999999</v>
      </c>
      <c r="E243" s="81">
        <f t="shared" si="16"/>
        <v>2.6972640279593067E-3</v>
      </c>
      <c r="F243" s="238">
        <v>1.7520020000000001E-2</v>
      </c>
      <c r="G243" s="81">
        <f t="shared" si="17"/>
        <v>1.4259758156273311E-4</v>
      </c>
      <c r="H243" s="81">
        <f t="shared" si="18"/>
        <v>-94.552164827920748</v>
      </c>
      <c r="I243" s="83">
        <f t="shared" si="19"/>
        <v>661.74000000000012</v>
      </c>
      <c r="J243" s="108"/>
    </row>
    <row r="244" spans="1:10" x14ac:dyDescent="0.25">
      <c r="A244" s="36" t="s">
        <v>1</v>
      </c>
      <c r="B244" s="238">
        <v>1.6822865300000001</v>
      </c>
      <c r="C244" s="81">
        <f t="shared" si="15"/>
        <v>1.3998062760877715E-2</v>
      </c>
      <c r="D244" s="238">
        <v>0.13298217000000001</v>
      </c>
      <c r="E244" s="81">
        <f t="shared" si="16"/>
        <v>1.1153373285145627E-3</v>
      </c>
      <c r="F244" s="238">
        <v>1.4216030000000001E-2</v>
      </c>
      <c r="G244" s="81">
        <f t="shared" si="17"/>
        <v>1.1570600361319569E-4</v>
      </c>
      <c r="H244" s="81">
        <f t="shared" si="18"/>
        <v>-89.309822512296194</v>
      </c>
      <c r="I244" s="83">
        <f t="shared" si="19"/>
        <v>-99.154957865590234</v>
      </c>
      <c r="J244" s="108"/>
    </row>
    <row r="245" spans="1:10" x14ac:dyDescent="0.25">
      <c r="A245" s="36" t="s">
        <v>62</v>
      </c>
      <c r="B245" s="238">
        <v>84.474955959999988</v>
      </c>
      <c r="C245" s="81">
        <f t="shared" si="15"/>
        <v>0.70290388359137645</v>
      </c>
      <c r="D245" s="238">
        <v>7.0489820000000009E-2</v>
      </c>
      <c r="E245" s="81">
        <f t="shared" si="16"/>
        <v>5.9120653187019279E-4</v>
      </c>
      <c r="F245" s="238">
        <v>1.284443E-2</v>
      </c>
      <c r="G245" s="81">
        <f t="shared" si="17"/>
        <v>1.0454238377306739E-4</v>
      </c>
      <c r="H245" s="81">
        <f t="shared" si="18"/>
        <v>-81.778319195594491</v>
      </c>
      <c r="I245" s="83">
        <f t="shared" si="19"/>
        <v>-99.984794984674423</v>
      </c>
      <c r="J245" s="108"/>
    </row>
    <row r="246" spans="1:10" x14ac:dyDescent="0.25">
      <c r="A246" s="36" t="s">
        <v>41</v>
      </c>
      <c r="B246" s="238">
        <v>6.34368E-3</v>
      </c>
      <c r="C246" s="81">
        <f t="shared" si="15"/>
        <v>5.2784843242443802E-5</v>
      </c>
      <c r="D246" s="238">
        <v>1.5024999999999999E-4</v>
      </c>
      <c r="E246" s="81">
        <f t="shared" si="16"/>
        <v>1.2601646792898103E-6</v>
      </c>
      <c r="F246" s="238">
        <v>9.2974500000000005E-3</v>
      </c>
      <c r="G246" s="81">
        <f t="shared" si="17"/>
        <v>7.567308055016107E-5</v>
      </c>
      <c r="H246" s="81">
        <f t="shared" si="18"/>
        <v>6087.9866888519136</v>
      </c>
      <c r="I246" s="83">
        <f t="shared" si="19"/>
        <v>46.562405417675556</v>
      </c>
      <c r="J246" s="108"/>
    </row>
    <row r="247" spans="1:10" x14ac:dyDescent="0.25">
      <c r="A247" s="36" t="s">
        <v>127</v>
      </c>
      <c r="B247" s="238">
        <v>0</v>
      </c>
      <c r="C247" s="81">
        <f t="shared" si="15"/>
        <v>0</v>
      </c>
      <c r="D247" s="238">
        <v>0</v>
      </c>
      <c r="E247" s="81">
        <f t="shared" si="16"/>
        <v>0</v>
      </c>
      <c r="F247" s="238">
        <v>8.89005E-3</v>
      </c>
      <c r="G247" s="81">
        <f t="shared" si="17"/>
        <v>7.2357202216194702E-5</v>
      </c>
      <c r="H247" s="81" t="s">
        <v>314</v>
      </c>
      <c r="I247" s="83" t="s">
        <v>314</v>
      </c>
      <c r="J247" s="108"/>
    </row>
    <row r="248" spans="1:10" x14ac:dyDescent="0.25">
      <c r="A248" s="36" t="s">
        <v>51</v>
      </c>
      <c r="B248" s="238">
        <v>3.3741529999999999E-2</v>
      </c>
      <c r="C248" s="81">
        <f t="shared" si="15"/>
        <v>2.8075838816116427E-4</v>
      </c>
      <c r="D248" s="238">
        <v>0</v>
      </c>
      <c r="E248" s="81">
        <f t="shared" si="16"/>
        <v>0</v>
      </c>
      <c r="F248" s="238">
        <v>8.8620000000000001E-3</v>
      </c>
      <c r="G248" s="81">
        <f t="shared" si="17"/>
        <v>7.2128899841948849E-5</v>
      </c>
      <c r="H248" s="81" t="s">
        <v>314</v>
      </c>
      <c r="I248" s="83">
        <f t="shared" si="19"/>
        <v>-73.73563083831705</v>
      </c>
      <c r="J248" s="108"/>
    </row>
    <row r="249" spans="1:10" x14ac:dyDescent="0.25">
      <c r="A249" s="36" t="s">
        <v>54</v>
      </c>
      <c r="B249" s="238">
        <v>1.8690000000000002E-4</v>
      </c>
      <c r="C249" s="81">
        <f t="shared" si="15"/>
        <v>1.5551678524157503E-6</v>
      </c>
      <c r="D249" s="238">
        <v>0</v>
      </c>
      <c r="E249" s="81">
        <f t="shared" si="16"/>
        <v>0</v>
      </c>
      <c r="F249" s="238">
        <v>2.97087E-3</v>
      </c>
      <c r="G249" s="81">
        <f t="shared" si="17"/>
        <v>2.4180273603413514E-5</v>
      </c>
      <c r="H249" s="81" t="s">
        <v>314</v>
      </c>
      <c r="I249" s="83">
        <f t="shared" si="19"/>
        <v>1489.5505617977526</v>
      </c>
      <c r="J249" s="108"/>
    </row>
    <row r="250" spans="1:10" x14ac:dyDescent="0.25">
      <c r="A250" s="36" t="s">
        <v>259</v>
      </c>
      <c r="B250" s="238">
        <v>2.0536899999999999E-3</v>
      </c>
      <c r="C250" s="81">
        <f t="shared" si="15"/>
        <v>1.708845728639755E-5</v>
      </c>
      <c r="D250" s="238">
        <v>3.4327699999999999E-3</v>
      </c>
      <c r="E250" s="81">
        <f t="shared" si="16"/>
        <v>2.8791051621468767E-5</v>
      </c>
      <c r="F250" s="238">
        <v>2.3663200000000003E-3</v>
      </c>
      <c r="G250" s="81">
        <f t="shared" si="17"/>
        <v>1.9259767352065044E-5</v>
      </c>
      <c r="H250" s="81">
        <f t="shared" si="18"/>
        <v>-31.066747845034758</v>
      </c>
      <c r="I250" s="83">
        <f t="shared" si="19"/>
        <v>15.222842785425271</v>
      </c>
      <c r="J250" s="108"/>
    </row>
    <row r="251" spans="1:10" x14ac:dyDescent="0.25">
      <c r="A251" s="36" t="s">
        <v>57</v>
      </c>
      <c r="B251" s="238">
        <v>6.0803999999999997E-3</v>
      </c>
      <c r="C251" s="81">
        <f t="shared" si="15"/>
        <v>5.059412846350309E-5</v>
      </c>
      <c r="D251" s="238">
        <v>0.93958790000000003</v>
      </c>
      <c r="E251" s="81">
        <f t="shared" si="16"/>
        <v>7.8804358380571479E-3</v>
      </c>
      <c r="F251" s="238">
        <v>2.1504000000000002E-3</v>
      </c>
      <c r="G251" s="81">
        <f t="shared" si="17"/>
        <v>1.7502368113307024E-5</v>
      </c>
      <c r="H251" s="81">
        <f t="shared" si="18"/>
        <v>-99.77113370659626</v>
      </c>
      <c r="I251" s="83">
        <f t="shared" si="19"/>
        <v>-64.633905664101036</v>
      </c>
      <c r="J251" s="108"/>
    </row>
    <row r="252" spans="1:10" x14ac:dyDescent="0.25">
      <c r="A252" s="36" t="s">
        <v>78</v>
      </c>
      <c r="B252" s="238">
        <v>7.2397E-4</v>
      </c>
      <c r="C252" s="81">
        <f t="shared" si="15"/>
        <v>6.0240495993227969E-6</v>
      </c>
      <c r="D252" s="238">
        <v>0</v>
      </c>
      <c r="E252" s="81">
        <f t="shared" si="16"/>
        <v>0</v>
      </c>
      <c r="F252" s="238">
        <v>5.8675000000000003E-4</v>
      </c>
      <c r="G252" s="81">
        <f t="shared" si="17"/>
        <v>4.7756298783867627E-6</v>
      </c>
      <c r="H252" s="81" t="s">
        <v>314</v>
      </c>
      <c r="I252" s="83">
        <f t="shared" si="19"/>
        <v>-18.953824053482869</v>
      </c>
      <c r="J252" s="108"/>
    </row>
    <row r="253" spans="1:10" x14ac:dyDescent="0.25">
      <c r="A253" s="36" t="s">
        <v>79</v>
      </c>
      <c r="B253" s="238">
        <v>22.83217698</v>
      </c>
      <c r="C253" s="81">
        <f t="shared" si="15"/>
        <v>0.18998324044923987</v>
      </c>
      <c r="D253" s="238">
        <v>3.1830399999999998E-3</v>
      </c>
      <c r="E253" s="81">
        <f t="shared" si="16"/>
        <v>2.6696536311258817E-5</v>
      </c>
      <c r="F253" s="238">
        <v>4.4495E-4</v>
      </c>
      <c r="G253" s="81">
        <f t="shared" si="17"/>
        <v>3.6215023679389688E-6</v>
      </c>
      <c r="H253" s="81">
        <f t="shared" si="18"/>
        <v>-86.021224992460034</v>
      </c>
      <c r="I253" s="83">
        <f t="shared" si="19"/>
        <v>-99.998051215175892</v>
      </c>
      <c r="J253" s="108"/>
    </row>
    <row r="254" spans="1:10" x14ac:dyDescent="0.25">
      <c r="A254" s="36" t="s">
        <v>73</v>
      </c>
      <c r="B254" s="238">
        <v>388.58092880000004</v>
      </c>
      <c r="C254" s="81">
        <f t="shared" si="15"/>
        <v>3.2333256743264505</v>
      </c>
      <c r="D254" s="238">
        <v>0.13049166000000001</v>
      </c>
      <c r="E254" s="81">
        <f t="shared" si="16"/>
        <v>1.094449123952712E-3</v>
      </c>
      <c r="F254" s="238">
        <v>3.9877999999999995E-4</v>
      </c>
      <c r="G254" s="81">
        <f t="shared" si="17"/>
        <v>3.2457191016669324E-6</v>
      </c>
      <c r="H254" s="81">
        <f t="shared" si="18"/>
        <v>-99.694401925762918</v>
      </c>
      <c r="I254" s="83">
        <f t="shared" si="19"/>
        <v>-99.999897375303206</v>
      </c>
      <c r="J254" s="108"/>
    </row>
    <row r="255" spans="1:10" x14ac:dyDescent="0.25">
      <c r="A255" s="36" t="s">
        <v>115</v>
      </c>
      <c r="B255" s="238">
        <v>2.882E-3</v>
      </c>
      <c r="C255" s="81">
        <f t="shared" si="15"/>
        <v>2.3980704925961436E-5</v>
      </c>
      <c r="D255" s="238">
        <v>0</v>
      </c>
      <c r="E255" s="81">
        <f t="shared" si="16"/>
        <v>0</v>
      </c>
      <c r="F255" s="238">
        <v>1.6120000000000002E-5</v>
      </c>
      <c r="G255" s="81">
        <f t="shared" si="17"/>
        <v>1.3120264787319065E-7</v>
      </c>
      <c r="H255" s="81" t="s">
        <v>314</v>
      </c>
      <c r="I255" s="83">
        <f t="shared" si="19"/>
        <v>-99.440666204024978</v>
      </c>
      <c r="J255" s="108"/>
    </row>
    <row r="256" spans="1:10" x14ac:dyDescent="0.25">
      <c r="A256" s="36" t="s">
        <v>15</v>
      </c>
      <c r="B256" s="238">
        <v>0</v>
      </c>
      <c r="C256" s="81">
        <f t="shared" si="15"/>
        <v>0</v>
      </c>
      <c r="D256" s="238">
        <v>0</v>
      </c>
      <c r="E256" s="81">
        <f t="shared" si="16"/>
        <v>0</v>
      </c>
      <c r="F256" s="238">
        <v>0</v>
      </c>
      <c r="G256" s="81">
        <f t="shared" si="17"/>
        <v>0</v>
      </c>
      <c r="H256" s="81" t="s">
        <v>314</v>
      </c>
      <c r="I256" s="83" t="s">
        <v>314</v>
      </c>
      <c r="J256" s="108"/>
    </row>
    <row r="257" spans="1:9" x14ac:dyDescent="0.25">
      <c r="A257" s="36" t="s">
        <v>52</v>
      </c>
      <c r="B257" s="238">
        <v>0</v>
      </c>
      <c r="C257" s="81">
        <f t="shared" si="15"/>
        <v>0</v>
      </c>
      <c r="D257" s="238">
        <v>0</v>
      </c>
      <c r="E257" s="81">
        <f t="shared" si="16"/>
        <v>0</v>
      </c>
      <c r="F257" s="238">
        <v>0</v>
      </c>
      <c r="G257" s="81">
        <f t="shared" si="17"/>
        <v>0</v>
      </c>
      <c r="H257" s="81" t="s">
        <v>314</v>
      </c>
      <c r="I257" s="83" t="s">
        <v>314</v>
      </c>
    </row>
    <row r="258" spans="1:9" x14ac:dyDescent="0.25">
      <c r="A258" s="36" t="s">
        <v>65</v>
      </c>
      <c r="B258" s="238">
        <v>2.9849999999999998E-3</v>
      </c>
      <c r="C258" s="81">
        <f t="shared" si="15"/>
        <v>2.4837753020123137E-5</v>
      </c>
      <c r="D258" s="238">
        <v>0.1613</v>
      </c>
      <c r="E258" s="81">
        <f t="shared" si="16"/>
        <v>1.3528423478831706E-3</v>
      </c>
      <c r="F258" s="238">
        <v>0</v>
      </c>
      <c r="G258" s="81">
        <f t="shared" si="17"/>
        <v>0</v>
      </c>
      <c r="H258" s="81">
        <f t="shared" si="18"/>
        <v>-100</v>
      </c>
      <c r="I258" s="83">
        <f t="shared" si="19"/>
        <v>-100</v>
      </c>
    </row>
    <row r="259" spans="1:9" x14ac:dyDescent="0.25">
      <c r="A259" s="36" t="s">
        <v>70</v>
      </c>
      <c r="B259" s="238">
        <v>0</v>
      </c>
      <c r="C259" s="81">
        <f t="shared" si="15"/>
        <v>0</v>
      </c>
      <c r="D259" s="238">
        <v>0</v>
      </c>
      <c r="E259" s="81">
        <f t="shared" si="16"/>
        <v>0</v>
      </c>
      <c r="F259" s="238">
        <v>0</v>
      </c>
      <c r="G259" s="81">
        <f t="shared" si="17"/>
        <v>0</v>
      </c>
      <c r="H259" s="81" t="s">
        <v>314</v>
      </c>
      <c r="I259" s="83" t="s">
        <v>314</v>
      </c>
    </row>
    <row r="260" spans="1:9" x14ac:dyDescent="0.25">
      <c r="A260" s="36" t="s">
        <v>85</v>
      </c>
      <c r="B260" s="238">
        <v>0</v>
      </c>
      <c r="C260" s="81">
        <f t="shared" ref="C260:C265" si="20">(B260/$B$268)*100</f>
        <v>0</v>
      </c>
      <c r="D260" s="238">
        <v>0</v>
      </c>
      <c r="E260" s="81">
        <f t="shared" ref="E260:E265" si="21">(D260/$D$268)*100</f>
        <v>0</v>
      </c>
      <c r="F260" s="238">
        <v>0</v>
      </c>
      <c r="G260" s="81">
        <f t="shared" ref="G260:G265" si="22">(F260/$F$268)*100</f>
        <v>0</v>
      </c>
      <c r="H260" s="81" t="s">
        <v>314</v>
      </c>
      <c r="I260" s="83" t="s">
        <v>314</v>
      </c>
    </row>
    <row r="261" spans="1:9" x14ac:dyDescent="0.25">
      <c r="A261" s="36" t="s">
        <v>86</v>
      </c>
      <c r="B261" s="238">
        <v>0</v>
      </c>
      <c r="C261" s="81">
        <f t="shared" si="20"/>
        <v>0</v>
      </c>
      <c r="D261" s="238">
        <v>0</v>
      </c>
      <c r="E261" s="81">
        <f t="shared" si="21"/>
        <v>0</v>
      </c>
      <c r="F261" s="238">
        <v>0</v>
      </c>
      <c r="G261" s="81">
        <f t="shared" si="22"/>
        <v>0</v>
      </c>
      <c r="H261" s="81" t="s">
        <v>314</v>
      </c>
      <c r="I261" s="83" t="s">
        <v>314</v>
      </c>
    </row>
    <row r="262" spans="1:9" x14ac:dyDescent="0.25">
      <c r="A262" s="36" t="s">
        <v>166</v>
      </c>
      <c r="B262" s="238">
        <v>0</v>
      </c>
      <c r="C262" s="81">
        <f t="shared" si="20"/>
        <v>0</v>
      </c>
      <c r="D262" s="238">
        <v>0</v>
      </c>
      <c r="E262" s="81">
        <f t="shared" si="21"/>
        <v>0</v>
      </c>
      <c r="F262" s="238">
        <v>0</v>
      </c>
      <c r="G262" s="81">
        <f t="shared" si="22"/>
        <v>0</v>
      </c>
      <c r="H262" s="81" t="s">
        <v>314</v>
      </c>
      <c r="I262" s="83" t="s">
        <v>314</v>
      </c>
    </row>
    <row r="263" spans="1:9" x14ac:dyDescent="0.25">
      <c r="A263" s="36" t="s">
        <v>245</v>
      </c>
      <c r="B263" s="238">
        <v>2.0981999999999999E-4</v>
      </c>
      <c r="C263" s="81">
        <f t="shared" si="20"/>
        <v>1.7458818555049371E-6</v>
      </c>
      <c r="D263" s="238">
        <v>0</v>
      </c>
      <c r="E263" s="81">
        <f t="shared" si="21"/>
        <v>0</v>
      </c>
      <c r="F263" s="238">
        <v>0</v>
      </c>
      <c r="G263" s="81">
        <f t="shared" si="22"/>
        <v>0</v>
      </c>
      <c r="H263" s="81" t="s">
        <v>314</v>
      </c>
      <c r="I263" s="83">
        <f t="shared" ref="I263:I265" si="23">((F263/B263)-1)*100</f>
        <v>-100</v>
      </c>
    </row>
    <row r="264" spans="1:9" x14ac:dyDescent="0.25">
      <c r="A264" s="36" t="s">
        <v>257</v>
      </c>
      <c r="B264" s="238">
        <v>0</v>
      </c>
      <c r="C264" s="81">
        <f t="shared" si="20"/>
        <v>0</v>
      </c>
      <c r="D264" s="238">
        <v>0</v>
      </c>
      <c r="E264" s="81">
        <f t="shared" si="21"/>
        <v>0</v>
      </c>
      <c r="F264" s="238">
        <v>0</v>
      </c>
      <c r="G264" s="81">
        <f t="shared" si="22"/>
        <v>0</v>
      </c>
      <c r="H264" s="81" t="s">
        <v>314</v>
      </c>
      <c r="I264" s="83" t="s">
        <v>314</v>
      </c>
    </row>
    <row r="265" spans="1:9" x14ac:dyDescent="0.25">
      <c r="A265" s="36" t="s">
        <v>260</v>
      </c>
      <c r="B265" s="238">
        <v>9.2099999999999994E-3</v>
      </c>
      <c r="C265" s="81">
        <f t="shared" si="20"/>
        <v>7.663507715756586E-5</v>
      </c>
      <c r="D265" s="238">
        <v>1.5117799299999999</v>
      </c>
      <c r="E265" s="81">
        <f t="shared" si="21"/>
        <v>1.2679478673179511E-2</v>
      </c>
      <c r="F265" s="238">
        <v>0</v>
      </c>
      <c r="G265" s="81">
        <f t="shared" si="22"/>
        <v>0</v>
      </c>
      <c r="H265" s="81">
        <f t="shared" ref="H265" si="24">((F265/D265)-1)*100</f>
        <v>-100</v>
      </c>
      <c r="I265" s="83">
        <f t="shared" si="23"/>
        <v>-100</v>
      </c>
    </row>
    <row r="266" spans="1:9" x14ac:dyDescent="0.25">
      <c r="A266" s="36" t="s">
        <v>261</v>
      </c>
      <c r="B266" s="238">
        <v>0</v>
      </c>
      <c r="C266" s="81"/>
      <c r="D266" s="238">
        <v>0</v>
      </c>
      <c r="E266" s="81"/>
      <c r="F266" s="238">
        <v>0</v>
      </c>
      <c r="G266" s="81"/>
      <c r="H266" s="81" t="s">
        <v>314</v>
      </c>
      <c r="I266" s="83" t="s">
        <v>314</v>
      </c>
    </row>
    <row r="267" spans="1:9" x14ac:dyDescent="0.25">
      <c r="A267" s="36" t="s">
        <v>594</v>
      </c>
      <c r="B267" s="238">
        <v>0</v>
      </c>
      <c r="C267" s="81"/>
      <c r="D267" s="238">
        <v>0</v>
      </c>
      <c r="E267" s="81"/>
      <c r="F267" s="238">
        <v>0</v>
      </c>
      <c r="G267" s="81"/>
      <c r="H267" s="81" t="s">
        <v>314</v>
      </c>
      <c r="I267" s="83" t="s">
        <v>314</v>
      </c>
    </row>
    <row r="268" spans="1:9" x14ac:dyDescent="0.25">
      <c r="A268" s="111" t="s">
        <v>262</v>
      </c>
      <c r="B268" s="112">
        <f>SUM(B4:B266)</f>
        <v>12017.995337910004</v>
      </c>
      <c r="C268" s="113">
        <f>SUBTOTAL(109,C4:C267)</f>
        <v>99.999999999999929</v>
      </c>
      <c r="D268" s="112">
        <f>SUM(D4:D266)</f>
        <v>11923.044858286001</v>
      </c>
      <c r="E268" s="113">
        <f>SUM(E4:E267)</f>
        <v>100.00000000000003</v>
      </c>
      <c r="F268" s="113">
        <f>SUM(F4:F267)</f>
        <v>12286.337403480016</v>
      </c>
      <c r="G268" s="113">
        <f>SUM(G4:G267)</f>
        <v>99.999999999999943</v>
      </c>
      <c r="H268" s="114">
        <f>((F268/D268)-1)*100</f>
        <v>3.0469779281383946</v>
      </c>
      <c r="I268" s="115">
        <f>((F268/B268)-1)*100</f>
        <v>2.2328354939824546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32"/>
  <sheetViews>
    <sheetView zoomScale="70" zoomScaleNormal="70" workbookViewId="0">
      <selection activeCell="A3" sqref="A3:F50"/>
    </sheetView>
  </sheetViews>
  <sheetFormatPr defaultColWidth="8.81640625" defaultRowHeight="11.5" x14ac:dyDescent="0.25"/>
  <cols>
    <col min="1" max="1" width="30.81640625" style="7" bestFit="1" customWidth="1"/>
    <col min="2" max="2" width="29.90625" style="7" customWidth="1"/>
    <col min="3" max="3" width="11.36328125" style="7" bestFit="1" customWidth="1"/>
    <col min="4" max="4" width="23.36328125" style="7" customWidth="1"/>
    <col min="5" max="5" width="31.90625" style="7" customWidth="1"/>
    <col min="6" max="6" width="18.81640625" style="7" customWidth="1"/>
    <col min="7" max="16384" width="8.81640625" style="7"/>
  </cols>
  <sheetData>
    <row r="1" spans="1:9" x14ac:dyDescent="0.25">
      <c r="A1" s="374" t="s">
        <v>562</v>
      </c>
      <c r="B1" s="374"/>
      <c r="C1" s="374"/>
      <c r="H1" s="373" t="s">
        <v>313</v>
      </c>
      <c r="I1" s="373"/>
    </row>
    <row r="2" spans="1:9" s="116" customFormat="1" ht="16" customHeight="1" x14ac:dyDescent="0.25">
      <c r="A2" s="272" t="s">
        <v>338</v>
      </c>
      <c r="B2" s="273" t="s">
        <v>524</v>
      </c>
      <c r="C2" s="273" t="s">
        <v>642</v>
      </c>
      <c r="D2" s="273" t="s">
        <v>643</v>
      </c>
      <c r="E2" s="273" t="s">
        <v>590</v>
      </c>
      <c r="F2" s="274" t="s">
        <v>644</v>
      </c>
    </row>
    <row r="3" spans="1:9" ht="13.5" customHeight="1" x14ac:dyDescent="0.25">
      <c r="A3" s="249" t="s">
        <v>348</v>
      </c>
      <c r="B3" s="268">
        <v>1250.4227437300001</v>
      </c>
      <c r="C3" s="268">
        <v>0.20100000000000001</v>
      </c>
      <c r="D3" s="268">
        <v>0</v>
      </c>
      <c r="E3" s="268">
        <v>0</v>
      </c>
      <c r="F3" s="269">
        <v>223.77739905000001</v>
      </c>
    </row>
    <row r="4" spans="1:9" ht="13.5" customHeight="1" x14ac:dyDescent="0.25">
      <c r="A4" s="252" t="s">
        <v>410</v>
      </c>
      <c r="B4" s="270">
        <v>0</v>
      </c>
      <c r="C4" s="270">
        <v>0</v>
      </c>
      <c r="D4" s="270">
        <v>0</v>
      </c>
      <c r="E4" s="270">
        <v>0</v>
      </c>
      <c r="F4" s="271">
        <v>30.28513427</v>
      </c>
    </row>
    <row r="5" spans="1:9" ht="13.5" customHeight="1" x14ac:dyDescent="0.25">
      <c r="A5" s="252" t="s">
        <v>296</v>
      </c>
      <c r="B5" s="270">
        <v>57.538022499999997</v>
      </c>
      <c r="C5" s="270">
        <v>83.291835640000002</v>
      </c>
      <c r="D5" s="270">
        <v>936.97635584</v>
      </c>
      <c r="E5" s="270">
        <v>2.3156E-2</v>
      </c>
      <c r="F5" s="271">
        <v>27.655336940000002</v>
      </c>
    </row>
    <row r="6" spans="1:9" ht="13.5" customHeight="1" x14ac:dyDescent="0.25">
      <c r="A6" s="252" t="s">
        <v>350</v>
      </c>
      <c r="B6" s="270">
        <v>0</v>
      </c>
      <c r="C6" s="270">
        <v>207.14931565000001</v>
      </c>
      <c r="D6" s="270">
        <v>0</v>
      </c>
      <c r="E6" s="270">
        <v>6.05946E-3</v>
      </c>
      <c r="F6" s="271">
        <v>15.29522257</v>
      </c>
    </row>
    <row r="7" spans="1:9" ht="13.5" customHeight="1" x14ac:dyDescent="0.25">
      <c r="A7" s="252" t="s">
        <v>354</v>
      </c>
      <c r="B7" s="270">
        <v>0</v>
      </c>
      <c r="C7" s="270">
        <v>530.89742663999994</v>
      </c>
      <c r="D7" s="270">
        <v>0</v>
      </c>
      <c r="E7" s="270">
        <v>0</v>
      </c>
      <c r="F7" s="271">
        <v>5.9618742500000002</v>
      </c>
    </row>
    <row r="8" spans="1:9" ht="13.5" customHeight="1" x14ac:dyDescent="0.25">
      <c r="A8" s="252" t="s">
        <v>408</v>
      </c>
      <c r="B8" s="270">
        <v>0</v>
      </c>
      <c r="C8" s="270">
        <v>0</v>
      </c>
      <c r="D8" s="270">
        <v>0</v>
      </c>
      <c r="E8" s="270">
        <v>0</v>
      </c>
      <c r="F8" s="271">
        <v>3.5843277900000001</v>
      </c>
    </row>
    <row r="9" spans="1:9" ht="13.5" customHeight="1" x14ac:dyDescent="0.25">
      <c r="A9" s="252" t="s">
        <v>360</v>
      </c>
      <c r="B9" s="270">
        <v>0</v>
      </c>
      <c r="C9" s="270">
        <v>18.06403998</v>
      </c>
      <c r="D9" s="270">
        <v>0</v>
      </c>
      <c r="E9" s="270">
        <v>0</v>
      </c>
      <c r="F9" s="271">
        <v>3.1865389999999998</v>
      </c>
    </row>
    <row r="10" spans="1:9" ht="13.5" customHeight="1" x14ac:dyDescent="0.25">
      <c r="A10" s="252" t="s">
        <v>406</v>
      </c>
      <c r="B10" s="270">
        <v>0</v>
      </c>
      <c r="C10" s="270">
        <v>0</v>
      </c>
      <c r="D10" s="270">
        <v>0</v>
      </c>
      <c r="E10" s="270">
        <v>0</v>
      </c>
      <c r="F10" s="271">
        <v>2.2337913599999997</v>
      </c>
    </row>
    <row r="11" spans="1:9" ht="13.5" customHeight="1" x14ac:dyDescent="0.25">
      <c r="A11" s="252" t="s">
        <v>374</v>
      </c>
      <c r="B11" s="270">
        <v>0</v>
      </c>
      <c r="C11" s="270">
        <v>0</v>
      </c>
      <c r="D11" s="270">
        <v>0</v>
      </c>
      <c r="E11" s="270">
        <v>0</v>
      </c>
      <c r="F11" s="271">
        <v>2.0364297100000002</v>
      </c>
    </row>
    <row r="12" spans="1:9" ht="13.5" customHeight="1" x14ac:dyDescent="0.25">
      <c r="A12" s="252" t="s">
        <v>372</v>
      </c>
      <c r="B12" s="270">
        <v>0</v>
      </c>
      <c r="C12" s="270">
        <v>3.7958802400000002</v>
      </c>
      <c r="D12" s="270">
        <v>0</v>
      </c>
      <c r="E12" s="270">
        <v>0</v>
      </c>
      <c r="F12" s="271">
        <v>2.00110411</v>
      </c>
    </row>
    <row r="13" spans="1:9" ht="13.5" customHeight="1" x14ac:dyDescent="0.25">
      <c r="A13" s="252" t="s">
        <v>425</v>
      </c>
      <c r="B13" s="270">
        <v>0</v>
      </c>
      <c r="C13" s="270">
        <v>0</v>
      </c>
      <c r="D13" s="270">
        <v>0</v>
      </c>
      <c r="E13" s="270">
        <v>0</v>
      </c>
      <c r="F13" s="271">
        <v>1.6211886200000001</v>
      </c>
    </row>
    <row r="14" spans="1:9" ht="13.5" customHeight="1" x14ac:dyDescent="0.25">
      <c r="A14" s="252" t="s">
        <v>597</v>
      </c>
      <c r="B14" s="270">
        <v>0</v>
      </c>
      <c r="C14" s="270">
        <v>0</v>
      </c>
      <c r="D14" s="270">
        <v>0</v>
      </c>
      <c r="E14" s="270">
        <v>0</v>
      </c>
      <c r="F14" s="271">
        <v>0.97221104000000003</v>
      </c>
    </row>
    <row r="15" spans="1:9" ht="13.5" customHeight="1" x14ac:dyDescent="0.25">
      <c r="A15" s="252" t="s">
        <v>403</v>
      </c>
      <c r="B15" s="270">
        <v>0</v>
      </c>
      <c r="C15" s="270">
        <v>0</v>
      </c>
      <c r="D15" s="270">
        <v>0</v>
      </c>
      <c r="E15" s="270">
        <v>0</v>
      </c>
      <c r="F15" s="271">
        <v>0.93432282999999994</v>
      </c>
    </row>
    <row r="16" spans="1:9" ht="13.5" customHeight="1" x14ac:dyDescent="0.25">
      <c r="A16" s="252" t="s">
        <v>312</v>
      </c>
      <c r="B16" s="270">
        <v>0</v>
      </c>
      <c r="C16" s="270">
        <v>0</v>
      </c>
      <c r="D16" s="270">
        <v>0</v>
      </c>
      <c r="E16" s="270">
        <v>0</v>
      </c>
      <c r="F16" s="271">
        <v>0.93236801999999996</v>
      </c>
    </row>
    <row r="17" spans="1:9" ht="13.5" customHeight="1" x14ac:dyDescent="0.25">
      <c r="A17" s="252" t="s">
        <v>363</v>
      </c>
      <c r="B17" s="270">
        <v>0</v>
      </c>
      <c r="C17" s="270">
        <v>61.984019359999998</v>
      </c>
      <c r="D17" s="270">
        <v>0</v>
      </c>
      <c r="E17" s="270">
        <v>0</v>
      </c>
      <c r="F17" s="271">
        <v>0.79130628000000003</v>
      </c>
    </row>
    <row r="18" spans="1:9" ht="13.5" customHeight="1" x14ac:dyDescent="0.25">
      <c r="A18" s="252" t="s">
        <v>357</v>
      </c>
      <c r="B18" s="270">
        <v>271.19963107999996</v>
      </c>
      <c r="C18" s="270">
        <v>0</v>
      </c>
      <c r="D18" s="270">
        <v>0</v>
      </c>
      <c r="E18" s="270">
        <v>305.53980955000003</v>
      </c>
      <c r="F18" s="271">
        <v>0.73566310999999995</v>
      </c>
    </row>
    <row r="19" spans="1:9" ht="13.5" customHeight="1" x14ac:dyDescent="0.25">
      <c r="A19" s="252" t="s">
        <v>297</v>
      </c>
      <c r="B19" s="270">
        <v>0</v>
      </c>
      <c r="C19" s="270">
        <v>0</v>
      </c>
      <c r="D19" s="270">
        <v>0</v>
      </c>
      <c r="E19" s="270">
        <v>0</v>
      </c>
      <c r="F19" s="271">
        <v>0.42391617999999998</v>
      </c>
    </row>
    <row r="20" spans="1:9" ht="13.5" customHeight="1" x14ac:dyDescent="0.25">
      <c r="A20" s="252" t="s">
        <v>361</v>
      </c>
      <c r="B20" s="270">
        <v>0</v>
      </c>
      <c r="C20" s="270">
        <v>0</v>
      </c>
      <c r="D20" s="270">
        <v>0</v>
      </c>
      <c r="E20" s="270">
        <v>9.2034000000000007E-4</v>
      </c>
      <c r="F20" s="271">
        <v>0.41661544</v>
      </c>
    </row>
    <row r="21" spans="1:9" ht="13.5" customHeight="1" x14ac:dyDescent="0.25">
      <c r="A21" s="252" t="s">
        <v>376</v>
      </c>
      <c r="B21" s="270">
        <v>0</v>
      </c>
      <c r="C21" s="270">
        <v>0</v>
      </c>
      <c r="D21" s="270">
        <v>0</v>
      </c>
      <c r="E21" s="270">
        <v>0</v>
      </c>
      <c r="F21" s="271">
        <v>0.27934520000000002</v>
      </c>
    </row>
    <row r="22" spans="1:9" x14ac:dyDescent="0.25">
      <c r="A22" s="252" t="s">
        <v>422</v>
      </c>
      <c r="B22" s="270">
        <v>0</v>
      </c>
      <c r="C22" s="270">
        <v>0</v>
      </c>
      <c r="D22" s="270">
        <v>0</v>
      </c>
      <c r="E22" s="270">
        <v>0</v>
      </c>
      <c r="F22" s="271">
        <v>7.0090780000000005E-2</v>
      </c>
    </row>
    <row r="23" spans="1:9" x14ac:dyDescent="0.25">
      <c r="A23" s="252" t="s">
        <v>362</v>
      </c>
      <c r="B23" s="270">
        <v>0</v>
      </c>
      <c r="C23" s="270">
        <v>5.6518142000000005</v>
      </c>
      <c r="D23" s="270">
        <v>0</v>
      </c>
      <c r="E23" s="270">
        <v>0</v>
      </c>
      <c r="F23" s="271">
        <v>5.2005449999999995E-2</v>
      </c>
    </row>
    <row r="24" spans="1:9" ht="17" customHeight="1" x14ac:dyDescent="0.25">
      <c r="A24" s="252" t="s">
        <v>394</v>
      </c>
      <c r="B24" s="270">
        <v>0</v>
      </c>
      <c r="C24" s="270">
        <v>0</v>
      </c>
      <c r="D24" s="270">
        <v>0</v>
      </c>
      <c r="E24" s="270">
        <v>0</v>
      </c>
      <c r="F24" s="271">
        <v>4.6648480000000006E-2</v>
      </c>
      <c r="I24" s="24"/>
    </row>
    <row r="25" spans="1:9" x14ac:dyDescent="0.25">
      <c r="A25" s="252" t="s">
        <v>352</v>
      </c>
      <c r="B25" s="270">
        <v>0</v>
      </c>
      <c r="C25" s="270">
        <v>2.2131031600000002</v>
      </c>
      <c r="D25" s="270">
        <v>0</v>
      </c>
      <c r="E25" s="270">
        <v>0</v>
      </c>
      <c r="F25" s="271">
        <v>2.5210130000000001E-2</v>
      </c>
    </row>
    <row r="26" spans="1:9" x14ac:dyDescent="0.25">
      <c r="A26" s="252" t="s">
        <v>364</v>
      </c>
      <c r="B26" s="270">
        <v>0</v>
      </c>
      <c r="C26" s="270">
        <v>61.457980280000001</v>
      </c>
      <c r="D26" s="270">
        <v>0</v>
      </c>
      <c r="E26" s="270">
        <v>0</v>
      </c>
      <c r="F26" s="271">
        <v>2.2124000000000001E-2</v>
      </c>
    </row>
    <row r="27" spans="1:9" x14ac:dyDescent="0.25">
      <c r="A27" s="252" t="s">
        <v>506</v>
      </c>
      <c r="B27" s="270">
        <v>0</v>
      </c>
      <c r="C27" s="270">
        <v>0</v>
      </c>
      <c r="D27" s="270">
        <v>0</v>
      </c>
      <c r="E27" s="270">
        <v>0</v>
      </c>
      <c r="F27" s="271">
        <v>1.49073E-2</v>
      </c>
    </row>
    <row r="28" spans="1:9" x14ac:dyDescent="0.25">
      <c r="A28" s="252" t="s">
        <v>356</v>
      </c>
      <c r="B28" s="270">
        <v>304.13586075000001</v>
      </c>
      <c r="C28" s="270">
        <v>0</v>
      </c>
      <c r="D28" s="270">
        <v>0</v>
      </c>
      <c r="E28" s="270">
        <v>0</v>
      </c>
      <c r="F28" s="271">
        <v>4.9100000000000001E-4</v>
      </c>
    </row>
    <row r="29" spans="1:9" x14ac:dyDescent="0.25">
      <c r="A29" s="252" t="s">
        <v>351</v>
      </c>
      <c r="B29" s="270">
        <v>0</v>
      </c>
      <c r="C29" s="270">
        <v>51.192636030000003</v>
      </c>
      <c r="D29" s="270">
        <v>0</v>
      </c>
      <c r="E29" s="270">
        <v>92.17791502</v>
      </c>
      <c r="F29" s="271">
        <v>1.2E-4</v>
      </c>
    </row>
    <row r="30" spans="1:9" x14ac:dyDescent="0.25">
      <c r="A30" s="252" t="s">
        <v>398</v>
      </c>
      <c r="B30" s="270">
        <v>0</v>
      </c>
      <c r="C30" s="270">
        <v>0</v>
      </c>
      <c r="D30" s="270">
        <v>0</v>
      </c>
      <c r="E30" s="270">
        <v>0</v>
      </c>
      <c r="F30" s="271">
        <v>5.0000000000000002E-5</v>
      </c>
    </row>
    <row r="31" spans="1:9" x14ac:dyDescent="0.25">
      <c r="A31" s="252" t="s">
        <v>359</v>
      </c>
      <c r="B31" s="270">
        <v>55.364217780000004</v>
      </c>
      <c r="C31" s="270">
        <v>2.3533272300000001</v>
      </c>
      <c r="D31" s="270">
        <v>0</v>
      </c>
      <c r="E31" s="270">
        <v>0</v>
      </c>
      <c r="F31" s="271">
        <v>2.0999999999999999E-5</v>
      </c>
    </row>
    <row r="32" spans="1:9" x14ac:dyDescent="0.25">
      <c r="A32" s="252" t="s">
        <v>349</v>
      </c>
      <c r="B32" s="270">
        <v>2.5323925899999997</v>
      </c>
      <c r="C32" s="270">
        <v>0</v>
      </c>
      <c r="D32" s="270">
        <v>0</v>
      </c>
      <c r="E32" s="270">
        <v>1.2606277299999999</v>
      </c>
      <c r="F32" s="271">
        <v>0</v>
      </c>
    </row>
    <row r="33" spans="1:6" x14ac:dyDescent="0.25">
      <c r="A33" s="252" t="s">
        <v>507</v>
      </c>
      <c r="B33" s="270">
        <v>0</v>
      </c>
      <c r="C33" s="270">
        <v>0</v>
      </c>
      <c r="D33" s="270">
        <v>0</v>
      </c>
      <c r="E33" s="270">
        <v>1.0024299999999999E-3</v>
      </c>
      <c r="F33" s="271">
        <v>0</v>
      </c>
    </row>
    <row r="34" spans="1:6" x14ac:dyDescent="0.25">
      <c r="A34" s="252" t="s">
        <v>366</v>
      </c>
      <c r="B34" s="270">
        <v>0</v>
      </c>
      <c r="C34" s="270">
        <v>45.209477490000005</v>
      </c>
      <c r="D34" s="270">
        <v>0</v>
      </c>
      <c r="E34" s="270">
        <v>0</v>
      </c>
      <c r="F34" s="271">
        <v>0</v>
      </c>
    </row>
    <row r="35" spans="1:6" x14ac:dyDescent="0.25">
      <c r="A35" s="252" t="s">
        <v>373</v>
      </c>
      <c r="B35" s="270">
        <v>0</v>
      </c>
      <c r="C35" s="270">
        <v>20.681719229999999</v>
      </c>
      <c r="D35" s="270">
        <v>0</v>
      </c>
      <c r="E35" s="270">
        <v>0</v>
      </c>
      <c r="F35" s="271">
        <v>0</v>
      </c>
    </row>
    <row r="36" spans="1:6" x14ac:dyDescent="0.25">
      <c r="A36" s="252" t="s">
        <v>365</v>
      </c>
      <c r="B36" s="270">
        <v>9.1363E-2</v>
      </c>
      <c r="C36" s="270">
        <v>20.426575879999998</v>
      </c>
      <c r="D36" s="270">
        <v>0</v>
      </c>
      <c r="E36" s="270">
        <v>0</v>
      </c>
      <c r="F36" s="271">
        <v>0</v>
      </c>
    </row>
    <row r="37" spans="1:6" x14ac:dyDescent="0.25">
      <c r="A37" s="252" t="s">
        <v>367</v>
      </c>
      <c r="B37" s="270">
        <v>0</v>
      </c>
      <c r="C37" s="270">
        <v>19.31962755</v>
      </c>
      <c r="D37" s="270">
        <v>0</v>
      </c>
      <c r="E37" s="270">
        <v>0</v>
      </c>
      <c r="F37" s="271">
        <v>0</v>
      </c>
    </row>
    <row r="38" spans="1:6" x14ac:dyDescent="0.25">
      <c r="A38" s="252" t="s">
        <v>300</v>
      </c>
      <c r="B38" s="270">
        <v>0</v>
      </c>
      <c r="C38" s="270">
        <v>10.60526014</v>
      </c>
      <c r="D38" s="270">
        <v>0</v>
      </c>
      <c r="E38" s="270">
        <v>0</v>
      </c>
      <c r="F38" s="271">
        <v>0</v>
      </c>
    </row>
    <row r="39" spans="1:6" x14ac:dyDescent="0.25">
      <c r="A39" s="252" t="s">
        <v>379</v>
      </c>
      <c r="B39" s="270">
        <v>3.4000000000000002E-2</v>
      </c>
      <c r="C39" s="270">
        <v>2.79171696</v>
      </c>
      <c r="D39" s="270">
        <v>0</v>
      </c>
      <c r="E39" s="270">
        <v>0</v>
      </c>
      <c r="F39" s="271">
        <v>0</v>
      </c>
    </row>
    <row r="40" spans="1:6" x14ac:dyDescent="0.25">
      <c r="A40" s="252" t="s">
        <v>598</v>
      </c>
      <c r="B40" s="270">
        <v>0</v>
      </c>
      <c r="C40" s="270">
        <v>2.0408163300000002</v>
      </c>
      <c r="D40" s="270">
        <v>0</v>
      </c>
      <c r="E40" s="270">
        <v>0</v>
      </c>
      <c r="F40" s="271">
        <v>0</v>
      </c>
    </row>
    <row r="41" spans="1:6" x14ac:dyDescent="0.25">
      <c r="A41" s="252" t="s">
        <v>298</v>
      </c>
      <c r="B41" s="270">
        <v>0</v>
      </c>
      <c r="C41" s="270">
        <v>1.41058215</v>
      </c>
      <c r="D41" s="270">
        <v>0</v>
      </c>
      <c r="E41" s="270">
        <v>0</v>
      </c>
      <c r="F41" s="271">
        <v>0</v>
      </c>
    </row>
    <row r="42" spans="1:6" x14ac:dyDescent="0.25">
      <c r="A42" s="252" t="s">
        <v>385</v>
      </c>
      <c r="B42" s="270">
        <v>0</v>
      </c>
      <c r="C42" s="270">
        <v>0.52482094999999995</v>
      </c>
      <c r="D42" s="270">
        <v>0</v>
      </c>
      <c r="E42" s="270">
        <v>0</v>
      </c>
      <c r="F42" s="271">
        <v>0</v>
      </c>
    </row>
    <row r="43" spans="1:6" x14ac:dyDescent="0.25">
      <c r="A43" s="252" t="s">
        <v>368</v>
      </c>
      <c r="B43" s="270">
        <v>1.3310000000000001E-2</v>
      </c>
      <c r="C43" s="270">
        <v>2.5924990000000002E-2</v>
      </c>
      <c r="D43" s="270">
        <v>0</v>
      </c>
      <c r="E43" s="270">
        <v>0</v>
      </c>
      <c r="F43" s="271">
        <v>0</v>
      </c>
    </row>
    <row r="44" spans="1:6" x14ac:dyDescent="0.25">
      <c r="A44" s="252" t="s">
        <v>355</v>
      </c>
      <c r="B44" s="270">
        <v>258.30847390000002</v>
      </c>
      <c r="C44" s="270">
        <v>0</v>
      </c>
      <c r="D44" s="270">
        <v>0</v>
      </c>
      <c r="E44" s="270">
        <v>0</v>
      </c>
      <c r="F44" s="271">
        <v>0</v>
      </c>
    </row>
    <row r="45" spans="1:6" x14ac:dyDescent="0.25">
      <c r="A45" s="252" t="s">
        <v>383</v>
      </c>
      <c r="B45" s="270">
        <v>74.639726530000004</v>
      </c>
      <c r="C45" s="270">
        <v>0</v>
      </c>
      <c r="D45" s="270">
        <v>0</v>
      </c>
      <c r="E45" s="270">
        <v>0</v>
      </c>
      <c r="F45" s="271">
        <v>0</v>
      </c>
    </row>
    <row r="46" spans="1:6" x14ac:dyDescent="0.25">
      <c r="A46" s="252" t="s">
        <v>358</v>
      </c>
      <c r="B46" s="270">
        <v>27.4950242</v>
      </c>
      <c r="C46" s="270">
        <v>0</v>
      </c>
      <c r="D46" s="270">
        <v>0</v>
      </c>
      <c r="E46" s="270">
        <v>0</v>
      </c>
      <c r="F46" s="271">
        <v>0</v>
      </c>
    </row>
    <row r="47" spans="1:6" x14ac:dyDescent="0.25">
      <c r="A47" s="252" t="s">
        <v>381</v>
      </c>
      <c r="B47" s="270">
        <v>9.9000000000000008E-3</v>
      </c>
      <c r="C47" s="270">
        <v>0</v>
      </c>
      <c r="D47" s="270">
        <v>0</v>
      </c>
      <c r="E47" s="270">
        <v>0</v>
      </c>
      <c r="F47" s="271">
        <v>0</v>
      </c>
    </row>
    <row r="48" spans="1:6" x14ac:dyDescent="0.25">
      <c r="A48" s="252" t="s">
        <v>369</v>
      </c>
      <c r="B48" s="270">
        <v>1.3500000000000001E-3</v>
      </c>
      <c r="C48" s="270">
        <v>0</v>
      </c>
      <c r="D48" s="270">
        <v>0</v>
      </c>
      <c r="E48" s="270">
        <v>0</v>
      </c>
      <c r="F48" s="271">
        <v>0</v>
      </c>
    </row>
    <row r="49" spans="1:6" x14ac:dyDescent="0.25">
      <c r="A49" s="252" t="s">
        <v>395</v>
      </c>
      <c r="B49" s="270">
        <v>9.5E-4</v>
      </c>
      <c r="C49" s="270">
        <v>0</v>
      </c>
      <c r="D49" s="270">
        <v>0</v>
      </c>
      <c r="E49" s="270">
        <v>0</v>
      </c>
      <c r="F49" s="271">
        <v>0</v>
      </c>
    </row>
    <row r="50" spans="1:6" x14ac:dyDescent="0.25">
      <c r="A50" s="252" t="s">
        <v>438</v>
      </c>
      <c r="B50" s="270">
        <v>2.5000000000000001E-4</v>
      </c>
      <c r="C50" s="270">
        <v>0</v>
      </c>
      <c r="D50" s="270">
        <v>0</v>
      </c>
      <c r="E50" s="270">
        <v>0</v>
      </c>
      <c r="F50" s="271">
        <v>0</v>
      </c>
    </row>
    <row r="51" spans="1:6" x14ac:dyDescent="0.25">
      <c r="B51" s="117"/>
      <c r="C51" s="117"/>
    </row>
    <row r="52" spans="1:6" x14ac:dyDescent="0.25">
      <c r="B52" s="117"/>
      <c r="C52" s="117"/>
    </row>
    <row r="53" spans="1:6" x14ac:dyDescent="0.25">
      <c r="A53" s="117"/>
      <c r="B53" s="117"/>
    </row>
    <row r="54" spans="1:6" x14ac:dyDescent="0.25">
      <c r="A54" s="117"/>
      <c r="B54" s="117"/>
    </row>
    <row r="55" spans="1:6" x14ac:dyDescent="0.25">
      <c r="A55" s="117"/>
      <c r="B55" s="117"/>
    </row>
    <row r="56" spans="1:6" x14ac:dyDescent="0.25">
      <c r="A56" s="117"/>
      <c r="B56" s="117"/>
    </row>
    <row r="57" spans="1:6" x14ac:dyDescent="0.25">
      <c r="A57" s="117"/>
      <c r="B57" s="117"/>
    </row>
    <row r="58" spans="1:6" x14ac:dyDescent="0.25">
      <c r="A58" s="117"/>
      <c r="B58" s="117"/>
    </row>
    <row r="59" spans="1:6" x14ac:dyDescent="0.25">
      <c r="A59" s="117"/>
      <c r="B59" s="117"/>
    </row>
    <row r="60" spans="1:6" x14ac:dyDescent="0.25">
      <c r="A60" s="117"/>
      <c r="B60" s="117"/>
    </row>
    <row r="61" spans="1:6" x14ac:dyDescent="0.25">
      <c r="A61" s="117"/>
      <c r="B61" s="117"/>
    </row>
    <row r="62" spans="1:6" x14ac:dyDescent="0.25">
      <c r="A62" s="117"/>
      <c r="B62" s="117"/>
    </row>
    <row r="63" spans="1:6" x14ac:dyDescent="0.25">
      <c r="A63" s="117"/>
      <c r="B63" s="117"/>
    </row>
    <row r="64" spans="1:6" x14ac:dyDescent="0.25">
      <c r="A64" s="117"/>
      <c r="B64" s="117"/>
    </row>
    <row r="65" spans="1:3" x14ac:dyDescent="0.25">
      <c r="A65" s="117"/>
      <c r="B65" s="117"/>
    </row>
    <row r="66" spans="1:3" x14ac:dyDescent="0.25">
      <c r="A66" s="117"/>
      <c r="B66" s="117"/>
    </row>
    <row r="67" spans="1:3" x14ac:dyDescent="0.25">
      <c r="A67" s="117"/>
      <c r="B67" s="117"/>
    </row>
    <row r="68" spans="1:3" x14ac:dyDescent="0.25">
      <c r="A68" s="117"/>
      <c r="B68" s="117"/>
    </row>
    <row r="69" spans="1:3" x14ac:dyDescent="0.25">
      <c r="A69" s="117"/>
      <c r="B69" s="117"/>
      <c r="C69" s="117"/>
    </row>
    <row r="70" spans="1:3" x14ac:dyDescent="0.25">
      <c r="A70" s="117"/>
      <c r="B70" s="117"/>
      <c r="C70" s="117"/>
    </row>
    <row r="71" spans="1:3" x14ac:dyDescent="0.25">
      <c r="A71" s="117"/>
      <c r="B71" s="117"/>
      <c r="C71" s="117"/>
    </row>
    <row r="72" spans="1:3" x14ac:dyDescent="0.25">
      <c r="A72" s="117"/>
      <c r="B72" s="117"/>
      <c r="C72" s="117"/>
    </row>
    <row r="73" spans="1:3" x14ac:dyDescent="0.25">
      <c r="A73" s="117"/>
      <c r="B73" s="117"/>
      <c r="C73" s="117"/>
    </row>
    <row r="74" spans="1:3" x14ac:dyDescent="0.25">
      <c r="A74" s="117"/>
      <c r="B74" s="117"/>
      <c r="C74" s="117"/>
    </row>
    <row r="75" spans="1:3" x14ac:dyDescent="0.25">
      <c r="A75" s="117"/>
      <c r="B75" s="117"/>
      <c r="C75" s="117"/>
    </row>
    <row r="76" spans="1:3" x14ac:dyDescent="0.25">
      <c r="A76" s="117"/>
      <c r="B76" s="117"/>
      <c r="C76" s="117"/>
    </row>
    <row r="77" spans="1:3" x14ac:dyDescent="0.25">
      <c r="A77" s="117"/>
      <c r="B77" s="117"/>
      <c r="C77" s="117"/>
    </row>
    <row r="78" spans="1:3" x14ac:dyDescent="0.25">
      <c r="A78" s="117"/>
      <c r="B78" s="117"/>
      <c r="C78" s="117"/>
    </row>
    <row r="79" spans="1:3" x14ac:dyDescent="0.25">
      <c r="A79" s="117"/>
      <c r="B79" s="117"/>
      <c r="C79" s="117"/>
    </row>
    <row r="80" spans="1:3" x14ac:dyDescent="0.25">
      <c r="A80" s="117"/>
      <c r="B80" s="117"/>
      <c r="C80" s="117"/>
    </row>
    <row r="81" spans="1:3" x14ac:dyDescent="0.25">
      <c r="A81" s="117"/>
      <c r="B81" s="117"/>
      <c r="C81" s="117"/>
    </row>
    <row r="82" spans="1:3" x14ac:dyDescent="0.25">
      <c r="A82" s="117"/>
      <c r="B82" s="117"/>
      <c r="C82" s="117"/>
    </row>
    <row r="83" spans="1:3" x14ac:dyDescent="0.25">
      <c r="A83" s="117"/>
      <c r="B83" s="117"/>
      <c r="C83" s="117"/>
    </row>
    <row r="84" spans="1:3" x14ac:dyDescent="0.25">
      <c r="A84" s="117"/>
      <c r="B84" s="117"/>
      <c r="C84" s="117"/>
    </row>
    <row r="85" spans="1:3" x14ac:dyDescent="0.25">
      <c r="B85" s="117"/>
      <c r="C85" s="117"/>
    </row>
    <row r="86" spans="1:3" x14ac:dyDescent="0.25">
      <c r="B86" s="117"/>
      <c r="C86" s="117"/>
    </row>
    <row r="87" spans="1:3" x14ac:dyDescent="0.25">
      <c r="B87" s="117"/>
      <c r="C87" s="117"/>
    </row>
    <row r="88" spans="1:3" x14ac:dyDescent="0.25">
      <c r="B88" s="117"/>
      <c r="C88" s="117"/>
    </row>
    <row r="89" spans="1:3" x14ac:dyDescent="0.25">
      <c r="B89" s="117"/>
      <c r="C89" s="117"/>
    </row>
    <row r="90" spans="1:3" x14ac:dyDescent="0.25">
      <c r="B90" s="117"/>
      <c r="C90" s="117"/>
    </row>
    <row r="91" spans="1:3" x14ac:dyDescent="0.25">
      <c r="B91" s="117"/>
      <c r="C91" s="117"/>
    </row>
    <row r="92" spans="1:3" x14ac:dyDescent="0.25">
      <c r="B92" s="117"/>
      <c r="C92" s="117"/>
    </row>
    <row r="93" spans="1:3" x14ac:dyDescent="0.25">
      <c r="B93" s="117"/>
      <c r="C93" s="117"/>
    </row>
    <row r="94" spans="1:3" x14ac:dyDescent="0.25">
      <c r="B94" s="117"/>
      <c r="C94" s="117"/>
    </row>
    <row r="95" spans="1:3" x14ac:dyDescent="0.25">
      <c r="B95" s="117"/>
      <c r="C95" s="117"/>
    </row>
    <row r="96" spans="1:3" x14ac:dyDescent="0.25">
      <c r="B96" s="117"/>
      <c r="C96" s="117"/>
    </row>
    <row r="97" spans="2:3" x14ac:dyDescent="0.25">
      <c r="B97" s="117"/>
      <c r="C97" s="117"/>
    </row>
    <row r="98" spans="2:3" x14ac:dyDescent="0.25">
      <c r="B98" s="117"/>
      <c r="C98" s="117"/>
    </row>
    <row r="99" spans="2:3" x14ac:dyDescent="0.25">
      <c r="B99" s="117"/>
      <c r="C99" s="117"/>
    </row>
    <row r="100" spans="2:3" x14ac:dyDescent="0.25">
      <c r="B100" s="117"/>
      <c r="C100" s="117"/>
    </row>
    <row r="101" spans="2:3" x14ac:dyDescent="0.25">
      <c r="B101" s="117"/>
    </row>
    <row r="102" spans="2:3" x14ac:dyDescent="0.25">
      <c r="B102" s="117"/>
    </row>
    <row r="103" spans="2:3" x14ac:dyDescent="0.25">
      <c r="B103" s="117"/>
    </row>
    <row r="104" spans="2:3" x14ac:dyDescent="0.25">
      <c r="B104" s="117"/>
    </row>
    <row r="105" spans="2:3" x14ac:dyDescent="0.25">
      <c r="B105" s="117"/>
    </row>
    <row r="106" spans="2:3" x14ac:dyDescent="0.25">
      <c r="B106" s="117"/>
    </row>
    <row r="107" spans="2:3" x14ac:dyDescent="0.25">
      <c r="B107" s="117"/>
    </row>
    <row r="108" spans="2:3" x14ac:dyDescent="0.25">
      <c r="B108" s="117"/>
    </row>
    <row r="109" spans="2:3" x14ac:dyDescent="0.25">
      <c r="B109" s="117"/>
    </row>
    <row r="110" spans="2:3" x14ac:dyDescent="0.25">
      <c r="B110" s="117"/>
    </row>
    <row r="111" spans="2:3" x14ac:dyDescent="0.25">
      <c r="B111" s="117"/>
    </row>
    <row r="112" spans="2:3" x14ac:dyDescent="0.25">
      <c r="B112" s="117"/>
    </row>
    <row r="113" spans="1:3" x14ac:dyDescent="0.25">
      <c r="B113" s="117"/>
    </row>
    <row r="114" spans="1:3" x14ac:dyDescent="0.25">
      <c r="B114" s="117"/>
    </row>
    <row r="115" spans="1:3" x14ac:dyDescent="0.25">
      <c r="B115" s="117"/>
    </row>
    <row r="116" spans="1:3" x14ac:dyDescent="0.25">
      <c r="B116" s="117"/>
    </row>
    <row r="117" spans="1:3" x14ac:dyDescent="0.25">
      <c r="A117" s="117"/>
      <c r="B117" s="117"/>
      <c r="C117" s="117"/>
    </row>
    <row r="118" spans="1:3" x14ac:dyDescent="0.25">
      <c r="A118" s="117"/>
      <c r="B118" s="117"/>
      <c r="C118" s="117"/>
    </row>
    <row r="119" spans="1:3" x14ac:dyDescent="0.25">
      <c r="A119" s="117"/>
      <c r="B119" s="117"/>
      <c r="C119" s="117"/>
    </row>
    <row r="120" spans="1:3" x14ac:dyDescent="0.25">
      <c r="A120" s="117"/>
      <c r="B120" s="117"/>
      <c r="C120" s="117"/>
    </row>
    <row r="121" spans="1:3" x14ac:dyDescent="0.25">
      <c r="A121" s="117"/>
      <c r="B121" s="117"/>
      <c r="C121" s="117"/>
    </row>
    <row r="122" spans="1:3" x14ac:dyDescent="0.25">
      <c r="A122" s="117"/>
      <c r="B122" s="117"/>
      <c r="C122" s="117"/>
    </row>
    <row r="123" spans="1:3" x14ac:dyDescent="0.25">
      <c r="A123" s="117"/>
      <c r="B123" s="117"/>
      <c r="C123" s="117"/>
    </row>
    <row r="124" spans="1:3" x14ac:dyDescent="0.25">
      <c r="A124" s="117"/>
      <c r="B124" s="117"/>
      <c r="C124" s="117"/>
    </row>
    <row r="125" spans="1:3" x14ac:dyDescent="0.25">
      <c r="A125" s="117"/>
      <c r="B125" s="117"/>
      <c r="C125" s="117"/>
    </row>
    <row r="126" spans="1:3" x14ac:dyDescent="0.25">
      <c r="A126" s="117"/>
      <c r="B126" s="117"/>
      <c r="C126" s="117"/>
    </row>
    <row r="127" spans="1:3" x14ac:dyDescent="0.25">
      <c r="A127" s="117"/>
      <c r="B127" s="117"/>
      <c r="C127" s="117"/>
    </row>
    <row r="128" spans="1:3" x14ac:dyDescent="0.25">
      <c r="A128" s="117"/>
      <c r="B128" s="117"/>
      <c r="C128" s="117"/>
    </row>
    <row r="129" spans="1:3" x14ac:dyDescent="0.25">
      <c r="A129" s="117"/>
      <c r="B129" s="117"/>
      <c r="C129" s="117"/>
    </row>
    <row r="130" spans="1:3" x14ac:dyDescent="0.25">
      <c r="A130" s="117"/>
      <c r="B130" s="117"/>
      <c r="C130" s="117"/>
    </row>
    <row r="131" spans="1:3" x14ac:dyDescent="0.25">
      <c r="A131" s="117"/>
      <c r="B131" s="117"/>
      <c r="C131" s="117"/>
    </row>
    <row r="132" spans="1:3" x14ac:dyDescent="0.25">
      <c r="A132" s="117"/>
      <c r="B132" s="117"/>
      <c r="C132" s="117"/>
    </row>
    <row r="133" spans="1:3" x14ac:dyDescent="0.25">
      <c r="A133" s="117"/>
      <c r="B133" s="117"/>
      <c r="C133" s="117"/>
    </row>
    <row r="134" spans="1:3" x14ac:dyDescent="0.25">
      <c r="A134" s="117"/>
      <c r="B134" s="117"/>
      <c r="C134" s="117"/>
    </row>
    <row r="135" spans="1:3" x14ac:dyDescent="0.25">
      <c r="A135" s="117"/>
      <c r="B135" s="117"/>
      <c r="C135" s="117"/>
    </row>
    <row r="136" spans="1:3" x14ac:dyDescent="0.25">
      <c r="A136" s="117"/>
      <c r="B136" s="117"/>
      <c r="C136" s="117"/>
    </row>
    <row r="137" spans="1:3" x14ac:dyDescent="0.25">
      <c r="A137" s="117"/>
      <c r="B137" s="117"/>
      <c r="C137" s="117"/>
    </row>
    <row r="138" spans="1:3" x14ac:dyDescent="0.25">
      <c r="A138" s="117"/>
      <c r="B138" s="117"/>
      <c r="C138" s="117"/>
    </row>
    <row r="139" spans="1:3" x14ac:dyDescent="0.25">
      <c r="A139" s="117"/>
      <c r="B139" s="117"/>
      <c r="C139" s="117"/>
    </row>
    <row r="140" spans="1:3" x14ac:dyDescent="0.25">
      <c r="A140" s="117"/>
      <c r="B140" s="117"/>
      <c r="C140" s="117"/>
    </row>
    <row r="141" spans="1:3" x14ac:dyDescent="0.25">
      <c r="A141" s="117"/>
      <c r="B141" s="117"/>
      <c r="C141" s="117"/>
    </row>
    <row r="142" spans="1:3" x14ac:dyDescent="0.25">
      <c r="A142" s="117"/>
      <c r="B142" s="117"/>
      <c r="C142" s="117"/>
    </row>
    <row r="143" spans="1:3" x14ac:dyDescent="0.25">
      <c r="A143" s="117"/>
      <c r="B143" s="117"/>
      <c r="C143" s="117"/>
    </row>
    <row r="144" spans="1:3" x14ac:dyDescent="0.25">
      <c r="A144" s="117"/>
      <c r="B144" s="117"/>
      <c r="C144" s="117"/>
    </row>
    <row r="145" spans="1:3" x14ac:dyDescent="0.25">
      <c r="A145" s="117"/>
      <c r="B145" s="117"/>
      <c r="C145" s="117"/>
    </row>
    <row r="146" spans="1:3" x14ac:dyDescent="0.25">
      <c r="A146" s="117"/>
      <c r="B146" s="117"/>
      <c r="C146" s="117"/>
    </row>
    <row r="147" spans="1:3" x14ac:dyDescent="0.25">
      <c r="A147" s="117"/>
      <c r="B147" s="117"/>
      <c r="C147" s="117"/>
    </row>
    <row r="148" spans="1:3" x14ac:dyDescent="0.25">
      <c r="A148" s="117"/>
      <c r="B148" s="117"/>
      <c r="C148" s="117"/>
    </row>
    <row r="149" spans="1:3" x14ac:dyDescent="0.25">
      <c r="A149" s="117"/>
      <c r="B149" s="117"/>
      <c r="C149" s="117"/>
    </row>
    <row r="150" spans="1:3" x14ac:dyDescent="0.25">
      <c r="A150" s="117"/>
      <c r="B150" s="117"/>
      <c r="C150" s="117"/>
    </row>
    <row r="151" spans="1:3" x14ac:dyDescent="0.25">
      <c r="A151" s="117"/>
      <c r="B151" s="117"/>
      <c r="C151" s="117"/>
    </row>
    <row r="152" spans="1:3" x14ac:dyDescent="0.25">
      <c r="A152" s="117"/>
      <c r="B152" s="117"/>
      <c r="C152" s="117"/>
    </row>
    <row r="153" spans="1:3" x14ac:dyDescent="0.25">
      <c r="A153" s="117"/>
      <c r="B153" s="117"/>
      <c r="C153" s="117"/>
    </row>
    <row r="154" spans="1:3" x14ac:dyDescent="0.25">
      <c r="A154" s="117"/>
      <c r="B154" s="117"/>
      <c r="C154" s="117"/>
    </row>
    <row r="155" spans="1:3" x14ac:dyDescent="0.25">
      <c r="A155" s="117"/>
      <c r="B155" s="117"/>
      <c r="C155" s="117"/>
    </row>
    <row r="156" spans="1:3" x14ac:dyDescent="0.25">
      <c r="A156" s="117"/>
      <c r="B156" s="117"/>
      <c r="C156" s="117"/>
    </row>
    <row r="157" spans="1:3" x14ac:dyDescent="0.25">
      <c r="A157" s="117"/>
      <c r="B157" s="117"/>
      <c r="C157" s="117"/>
    </row>
    <row r="158" spans="1:3" x14ac:dyDescent="0.25">
      <c r="A158" s="117"/>
      <c r="B158" s="117"/>
      <c r="C158" s="117"/>
    </row>
    <row r="159" spans="1:3" x14ac:dyDescent="0.25">
      <c r="A159" s="117"/>
      <c r="B159" s="117"/>
      <c r="C159" s="117"/>
    </row>
    <row r="160" spans="1:3" x14ac:dyDescent="0.25">
      <c r="A160" s="117"/>
      <c r="B160" s="117"/>
      <c r="C160" s="117"/>
    </row>
    <row r="161" spans="1:3" x14ac:dyDescent="0.25">
      <c r="A161" s="117"/>
      <c r="B161" s="117"/>
      <c r="C161" s="117"/>
    </row>
    <row r="162" spans="1:3" x14ac:dyDescent="0.25">
      <c r="A162" s="117"/>
      <c r="B162" s="117"/>
      <c r="C162" s="117"/>
    </row>
    <row r="163" spans="1:3" x14ac:dyDescent="0.25">
      <c r="A163" s="117"/>
      <c r="B163" s="117"/>
      <c r="C163" s="117"/>
    </row>
    <row r="164" spans="1:3" x14ac:dyDescent="0.25">
      <c r="A164" s="117"/>
      <c r="B164" s="117"/>
      <c r="C164" s="117"/>
    </row>
    <row r="165" spans="1:3" x14ac:dyDescent="0.25">
      <c r="B165" s="117"/>
      <c r="C165" s="117"/>
    </row>
    <row r="166" spans="1:3" x14ac:dyDescent="0.25">
      <c r="B166" s="117"/>
      <c r="C166" s="117"/>
    </row>
    <row r="167" spans="1:3" x14ac:dyDescent="0.25">
      <c r="B167" s="117"/>
      <c r="C167" s="117"/>
    </row>
    <row r="168" spans="1:3" x14ac:dyDescent="0.25">
      <c r="B168" s="117"/>
      <c r="C168" s="117"/>
    </row>
    <row r="169" spans="1:3" x14ac:dyDescent="0.25">
      <c r="B169" s="117"/>
      <c r="C169" s="117"/>
    </row>
    <row r="170" spans="1:3" x14ac:dyDescent="0.25">
      <c r="B170" s="117"/>
      <c r="C170" s="117"/>
    </row>
    <row r="171" spans="1:3" x14ac:dyDescent="0.25">
      <c r="B171" s="117"/>
      <c r="C171" s="117"/>
    </row>
    <row r="172" spans="1:3" x14ac:dyDescent="0.25">
      <c r="B172" s="117"/>
      <c r="C172" s="117"/>
    </row>
    <row r="173" spans="1:3" x14ac:dyDescent="0.25">
      <c r="B173" s="117"/>
      <c r="C173" s="117"/>
    </row>
    <row r="174" spans="1:3" x14ac:dyDescent="0.25">
      <c r="B174" s="117"/>
      <c r="C174" s="117"/>
    </row>
    <row r="175" spans="1:3" x14ac:dyDescent="0.25">
      <c r="B175" s="117"/>
      <c r="C175" s="117"/>
    </row>
    <row r="176" spans="1:3" x14ac:dyDescent="0.25">
      <c r="B176" s="117"/>
      <c r="C176" s="117"/>
    </row>
    <row r="177" spans="1:3" x14ac:dyDescent="0.25">
      <c r="B177" s="117"/>
      <c r="C177" s="117"/>
    </row>
    <row r="178" spans="1:3" x14ac:dyDescent="0.25">
      <c r="B178" s="117"/>
      <c r="C178" s="117"/>
    </row>
    <row r="179" spans="1:3" x14ac:dyDescent="0.25">
      <c r="B179" s="117"/>
      <c r="C179" s="117"/>
    </row>
    <row r="180" spans="1:3" x14ac:dyDescent="0.25">
      <c r="B180" s="117"/>
      <c r="C180" s="117"/>
    </row>
    <row r="181" spans="1:3" x14ac:dyDescent="0.25">
      <c r="A181" s="117"/>
      <c r="B181" s="117"/>
    </row>
    <row r="182" spans="1:3" x14ac:dyDescent="0.25">
      <c r="A182" s="117"/>
      <c r="B182" s="117"/>
    </row>
    <row r="183" spans="1:3" x14ac:dyDescent="0.25">
      <c r="A183" s="117"/>
      <c r="B183" s="117"/>
    </row>
    <row r="184" spans="1:3" x14ac:dyDescent="0.25">
      <c r="A184" s="117"/>
      <c r="B184" s="117"/>
    </row>
    <row r="185" spans="1:3" x14ac:dyDescent="0.25">
      <c r="A185" s="117"/>
      <c r="B185" s="117"/>
    </row>
    <row r="186" spans="1:3" x14ac:dyDescent="0.25">
      <c r="A186" s="117"/>
      <c r="B186" s="117"/>
    </row>
    <row r="187" spans="1:3" x14ac:dyDescent="0.25">
      <c r="A187" s="117"/>
      <c r="B187" s="117"/>
    </row>
    <row r="188" spans="1:3" x14ac:dyDescent="0.25">
      <c r="A188" s="117"/>
      <c r="B188" s="117"/>
    </row>
    <row r="189" spans="1:3" x14ac:dyDescent="0.25">
      <c r="A189" s="117"/>
      <c r="B189" s="117"/>
    </row>
    <row r="190" spans="1:3" x14ac:dyDescent="0.25">
      <c r="A190" s="117"/>
      <c r="B190" s="117"/>
    </row>
    <row r="191" spans="1:3" x14ac:dyDescent="0.25">
      <c r="A191" s="117"/>
      <c r="B191" s="117"/>
    </row>
    <row r="192" spans="1:3" x14ac:dyDescent="0.25">
      <c r="A192" s="117"/>
      <c r="B192" s="117"/>
    </row>
    <row r="193" spans="1:3" x14ac:dyDescent="0.25">
      <c r="A193" s="117"/>
      <c r="B193" s="117"/>
    </row>
    <row r="194" spans="1:3" x14ac:dyDescent="0.25">
      <c r="A194" s="117"/>
      <c r="B194" s="117"/>
    </row>
    <row r="195" spans="1:3" x14ac:dyDescent="0.25">
      <c r="A195" s="117"/>
      <c r="B195" s="117"/>
    </row>
    <row r="196" spans="1:3" x14ac:dyDescent="0.25">
      <c r="A196" s="117"/>
      <c r="B196" s="117"/>
    </row>
    <row r="197" spans="1:3" x14ac:dyDescent="0.25">
      <c r="A197" s="117"/>
      <c r="B197" s="117"/>
      <c r="C197" s="117"/>
    </row>
    <row r="198" spans="1:3" x14ac:dyDescent="0.25">
      <c r="A198" s="117"/>
      <c r="B198" s="117"/>
      <c r="C198" s="117"/>
    </row>
    <row r="199" spans="1:3" x14ac:dyDescent="0.25">
      <c r="A199" s="117"/>
      <c r="B199" s="117"/>
      <c r="C199" s="117"/>
    </row>
    <row r="200" spans="1:3" x14ac:dyDescent="0.25">
      <c r="A200" s="117"/>
      <c r="B200" s="117"/>
      <c r="C200" s="117"/>
    </row>
    <row r="201" spans="1:3" x14ac:dyDescent="0.25">
      <c r="A201" s="117"/>
      <c r="B201" s="117"/>
      <c r="C201" s="117"/>
    </row>
    <row r="202" spans="1:3" x14ac:dyDescent="0.25">
      <c r="A202" s="117"/>
      <c r="B202" s="117"/>
      <c r="C202" s="117"/>
    </row>
    <row r="203" spans="1:3" x14ac:dyDescent="0.25">
      <c r="A203" s="117"/>
      <c r="B203" s="117"/>
      <c r="C203" s="117"/>
    </row>
    <row r="204" spans="1:3" x14ac:dyDescent="0.25">
      <c r="A204" s="117"/>
      <c r="B204" s="117"/>
      <c r="C204" s="117"/>
    </row>
    <row r="205" spans="1:3" x14ac:dyDescent="0.25">
      <c r="A205" s="117"/>
      <c r="B205" s="117"/>
      <c r="C205" s="117"/>
    </row>
    <row r="206" spans="1:3" x14ac:dyDescent="0.25">
      <c r="A206" s="117"/>
      <c r="B206" s="117"/>
      <c r="C206" s="117"/>
    </row>
    <row r="207" spans="1:3" x14ac:dyDescent="0.25">
      <c r="A207" s="117"/>
      <c r="B207" s="117"/>
      <c r="C207" s="117"/>
    </row>
    <row r="208" spans="1:3" x14ac:dyDescent="0.25">
      <c r="A208" s="117"/>
      <c r="B208" s="117"/>
      <c r="C208" s="117"/>
    </row>
    <row r="209" spans="1:3" x14ac:dyDescent="0.25">
      <c r="A209" s="117"/>
      <c r="B209" s="117"/>
      <c r="C209" s="117"/>
    </row>
    <row r="210" spans="1:3" x14ac:dyDescent="0.25">
      <c r="A210" s="117"/>
      <c r="B210" s="117"/>
      <c r="C210" s="117"/>
    </row>
    <row r="211" spans="1:3" x14ac:dyDescent="0.25">
      <c r="A211" s="117"/>
      <c r="B211" s="117"/>
      <c r="C211" s="117"/>
    </row>
    <row r="212" spans="1:3" x14ac:dyDescent="0.25">
      <c r="A212" s="117"/>
      <c r="B212" s="117"/>
      <c r="C212" s="117"/>
    </row>
    <row r="213" spans="1:3" x14ac:dyDescent="0.25">
      <c r="A213" s="117"/>
      <c r="B213" s="117"/>
      <c r="C213" s="117"/>
    </row>
    <row r="214" spans="1:3" x14ac:dyDescent="0.25">
      <c r="A214" s="117"/>
      <c r="B214" s="117"/>
      <c r="C214" s="117"/>
    </row>
    <row r="215" spans="1:3" x14ac:dyDescent="0.25">
      <c r="A215" s="117"/>
      <c r="B215" s="117"/>
      <c r="C215" s="117"/>
    </row>
    <row r="216" spans="1:3" x14ac:dyDescent="0.25">
      <c r="A216" s="117"/>
      <c r="B216" s="117"/>
      <c r="C216" s="117"/>
    </row>
    <row r="217" spans="1:3" x14ac:dyDescent="0.25">
      <c r="A217" s="117"/>
      <c r="B217" s="117"/>
      <c r="C217" s="117"/>
    </row>
    <row r="218" spans="1:3" x14ac:dyDescent="0.25">
      <c r="A218" s="117"/>
      <c r="B218" s="117"/>
      <c r="C218" s="117"/>
    </row>
    <row r="219" spans="1:3" x14ac:dyDescent="0.25">
      <c r="A219" s="117"/>
      <c r="B219" s="117"/>
      <c r="C219" s="117"/>
    </row>
    <row r="220" spans="1:3" x14ac:dyDescent="0.25">
      <c r="A220" s="117"/>
      <c r="B220" s="117"/>
      <c r="C220" s="117"/>
    </row>
    <row r="221" spans="1:3" x14ac:dyDescent="0.25">
      <c r="A221" s="117"/>
      <c r="B221" s="117"/>
      <c r="C221" s="117"/>
    </row>
    <row r="222" spans="1:3" x14ac:dyDescent="0.25">
      <c r="A222" s="117"/>
      <c r="B222" s="117"/>
      <c r="C222" s="117"/>
    </row>
    <row r="223" spans="1:3" x14ac:dyDescent="0.25">
      <c r="A223" s="117"/>
      <c r="B223" s="117"/>
      <c r="C223" s="117"/>
    </row>
    <row r="224" spans="1:3" x14ac:dyDescent="0.25">
      <c r="A224" s="117"/>
      <c r="B224" s="117"/>
      <c r="C224" s="117"/>
    </row>
    <row r="225" spans="1:3" x14ac:dyDescent="0.25">
      <c r="A225" s="117"/>
      <c r="B225" s="117"/>
      <c r="C225" s="117"/>
    </row>
    <row r="226" spans="1:3" x14ac:dyDescent="0.25">
      <c r="A226" s="117"/>
      <c r="B226" s="117"/>
      <c r="C226" s="117"/>
    </row>
    <row r="227" spans="1:3" x14ac:dyDescent="0.25">
      <c r="A227" s="117"/>
      <c r="B227" s="117"/>
      <c r="C227" s="117"/>
    </row>
    <row r="228" spans="1:3" x14ac:dyDescent="0.25">
      <c r="A228" s="117"/>
      <c r="B228" s="117"/>
      <c r="C228" s="117"/>
    </row>
    <row r="229" spans="1:3" x14ac:dyDescent="0.25">
      <c r="B229" s="117"/>
      <c r="C229" s="117"/>
    </row>
    <row r="230" spans="1:3" x14ac:dyDescent="0.25">
      <c r="B230" s="117"/>
      <c r="C230" s="117"/>
    </row>
    <row r="231" spans="1:3" x14ac:dyDescent="0.25">
      <c r="B231" s="117"/>
      <c r="C231" s="117"/>
    </row>
    <row r="232" spans="1:3" x14ac:dyDescent="0.25">
      <c r="B232" s="117"/>
      <c r="C232" s="117"/>
    </row>
    <row r="233" spans="1:3" x14ac:dyDescent="0.25">
      <c r="B233" s="117"/>
      <c r="C233" s="117"/>
    </row>
    <row r="234" spans="1:3" x14ac:dyDescent="0.25">
      <c r="B234" s="117"/>
      <c r="C234" s="117"/>
    </row>
    <row r="235" spans="1:3" x14ac:dyDescent="0.25">
      <c r="B235" s="117"/>
      <c r="C235" s="117"/>
    </row>
    <row r="236" spans="1:3" x14ac:dyDescent="0.25">
      <c r="B236" s="117"/>
      <c r="C236" s="117"/>
    </row>
    <row r="237" spans="1:3" x14ac:dyDescent="0.25">
      <c r="B237" s="117"/>
      <c r="C237" s="117"/>
    </row>
    <row r="238" spans="1:3" x14ac:dyDescent="0.25">
      <c r="B238" s="117"/>
      <c r="C238" s="117"/>
    </row>
    <row r="239" spans="1:3" x14ac:dyDescent="0.25">
      <c r="B239" s="117"/>
      <c r="C239" s="117"/>
    </row>
    <row r="240" spans="1:3" x14ac:dyDescent="0.25">
      <c r="B240" s="117"/>
      <c r="C240" s="117"/>
    </row>
    <row r="241" spans="1:3" x14ac:dyDescent="0.25">
      <c r="B241" s="117"/>
      <c r="C241" s="117"/>
    </row>
    <row r="242" spans="1:3" x14ac:dyDescent="0.25">
      <c r="B242" s="117"/>
      <c r="C242" s="117"/>
    </row>
    <row r="243" spans="1:3" x14ac:dyDescent="0.25">
      <c r="B243" s="117"/>
      <c r="C243" s="117"/>
    </row>
    <row r="244" spans="1:3" x14ac:dyDescent="0.25">
      <c r="B244" s="117"/>
      <c r="C244" s="117"/>
    </row>
    <row r="245" spans="1:3" x14ac:dyDescent="0.25">
      <c r="A245" s="117"/>
      <c r="B245" s="117"/>
      <c r="C245" s="117"/>
    </row>
    <row r="246" spans="1:3" x14ac:dyDescent="0.25">
      <c r="A246" s="117"/>
      <c r="B246" s="117"/>
      <c r="C246" s="117"/>
    </row>
    <row r="247" spans="1:3" x14ac:dyDescent="0.25">
      <c r="A247" s="117"/>
      <c r="B247" s="117"/>
      <c r="C247" s="117"/>
    </row>
    <row r="248" spans="1:3" x14ac:dyDescent="0.25">
      <c r="A248" s="117"/>
      <c r="B248" s="117"/>
      <c r="C248" s="117"/>
    </row>
    <row r="249" spans="1:3" x14ac:dyDescent="0.25">
      <c r="A249" s="117"/>
      <c r="B249" s="117"/>
      <c r="C249" s="117"/>
    </row>
    <row r="250" spans="1:3" x14ac:dyDescent="0.25">
      <c r="A250" s="117"/>
      <c r="B250" s="117"/>
      <c r="C250" s="117"/>
    </row>
    <row r="251" spans="1:3" x14ac:dyDescent="0.25">
      <c r="A251" s="117"/>
      <c r="B251" s="117"/>
      <c r="C251" s="117"/>
    </row>
    <row r="252" spans="1:3" x14ac:dyDescent="0.25">
      <c r="A252" s="117"/>
      <c r="B252" s="117"/>
      <c r="C252" s="117"/>
    </row>
    <row r="253" spans="1:3" x14ac:dyDescent="0.25">
      <c r="A253" s="117"/>
      <c r="B253" s="117"/>
      <c r="C253" s="117"/>
    </row>
    <row r="254" spans="1:3" x14ac:dyDescent="0.25">
      <c r="A254" s="117"/>
      <c r="B254" s="117"/>
      <c r="C254" s="117"/>
    </row>
    <row r="255" spans="1:3" x14ac:dyDescent="0.25">
      <c r="A255" s="117"/>
      <c r="B255" s="117"/>
      <c r="C255" s="117"/>
    </row>
    <row r="256" spans="1:3" x14ac:dyDescent="0.25">
      <c r="A256" s="117"/>
      <c r="B256" s="117"/>
      <c r="C256" s="117"/>
    </row>
    <row r="257" spans="1:3" x14ac:dyDescent="0.25">
      <c r="A257" s="117"/>
      <c r="B257" s="117"/>
      <c r="C257" s="117"/>
    </row>
    <row r="258" spans="1:3" x14ac:dyDescent="0.25">
      <c r="A258" s="117"/>
      <c r="B258" s="117"/>
      <c r="C258" s="117"/>
    </row>
    <row r="259" spans="1:3" x14ac:dyDescent="0.25">
      <c r="A259" s="117"/>
      <c r="B259" s="117"/>
      <c r="C259" s="117"/>
    </row>
    <row r="260" spans="1:3" x14ac:dyDescent="0.25">
      <c r="A260" s="117"/>
      <c r="B260" s="117"/>
      <c r="C260" s="117"/>
    </row>
    <row r="261" spans="1:3" x14ac:dyDescent="0.25">
      <c r="A261" s="117"/>
      <c r="B261" s="117"/>
    </row>
    <row r="262" spans="1:3" x14ac:dyDescent="0.25">
      <c r="A262" s="117"/>
      <c r="B262" s="117"/>
    </row>
    <row r="263" spans="1:3" x14ac:dyDescent="0.25">
      <c r="A263" s="117"/>
      <c r="B263" s="117"/>
    </row>
    <row r="264" spans="1:3" x14ac:dyDescent="0.25">
      <c r="A264" s="117"/>
      <c r="B264" s="117"/>
    </row>
    <row r="265" spans="1:3" x14ac:dyDescent="0.25">
      <c r="A265" s="117"/>
      <c r="B265" s="117"/>
    </row>
    <row r="266" spans="1:3" x14ac:dyDescent="0.25">
      <c r="A266" s="117"/>
      <c r="B266" s="117"/>
    </row>
    <row r="267" spans="1:3" x14ac:dyDescent="0.25">
      <c r="A267" s="117"/>
      <c r="B267" s="117"/>
    </row>
    <row r="268" spans="1:3" x14ac:dyDescent="0.25">
      <c r="A268" s="117"/>
      <c r="B268" s="117"/>
    </row>
    <row r="269" spans="1:3" x14ac:dyDescent="0.25">
      <c r="A269" s="117"/>
      <c r="B269" s="117"/>
    </row>
    <row r="270" spans="1:3" x14ac:dyDescent="0.25">
      <c r="A270" s="117"/>
      <c r="B270" s="117"/>
    </row>
    <row r="271" spans="1:3" x14ac:dyDescent="0.25">
      <c r="A271" s="117"/>
      <c r="B271" s="117"/>
    </row>
    <row r="272" spans="1:3" x14ac:dyDescent="0.25">
      <c r="A272" s="117"/>
      <c r="B272" s="117"/>
    </row>
    <row r="273" spans="1:3" x14ac:dyDescent="0.25">
      <c r="A273" s="117"/>
      <c r="B273" s="117"/>
    </row>
    <row r="274" spans="1:3" x14ac:dyDescent="0.25">
      <c r="A274" s="117"/>
      <c r="B274" s="117"/>
    </row>
    <row r="275" spans="1:3" x14ac:dyDescent="0.25">
      <c r="A275" s="117"/>
      <c r="B275" s="117"/>
    </row>
    <row r="276" spans="1:3" x14ac:dyDescent="0.25">
      <c r="A276" s="117"/>
      <c r="B276" s="117"/>
    </row>
    <row r="277" spans="1:3" x14ac:dyDescent="0.25">
      <c r="A277" s="117"/>
      <c r="B277" s="117"/>
      <c r="C277" s="117"/>
    </row>
    <row r="278" spans="1:3" x14ac:dyDescent="0.25">
      <c r="A278" s="117"/>
      <c r="B278" s="117"/>
      <c r="C278" s="117"/>
    </row>
    <row r="279" spans="1:3" x14ac:dyDescent="0.25">
      <c r="A279" s="117"/>
      <c r="B279" s="117"/>
      <c r="C279" s="117"/>
    </row>
    <row r="280" spans="1:3" x14ac:dyDescent="0.25">
      <c r="A280" s="117"/>
      <c r="B280" s="117"/>
      <c r="C280" s="117"/>
    </row>
    <row r="281" spans="1:3" x14ac:dyDescent="0.25">
      <c r="A281" s="117"/>
      <c r="B281" s="117"/>
      <c r="C281" s="117"/>
    </row>
    <row r="282" spans="1:3" x14ac:dyDescent="0.25">
      <c r="A282" s="117"/>
      <c r="B282" s="117"/>
      <c r="C282" s="117"/>
    </row>
    <row r="283" spans="1:3" x14ac:dyDescent="0.25">
      <c r="A283" s="117"/>
      <c r="B283" s="117"/>
      <c r="C283" s="117"/>
    </row>
    <row r="284" spans="1:3" x14ac:dyDescent="0.25">
      <c r="A284" s="117"/>
      <c r="B284" s="117"/>
      <c r="C284" s="117"/>
    </row>
    <row r="285" spans="1:3" x14ac:dyDescent="0.25">
      <c r="A285" s="117"/>
      <c r="B285" s="117"/>
      <c r="C285" s="117"/>
    </row>
    <row r="286" spans="1:3" x14ac:dyDescent="0.25">
      <c r="A286" s="117"/>
      <c r="B286" s="117"/>
      <c r="C286" s="117"/>
    </row>
    <row r="287" spans="1:3" x14ac:dyDescent="0.25">
      <c r="A287" s="117"/>
      <c r="B287" s="117"/>
      <c r="C287" s="117"/>
    </row>
    <row r="288" spans="1:3" x14ac:dyDescent="0.25">
      <c r="A288" s="117"/>
      <c r="B288" s="117"/>
      <c r="C288" s="117"/>
    </row>
    <row r="289" spans="1:3" x14ac:dyDescent="0.25">
      <c r="A289" s="117"/>
      <c r="B289" s="117"/>
      <c r="C289" s="117"/>
    </row>
    <row r="290" spans="1:3" x14ac:dyDescent="0.25">
      <c r="A290" s="117"/>
      <c r="B290" s="117"/>
      <c r="C290" s="117"/>
    </row>
    <row r="291" spans="1:3" x14ac:dyDescent="0.25">
      <c r="A291" s="117"/>
      <c r="B291" s="117"/>
      <c r="C291" s="117"/>
    </row>
    <row r="292" spans="1:3" x14ac:dyDescent="0.25">
      <c r="A292" s="117"/>
      <c r="B292" s="117"/>
      <c r="C292" s="117"/>
    </row>
    <row r="293" spans="1:3" x14ac:dyDescent="0.25">
      <c r="B293" s="117"/>
    </row>
    <row r="294" spans="1:3" x14ac:dyDescent="0.25">
      <c r="B294" s="117"/>
    </row>
    <row r="295" spans="1:3" x14ac:dyDescent="0.25">
      <c r="B295" s="117"/>
    </row>
    <row r="296" spans="1:3" x14ac:dyDescent="0.25">
      <c r="B296" s="117"/>
    </row>
    <row r="297" spans="1:3" x14ac:dyDescent="0.25">
      <c r="B297" s="117"/>
    </row>
    <row r="298" spans="1:3" x14ac:dyDescent="0.25">
      <c r="B298" s="117"/>
    </row>
    <row r="299" spans="1:3" x14ac:dyDescent="0.25">
      <c r="B299" s="117"/>
    </row>
    <row r="300" spans="1:3" x14ac:dyDescent="0.25">
      <c r="B300" s="117"/>
    </row>
    <row r="301" spans="1:3" x14ac:dyDescent="0.25">
      <c r="B301" s="117"/>
    </row>
    <row r="302" spans="1:3" x14ac:dyDescent="0.25">
      <c r="B302" s="117"/>
    </row>
    <row r="303" spans="1:3" x14ac:dyDescent="0.25">
      <c r="B303" s="117"/>
    </row>
    <row r="304" spans="1:3" x14ac:dyDescent="0.25">
      <c r="B304" s="117"/>
    </row>
    <row r="305" spans="1:2" x14ac:dyDescent="0.25">
      <c r="B305" s="117"/>
    </row>
    <row r="306" spans="1:2" x14ac:dyDescent="0.25">
      <c r="B306" s="117"/>
    </row>
    <row r="307" spans="1:2" x14ac:dyDescent="0.25">
      <c r="B307" s="117"/>
    </row>
    <row r="308" spans="1:2" x14ac:dyDescent="0.25">
      <c r="B308" s="117"/>
    </row>
    <row r="309" spans="1:2" x14ac:dyDescent="0.25">
      <c r="A309" s="117"/>
      <c r="B309" s="117"/>
    </row>
    <row r="310" spans="1:2" x14ac:dyDescent="0.25">
      <c r="A310" s="117"/>
      <c r="B310" s="117"/>
    </row>
    <row r="311" spans="1:2" x14ac:dyDescent="0.25">
      <c r="A311" s="117"/>
      <c r="B311" s="117"/>
    </row>
    <row r="312" spans="1:2" x14ac:dyDescent="0.25">
      <c r="A312" s="117"/>
      <c r="B312" s="117"/>
    </row>
    <row r="313" spans="1:2" x14ac:dyDescent="0.25">
      <c r="A313" s="117"/>
      <c r="B313" s="117"/>
    </row>
    <row r="314" spans="1:2" x14ac:dyDescent="0.25">
      <c r="A314" s="117"/>
      <c r="B314" s="117"/>
    </row>
    <row r="315" spans="1:2" x14ac:dyDescent="0.25">
      <c r="A315" s="117"/>
      <c r="B315" s="117"/>
    </row>
    <row r="316" spans="1:2" x14ac:dyDescent="0.25">
      <c r="A316" s="117"/>
      <c r="B316" s="117"/>
    </row>
    <row r="317" spans="1:2" x14ac:dyDescent="0.25">
      <c r="A317" s="117"/>
      <c r="B317" s="117"/>
    </row>
    <row r="318" spans="1:2" x14ac:dyDescent="0.25">
      <c r="A318" s="117"/>
      <c r="B318" s="117"/>
    </row>
    <row r="319" spans="1:2" x14ac:dyDescent="0.25">
      <c r="A319" s="117"/>
      <c r="B319" s="117"/>
    </row>
    <row r="320" spans="1:2" x14ac:dyDescent="0.25">
      <c r="A320" s="117"/>
      <c r="B320" s="117"/>
    </row>
    <row r="321" spans="1:2" x14ac:dyDescent="0.25">
      <c r="A321" s="117"/>
      <c r="B321" s="117"/>
    </row>
    <row r="322" spans="1:2" x14ac:dyDescent="0.25">
      <c r="A322" s="117"/>
      <c r="B322" s="117"/>
    </row>
    <row r="323" spans="1:2" x14ac:dyDescent="0.25">
      <c r="A323" s="117"/>
      <c r="B323" s="117"/>
    </row>
    <row r="324" spans="1:2" x14ac:dyDescent="0.25">
      <c r="A324" s="117"/>
      <c r="B324" s="117"/>
    </row>
    <row r="325" spans="1:2" x14ac:dyDescent="0.25">
      <c r="A325" s="117"/>
      <c r="B325" s="117"/>
    </row>
    <row r="326" spans="1:2" x14ac:dyDescent="0.25">
      <c r="A326" s="117"/>
      <c r="B326" s="117"/>
    </row>
    <row r="327" spans="1:2" x14ac:dyDescent="0.25">
      <c r="A327" s="117"/>
      <c r="B327" s="117"/>
    </row>
    <row r="328" spans="1:2" x14ac:dyDescent="0.25">
      <c r="A328" s="117"/>
      <c r="B328" s="117"/>
    </row>
    <row r="329" spans="1:2" x14ac:dyDescent="0.25">
      <c r="A329" s="117"/>
      <c r="B329" s="117"/>
    </row>
    <row r="330" spans="1:2" x14ac:dyDescent="0.25">
      <c r="A330" s="117"/>
      <c r="B330" s="117"/>
    </row>
    <row r="331" spans="1:2" x14ac:dyDescent="0.25">
      <c r="A331" s="117"/>
      <c r="B331" s="117"/>
    </row>
    <row r="332" spans="1:2" x14ac:dyDescent="0.25">
      <c r="A332" s="117"/>
      <c r="B332" s="117"/>
    </row>
    <row r="333" spans="1:2" x14ac:dyDescent="0.25">
      <c r="A333" s="117"/>
      <c r="B333" s="117"/>
    </row>
    <row r="334" spans="1:2" x14ac:dyDescent="0.25">
      <c r="A334" s="117"/>
      <c r="B334" s="117"/>
    </row>
    <row r="335" spans="1:2" x14ac:dyDescent="0.25">
      <c r="A335" s="117"/>
      <c r="B335" s="117"/>
    </row>
    <row r="336" spans="1:2" x14ac:dyDescent="0.25">
      <c r="A336" s="117"/>
      <c r="B336" s="117"/>
    </row>
    <row r="337" spans="1:3" x14ac:dyDescent="0.25">
      <c r="A337" s="117"/>
      <c r="B337" s="117"/>
    </row>
    <row r="338" spans="1:3" x14ac:dyDescent="0.25">
      <c r="A338" s="117"/>
      <c r="B338" s="117"/>
    </row>
    <row r="339" spans="1:3" x14ac:dyDescent="0.25">
      <c r="A339" s="117"/>
      <c r="B339" s="117"/>
    </row>
    <row r="340" spans="1:3" x14ac:dyDescent="0.25">
      <c r="A340" s="117"/>
      <c r="B340" s="117"/>
    </row>
    <row r="341" spans="1:3" x14ac:dyDescent="0.25">
      <c r="B341" s="117"/>
      <c r="C341" s="117"/>
    </row>
    <row r="342" spans="1:3" x14ac:dyDescent="0.25">
      <c r="B342" s="117"/>
      <c r="C342" s="117"/>
    </row>
    <row r="343" spans="1:3" x14ac:dyDescent="0.25">
      <c r="B343" s="117"/>
      <c r="C343" s="117"/>
    </row>
    <row r="344" spans="1:3" x14ac:dyDescent="0.25">
      <c r="B344" s="117"/>
      <c r="C344" s="117"/>
    </row>
    <row r="345" spans="1:3" x14ac:dyDescent="0.25">
      <c r="B345" s="117"/>
      <c r="C345" s="117"/>
    </row>
    <row r="346" spans="1:3" x14ac:dyDescent="0.25">
      <c r="B346" s="117"/>
      <c r="C346" s="117"/>
    </row>
    <row r="347" spans="1:3" x14ac:dyDescent="0.25">
      <c r="B347" s="117"/>
      <c r="C347" s="117"/>
    </row>
    <row r="348" spans="1:3" x14ac:dyDescent="0.25">
      <c r="B348" s="117"/>
      <c r="C348" s="117"/>
    </row>
    <row r="349" spans="1:3" x14ac:dyDescent="0.25">
      <c r="B349" s="117"/>
      <c r="C349" s="117"/>
    </row>
    <row r="350" spans="1:3" x14ac:dyDescent="0.25">
      <c r="B350" s="117"/>
      <c r="C350" s="117"/>
    </row>
    <row r="351" spans="1:3" x14ac:dyDescent="0.25">
      <c r="B351" s="117"/>
      <c r="C351" s="117"/>
    </row>
    <row r="352" spans="1:3" x14ac:dyDescent="0.25">
      <c r="B352" s="117"/>
      <c r="C352" s="117"/>
    </row>
    <row r="353" spans="2:3" x14ac:dyDescent="0.25">
      <c r="B353" s="117"/>
      <c r="C353" s="117"/>
    </row>
    <row r="354" spans="2:3" x14ac:dyDescent="0.25">
      <c r="B354" s="117"/>
      <c r="C354" s="117"/>
    </row>
    <row r="355" spans="2:3" x14ac:dyDescent="0.25">
      <c r="B355" s="117"/>
      <c r="C355" s="117"/>
    </row>
    <row r="356" spans="2:3" x14ac:dyDescent="0.25">
      <c r="B356" s="117"/>
      <c r="C356" s="117"/>
    </row>
    <row r="357" spans="2:3" x14ac:dyDescent="0.25">
      <c r="B357" s="117"/>
    </row>
    <row r="358" spans="2:3" x14ac:dyDescent="0.25">
      <c r="B358" s="117"/>
    </row>
    <row r="359" spans="2:3" x14ac:dyDescent="0.25">
      <c r="B359" s="117"/>
    </row>
    <row r="360" spans="2:3" x14ac:dyDescent="0.25">
      <c r="B360" s="117"/>
    </row>
    <row r="361" spans="2:3" x14ac:dyDescent="0.25">
      <c r="B361" s="117"/>
    </row>
    <row r="362" spans="2:3" x14ac:dyDescent="0.25">
      <c r="B362" s="117"/>
    </row>
    <row r="363" spans="2:3" x14ac:dyDescent="0.25">
      <c r="B363" s="117"/>
    </row>
    <row r="364" spans="2:3" x14ac:dyDescent="0.25">
      <c r="B364" s="117"/>
    </row>
    <row r="365" spans="2:3" x14ac:dyDescent="0.25">
      <c r="B365" s="117"/>
    </row>
    <row r="366" spans="2:3" x14ac:dyDescent="0.25">
      <c r="B366" s="117"/>
    </row>
    <row r="367" spans="2:3" x14ac:dyDescent="0.25">
      <c r="B367" s="117"/>
    </row>
    <row r="368" spans="2:3" x14ac:dyDescent="0.25">
      <c r="B368" s="117"/>
    </row>
    <row r="369" spans="2:2" x14ac:dyDescent="0.25">
      <c r="B369" s="117"/>
    </row>
    <row r="370" spans="2:2" x14ac:dyDescent="0.25">
      <c r="B370" s="117"/>
    </row>
    <row r="371" spans="2:2" x14ac:dyDescent="0.25">
      <c r="B371" s="117"/>
    </row>
    <row r="372" spans="2:2" x14ac:dyDescent="0.25">
      <c r="B372" s="117"/>
    </row>
    <row r="373" spans="2:2" x14ac:dyDescent="0.25">
      <c r="B373" s="117"/>
    </row>
    <row r="374" spans="2:2" x14ac:dyDescent="0.25">
      <c r="B374" s="117"/>
    </row>
    <row r="375" spans="2:2" x14ac:dyDescent="0.25">
      <c r="B375" s="117"/>
    </row>
    <row r="376" spans="2:2" x14ac:dyDescent="0.25">
      <c r="B376" s="117"/>
    </row>
    <row r="377" spans="2:2" x14ac:dyDescent="0.25">
      <c r="B377" s="117"/>
    </row>
    <row r="378" spans="2:2" x14ac:dyDescent="0.25">
      <c r="B378" s="117"/>
    </row>
    <row r="379" spans="2:2" x14ac:dyDescent="0.25">
      <c r="B379" s="117"/>
    </row>
    <row r="380" spans="2:2" x14ac:dyDescent="0.25">
      <c r="B380" s="117"/>
    </row>
    <row r="381" spans="2:2" x14ac:dyDescent="0.25">
      <c r="B381" s="117"/>
    </row>
    <row r="382" spans="2:2" x14ac:dyDescent="0.25">
      <c r="B382" s="117"/>
    </row>
    <row r="383" spans="2:2" x14ac:dyDescent="0.25">
      <c r="B383" s="117"/>
    </row>
    <row r="384" spans="2:2" x14ac:dyDescent="0.25">
      <c r="B384" s="117"/>
    </row>
    <row r="385" spans="1:2" x14ac:dyDescent="0.25">
      <c r="B385" s="117"/>
    </row>
    <row r="386" spans="1:2" x14ac:dyDescent="0.25">
      <c r="B386" s="117"/>
    </row>
    <row r="387" spans="1:2" x14ac:dyDescent="0.25">
      <c r="B387" s="117"/>
    </row>
    <row r="388" spans="1:2" x14ac:dyDescent="0.25">
      <c r="B388" s="117"/>
    </row>
    <row r="389" spans="1:2" x14ac:dyDescent="0.25">
      <c r="A389" s="117"/>
      <c r="B389" s="117"/>
    </row>
    <row r="390" spans="1:2" x14ac:dyDescent="0.25">
      <c r="A390" s="117"/>
      <c r="B390" s="117"/>
    </row>
    <row r="391" spans="1:2" x14ac:dyDescent="0.25">
      <c r="A391" s="117"/>
      <c r="B391" s="117"/>
    </row>
    <row r="392" spans="1:2" x14ac:dyDescent="0.25">
      <c r="A392" s="117"/>
      <c r="B392" s="117"/>
    </row>
    <row r="393" spans="1:2" x14ac:dyDescent="0.25">
      <c r="A393" s="117"/>
      <c r="B393" s="117"/>
    </row>
    <row r="394" spans="1:2" x14ac:dyDescent="0.25">
      <c r="A394" s="117"/>
      <c r="B394" s="117"/>
    </row>
    <row r="395" spans="1:2" x14ac:dyDescent="0.25">
      <c r="A395" s="117"/>
      <c r="B395" s="117"/>
    </row>
    <row r="396" spans="1:2" x14ac:dyDescent="0.25">
      <c r="A396" s="117"/>
      <c r="B396" s="117"/>
    </row>
    <row r="397" spans="1:2" x14ac:dyDescent="0.25">
      <c r="A397" s="117"/>
      <c r="B397" s="117"/>
    </row>
    <row r="398" spans="1:2" x14ac:dyDescent="0.25">
      <c r="A398" s="117"/>
      <c r="B398" s="117"/>
    </row>
    <row r="399" spans="1:2" x14ac:dyDescent="0.25">
      <c r="A399" s="117"/>
      <c r="B399" s="117"/>
    </row>
    <row r="400" spans="1:2" x14ac:dyDescent="0.25">
      <c r="A400" s="117"/>
      <c r="B400" s="117"/>
    </row>
    <row r="401" spans="1:2" x14ac:dyDescent="0.25">
      <c r="A401" s="117"/>
      <c r="B401" s="117"/>
    </row>
    <row r="402" spans="1:2" x14ac:dyDescent="0.25">
      <c r="A402" s="117"/>
      <c r="B402" s="117"/>
    </row>
    <row r="403" spans="1:2" x14ac:dyDescent="0.25">
      <c r="A403" s="117"/>
      <c r="B403" s="117"/>
    </row>
    <row r="404" spans="1:2" x14ac:dyDescent="0.25">
      <c r="A404" s="117"/>
      <c r="B404" s="117"/>
    </row>
    <row r="405" spans="1:2" x14ac:dyDescent="0.25">
      <c r="A405" s="117"/>
      <c r="B405" s="117"/>
    </row>
    <row r="406" spans="1:2" x14ac:dyDescent="0.25">
      <c r="A406" s="117"/>
      <c r="B406" s="117"/>
    </row>
    <row r="407" spans="1:2" x14ac:dyDescent="0.25">
      <c r="A407" s="117"/>
      <c r="B407" s="117"/>
    </row>
    <row r="408" spans="1:2" x14ac:dyDescent="0.25">
      <c r="A408" s="117"/>
      <c r="B408" s="117"/>
    </row>
    <row r="409" spans="1:2" x14ac:dyDescent="0.25">
      <c r="A409" s="117"/>
      <c r="B409" s="117"/>
    </row>
    <row r="410" spans="1:2" x14ac:dyDescent="0.25">
      <c r="A410" s="117"/>
      <c r="B410" s="117"/>
    </row>
    <row r="411" spans="1:2" x14ac:dyDescent="0.25">
      <c r="A411" s="117"/>
      <c r="B411" s="117"/>
    </row>
    <row r="412" spans="1:2" x14ac:dyDescent="0.25">
      <c r="A412" s="117"/>
      <c r="B412" s="117"/>
    </row>
    <row r="413" spans="1:2" x14ac:dyDescent="0.25">
      <c r="A413" s="117"/>
      <c r="B413" s="117"/>
    </row>
    <row r="414" spans="1:2" x14ac:dyDescent="0.25">
      <c r="A414" s="117"/>
      <c r="B414" s="117"/>
    </row>
    <row r="415" spans="1:2" x14ac:dyDescent="0.25">
      <c r="A415" s="117"/>
      <c r="B415" s="117"/>
    </row>
    <row r="416" spans="1:2" x14ac:dyDescent="0.25">
      <c r="A416" s="117"/>
      <c r="B416" s="117"/>
    </row>
    <row r="417" spans="1:2" x14ac:dyDescent="0.25">
      <c r="A417" s="117"/>
      <c r="B417" s="117"/>
    </row>
    <row r="418" spans="1:2" x14ac:dyDescent="0.25">
      <c r="A418" s="117"/>
      <c r="B418" s="117"/>
    </row>
    <row r="419" spans="1:2" x14ac:dyDescent="0.25">
      <c r="A419" s="117"/>
      <c r="B419" s="117"/>
    </row>
    <row r="420" spans="1:2" x14ac:dyDescent="0.25">
      <c r="A420" s="117"/>
      <c r="B420" s="117"/>
    </row>
    <row r="421" spans="1:2" x14ac:dyDescent="0.25">
      <c r="B421" s="117"/>
    </row>
    <row r="422" spans="1:2" x14ac:dyDescent="0.25">
      <c r="B422" s="117"/>
    </row>
    <row r="423" spans="1:2" x14ac:dyDescent="0.25">
      <c r="B423" s="117"/>
    </row>
    <row r="424" spans="1:2" x14ac:dyDescent="0.25">
      <c r="B424" s="117"/>
    </row>
    <row r="425" spans="1:2" x14ac:dyDescent="0.25">
      <c r="B425" s="117"/>
    </row>
    <row r="426" spans="1:2" x14ac:dyDescent="0.25">
      <c r="B426" s="117"/>
    </row>
    <row r="427" spans="1:2" x14ac:dyDescent="0.25">
      <c r="B427" s="117"/>
    </row>
    <row r="428" spans="1:2" x14ac:dyDescent="0.25">
      <c r="B428" s="117"/>
    </row>
    <row r="429" spans="1:2" x14ac:dyDescent="0.25">
      <c r="B429" s="117"/>
    </row>
    <row r="430" spans="1:2" x14ac:dyDescent="0.25">
      <c r="B430" s="117"/>
    </row>
    <row r="431" spans="1:2" x14ac:dyDescent="0.25">
      <c r="B431" s="117"/>
    </row>
    <row r="432" spans="1:2" x14ac:dyDescent="0.25">
      <c r="B432" s="117"/>
    </row>
    <row r="433" spans="2:2" x14ac:dyDescent="0.25">
      <c r="B433" s="117"/>
    </row>
    <row r="434" spans="2:2" x14ac:dyDescent="0.25">
      <c r="B434" s="117"/>
    </row>
    <row r="435" spans="2:2" x14ac:dyDescent="0.25">
      <c r="B435" s="117"/>
    </row>
    <row r="436" spans="2:2" x14ac:dyDescent="0.25">
      <c r="B436" s="117"/>
    </row>
    <row r="437" spans="2:2" x14ac:dyDescent="0.25">
      <c r="B437" s="117"/>
    </row>
    <row r="438" spans="2:2" x14ac:dyDescent="0.25">
      <c r="B438" s="117"/>
    </row>
    <row r="439" spans="2:2" x14ac:dyDescent="0.25">
      <c r="B439" s="117"/>
    </row>
    <row r="440" spans="2:2" x14ac:dyDescent="0.25">
      <c r="B440" s="117"/>
    </row>
    <row r="441" spans="2:2" x14ac:dyDescent="0.25">
      <c r="B441" s="117"/>
    </row>
    <row r="442" spans="2:2" x14ac:dyDescent="0.25">
      <c r="B442" s="117"/>
    </row>
    <row r="443" spans="2:2" x14ac:dyDescent="0.25">
      <c r="B443" s="117"/>
    </row>
    <row r="444" spans="2:2" x14ac:dyDescent="0.25">
      <c r="B444" s="117"/>
    </row>
    <row r="445" spans="2:2" x14ac:dyDescent="0.25">
      <c r="B445" s="117"/>
    </row>
    <row r="446" spans="2:2" x14ac:dyDescent="0.25">
      <c r="B446" s="117"/>
    </row>
    <row r="447" spans="2:2" x14ac:dyDescent="0.25">
      <c r="B447" s="117"/>
    </row>
    <row r="448" spans="2:2" x14ac:dyDescent="0.25">
      <c r="B448" s="117"/>
    </row>
    <row r="449" spans="1:2" x14ac:dyDescent="0.25">
      <c r="B449" s="117"/>
    </row>
    <row r="450" spans="1:2" x14ac:dyDescent="0.25">
      <c r="B450" s="117"/>
    </row>
    <row r="451" spans="1:2" x14ac:dyDescent="0.25">
      <c r="B451" s="117"/>
    </row>
    <row r="452" spans="1:2" x14ac:dyDescent="0.25">
      <c r="B452" s="117"/>
    </row>
    <row r="453" spans="1:2" x14ac:dyDescent="0.25">
      <c r="A453" s="117"/>
      <c r="B453" s="117"/>
    </row>
    <row r="454" spans="1:2" x14ac:dyDescent="0.25">
      <c r="A454" s="117"/>
      <c r="B454" s="117"/>
    </row>
    <row r="455" spans="1:2" x14ac:dyDescent="0.25">
      <c r="A455" s="117"/>
      <c r="B455" s="117"/>
    </row>
    <row r="456" spans="1:2" x14ac:dyDescent="0.25">
      <c r="A456" s="117"/>
      <c r="B456" s="117"/>
    </row>
    <row r="457" spans="1:2" x14ac:dyDescent="0.25">
      <c r="A457" s="117"/>
      <c r="B457" s="117"/>
    </row>
    <row r="458" spans="1:2" x14ac:dyDescent="0.25">
      <c r="A458" s="117"/>
      <c r="B458" s="117"/>
    </row>
    <row r="459" spans="1:2" x14ac:dyDescent="0.25">
      <c r="A459" s="117"/>
      <c r="B459" s="117"/>
    </row>
    <row r="460" spans="1:2" x14ac:dyDescent="0.25">
      <c r="A460" s="117"/>
      <c r="B460" s="117"/>
    </row>
    <row r="461" spans="1:2" x14ac:dyDescent="0.25">
      <c r="A461" s="117"/>
      <c r="B461" s="117"/>
    </row>
    <row r="462" spans="1:2" x14ac:dyDescent="0.25">
      <c r="A462" s="117"/>
      <c r="B462" s="117"/>
    </row>
    <row r="463" spans="1:2" x14ac:dyDescent="0.25">
      <c r="A463" s="117"/>
      <c r="B463" s="117"/>
    </row>
    <row r="464" spans="1:2" x14ac:dyDescent="0.25">
      <c r="A464" s="117"/>
      <c r="B464" s="117"/>
    </row>
    <row r="465" spans="1:2" x14ac:dyDescent="0.25">
      <c r="A465" s="117"/>
      <c r="B465" s="117"/>
    </row>
    <row r="466" spans="1:2" x14ac:dyDescent="0.25">
      <c r="A466" s="117"/>
      <c r="B466" s="117"/>
    </row>
    <row r="467" spans="1:2" x14ac:dyDescent="0.25">
      <c r="A467" s="117"/>
      <c r="B467" s="117"/>
    </row>
    <row r="468" spans="1:2" x14ac:dyDescent="0.25">
      <c r="A468" s="117"/>
      <c r="B468" s="117"/>
    </row>
    <row r="469" spans="1:2" x14ac:dyDescent="0.25">
      <c r="A469" s="117"/>
      <c r="B469" s="117"/>
    </row>
    <row r="470" spans="1:2" x14ac:dyDescent="0.25">
      <c r="A470" s="117"/>
      <c r="B470" s="117"/>
    </row>
    <row r="471" spans="1:2" x14ac:dyDescent="0.25">
      <c r="A471" s="117"/>
      <c r="B471" s="117"/>
    </row>
    <row r="472" spans="1:2" x14ac:dyDescent="0.25">
      <c r="A472" s="117"/>
      <c r="B472" s="117"/>
    </row>
    <row r="473" spans="1:2" x14ac:dyDescent="0.25">
      <c r="A473" s="117"/>
      <c r="B473" s="117"/>
    </row>
    <row r="474" spans="1:2" x14ac:dyDescent="0.25">
      <c r="A474" s="117"/>
      <c r="B474" s="117"/>
    </row>
    <row r="475" spans="1:2" x14ac:dyDescent="0.25">
      <c r="A475" s="117"/>
      <c r="B475" s="117"/>
    </row>
    <row r="476" spans="1:2" x14ac:dyDescent="0.25">
      <c r="A476" s="117"/>
      <c r="B476" s="117"/>
    </row>
    <row r="477" spans="1:2" x14ac:dyDescent="0.25">
      <c r="A477" s="117"/>
      <c r="B477" s="117"/>
    </row>
    <row r="478" spans="1:2" x14ac:dyDescent="0.25">
      <c r="A478" s="117"/>
      <c r="B478" s="117"/>
    </row>
    <row r="479" spans="1:2" x14ac:dyDescent="0.25">
      <c r="A479" s="117"/>
      <c r="B479" s="117"/>
    </row>
    <row r="480" spans="1:2" x14ac:dyDescent="0.25">
      <c r="A480" s="117"/>
      <c r="B480" s="117"/>
    </row>
    <row r="481" spans="1:2" x14ac:dyDescent="0.25">
      <c r="A481" s="117"/>
      <c r="B481" s="117"/>
    </row>
    <row r="482" spans="1:2" x14ac:dyDescent="0.25">
      <c r="A482" s="117"/>
      <c r="B482" s="117"/>
    </row>
    <row r="483" spans="1:2" x14ac:dyDescent="0.25">
      <c r="A483" s="117"/>
      <c r="B483" s="117"/>
    </row>
    <row r="484" spans="1:2" x14ac:dyDescent="0.25">
      <c r="A484" s="117"/>
      <c r="B484" s="117"/>
    </row>
    <row r="485" spans="1:2" x14ac:dyDescent="0.25">
      <c r="B485" s="117"/>
    </row>
    <row r="486" spans="1:2" x14ac:dyDescent="0.25">
      <c r="B486" s="117"/>
    </row>
    <row r="487" spans="1:2" x14ac:dyDescent="0.25">
      <c r="B487" s="117"/>
    </row>
    <row r="488" spans="1:2" x14ac:dyDescent="0.25">
      <c r="B488" s="117"/>
    </row>
    <row r="489" spans="1:2" x14ac:dyDescent="0.25">
      <c r="B489" s="117"/>
    </row>
    <row r="490" spans="1:2" x14ac:dyDescent="0.25">
      <c r="B490" s="117"/>
    </row>
    <row r="491" spans="1:2" x14ac:dyDescent="0.25">
      <c r="B491" s="117"/>
    </row>
    <row r="492" spans="1:2" x14ac:dyDescent="0.25">
      <c r="B492" s="117"/>
    </row>
    <row r="493" spans="1:2" x14ac:dyDescent="0.25">
      <c r="B493" s="117"/>
    </row>
    <row r="494" spans="1:2" x14ac:dyDescent="0.25">
      <c r="B494" s="117"/>
    </row>
    <row r="495" spans="1:2" x14ac:dyDescent="0.25">
      <c r="B495" s="117"/>
    </row>
    <row r="496" spans="1:2" x14ac:dyDescent="0.25">
      <c r="B496" s="117"/>
    </row>
    <row r="497" spans="2:2" x14ac:dyDescent="0.25">
      <c r="B497" s="117"/>
    </row>
    <row r="498" spans="2:2" x14ac:dyDescent="0.25">
      <c r="B498" s="117"/>
    </row>
    <row r="499" spans="2:2" x14ac:dyDescent="0.25">
      <c r="B499" s="117"/>
    </row>
    <row r="500" spans="2:2" x14ac:dyDescent="0.25">
      <c r="B500" s="117"/>
    </row>
    <row r="501" spans="2:2" x14ac:dyDescent="0.25">
      <c r="B501" s="117"/>
    </row>
    <row r="502" spans="2:2" x14ac:dyDescent="0.25">
      <c r="B502" s="117"/>
    </row>
    <row r="503" spans="2:2" x14ac:dyDescent="0.25">
      <c r="B503" s="117"/>
    </row>
    <row r="504" spans="2:2" x14ac:dyDescent="0.25">
      <c r="B504" s="117"/>
    </row>
    <row r="505" spans="2:2" x14ac:dyDescent="0.25">
      <c r="B505" s="117"/>
    </row>
    <row r="506" spans="2:2" x14ac:dyDescent="0.25">
      <c r="B506" s="117"/>
    </row>
    <row r="507" spans="2:2" x14ac:dyDescent="0.25">
      <c r="B507" s="117"/>
    </row>
    <row r="508" spans="2:2" x14ac:dyDescent="0.25">
      <c r="B508" s="117"/>
    </row>
    <row r="509" spans="2:2" x14ac:dyDescent="0.25">
      <c r="B509" s="117"/>
    </row>
    <row r="510" spans="2:2" x14ac:dyDescent="0.25">
      <c r="B510" s="117"/>
    </row>
    <row r="511" spans="2:2" x14ac:dyDescent="0.25">
      <c r="B511" s="117"/>
    </row>
    <row r="512" spans="2:2" x14ac:dyDescent="0.25">
      <c r="B512" s="117"/>
    </row>
    <row r="513" spans="2:2" x14ac:dyDescent="0.25">
      <c r="B513" s="117"/>
    </row>
    <row r="514" spans="2:2" x14ac:dyDescent="0.25">
      <c r="B514" s="117"/>
    </row>
    <row r="515" spans="2:2" x14ac:dyDescent="0.25">
      <c r="B515" s="117"/>
    </row>
    <row r="516" spans="2:2" x14ac:dyDescent="0.25">
      <c r="B516" s="117"/>
    </row>
    <row r="517" spans="2:2" x14ac:dyDescent="0.25">
      <c r="B517" s="117"/>
    </row>
    <row r="518" spans="2:2" x14ac:dyDescent="0.25">
      <c r="B518" s="117"/>
    </row>
    <row r="519" spans="2:2" x14ac:dyDescent="0.25">
      <c r="B519" s="117"/>
    </row>
    <row r="520" spans="2:2" x14ac:dyDescent="0.25">
      <c r="B520" s="117"/>
    </row>
    <row r="521" spans="2:2" x14ac:dyDescent="0.25">
      <c r="B521" s="117"/>
    </row>
    <row r="522" spans="2:2" x14ac:dyDescent="0.25">
      <c r="B522" s="117"/>
    </row>
    <row r="523" spans="2:2" x14ac:dyDescent="0.25">
      <c r="B523" s="117"/>
    </row>
    <row r="524" spans="2:2" x14ac:dyDescent="0.25">
      <c r="B524" s="117"/>
    </row>
    <row r="525" spans="2:2" x14ac:dyDescent="0.25">
      <c r="B525" s="117"/>
    </row>
    <row r="526" spans="2:2" x14ac:dyDescent="0.25">
      <c r="B526" s="117"/>
    </row>
    <row r="527" spans="2:2" x14ac:dyDescent="0.25">
      <c r="B527" s="117"/>
    </row>
    <row r="528" spans="2:2" x14ac:dyDescent="0.25">
      <c r="B528" s="117"/>
    </row>
    <row r="529" spans="2:2" x14ac:dyDescent="0.25">
      <c r="B529" s="117"/>
    </row>
    <row r="530" spans="2:2" x14ac:dyDescent="0.25">
      <c r="B530" s="117"/>
    </row>
    <row r="531" spans="2:2" x14ac:dyDescent="0.25">
      <c r="B531" s="117"/>
    </row>
    <row r="532" spans="2:2" x14ac:dyDescent="0.25">
      <c r="B532" s="117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85"/>
  <sheetViews>
    <sheetView zoomScale="70" zoomScaleNormal="70" workbookViewId="0">
      <selection activeCell="H1" sqref="H1:I1"/>
    </sheetView>
  </sheetViews>
  <sheetFormatPr defaultColWidth="8.81640625" defaultRowHeight="11.5" x14ac:dyDescent="0.25"/>
  <cols>
    <col min="1" max="1" width="29.54296875" style="7" bestFit="1" customWidth="1"/>
    <col min="2" max="2" width="20.81640625" style="7" bestFit="1" customWidth="1"/>
    <col min="3" max="3" width="16.26953125" style="7" bestFit="1" customWidth="1"/>
    <col min="4" max="4" width="19.81640625" style="7" bestFit="1" customWidth="1"/>
    <col min="5" max="5" width="14.6328125" style="7" bestFit="1" customWidth="1"/>
    <col min="6" max="6" width="44.36328125" style="7" customWidth="1"/>
    <col min="7" max="16384" width="8.81640625" style="7"/>
  </cols>
  <sheetData>
    <row r="1" spans="1:9" x14ac:dyDescent="0.25">
      <c r="A1" s="374" t="s">
        <v>563</v>
      </c>
      <c r="B1" s="374"/>
      <c r="C1" s="374"/>
      <c r="H1" s="358" t="s">
        <v>313</v>
      </c>
      <c r="I1" s="358"/>
    </row>
    <row r="2" spans="1:9" s="118" customFormat="1" ht="15" customHeight="1" x14ac:dyDescent="0.25">
      <c r="A2" s="236" t="s">
        <v>338</v>
      </c>
      <c r="B2" s="236" t="s">
        <v>524</v>
      </c>
      <c r="C2" s="236" t="s">
        <v>590</v>
      </c>
      <c r="D2" s="236" t="s">
        <v>644</v>
      </c>
      <c r="E2" s="236" t="s">
        <v>619</v>
      </c>
      <c r="F2" s="236" t="s">
        <v>645</v>
      </c>
    </row>
    <row r="3" spans="1:9" x14ac:dyDescent="0.25">
      <c r="A3" s="34" t="s">
        <v>348</v>
      </c>
      <c r="B3" s="234">
        <v>231.37887594</v>
      </c>
      <c r="C3" s="234">
        <v>0</v>
      </c>
      <c r="D3" s="234">
        <v>201.25228805</v>
      </c>
      <c r="E3" s="234">
        <v>0.50404300000000002</v>
      </c>
      <c r="F3" s="234">
        <v>0.26289000000000001</v>
      </c>
    </row>
    <row r="4" spans="1:9" x14ac:dyDescent="0.25">
      <c r="A4" s="36" t="s">
        <v>296</v>
      </c>
      <c r="B4" s="235">
        <v>38.582264049999999</v>
      </c>
      <c r="C4" s="235">
        <v>2.3156E-2</v>
      </c>
      <c r="D4" s="235">
        <v>25.424981640000002</v>
      </c>
      <c r="E4" s="235">
        <v>0.35944999999999999</v>
      </c>
      <c r="F4" s="235">
        <v>13.370757619999999</v>
      </c>
    </row>
    <row r="5" spans="1:9" x14ac:dyDescent="0.25">
      <c r="A5" s="36" t="s">
        <v>350</v>
      </c>
      <c r="B5" s="235">
        <v>0</v>
      </c>
      <c r="C5" s="235">
        <v>6.05946E-3</v>
      </c>
      <c r="D5" s="235">
        <v>6.4531170099999997</v>
      </c>
      <c r="E5" s="235">
        <v>117.42719269</v>
      </c>
      <c r="F5" s="235">
        <v>0.21041320000000002</v>
      </c>
    </row>
    <row r="6" spans="1:9" x14ac:dyDescent="0.25">
      <c r="A6" s="36" t="s">
        <v>408</v>
      </c>
      <c r="B6" s="235">
        <v>0</v>
      </c>
      <c r="C6" s="235">
        <v>0</v>
      </c>
      <c r="D6" s="235">
        <v>3.0985593599999999</v>
      </c>
      <c r="E6" s="235">
        <v>4.9087799999999997E-3</v>
      </c>
      <c r="F6" s="235">
        <v>0.12401751</v>
      </c>
    </row>
    <row r="7" spans="1:9" x14ac:dyDescent="0.25">
      <c r="A7" s="36" t="s">
        <v>361</v>
      </c>
      <c r="B7" s="235">
        <v>0</v>
      </c>
      <c r="C7" s="235">
        <v>9.2034000000000007E-4</v>
      </c>
      <c r="D7" s="235">
        <v>0.41661544</v>
      </c>
      <c r="E7" s="235">
        <v>0.49652621999999996</v>
      </c>
      <c r="F7" s="235">
        <v>0.30155100000000001</v>
      </c>
    </row>
    <row r="8" spans="1:9" x14ac:dyDescent="0.25">
      <c r="A8" s="36" t="s">
        <v>362</v>
      </c>
      <c r="B8" s="235">
        <v>0</v>
      </c>
      <c r="C8" s="235">
        <v>0</v>
      </c>
      <c r="D8" s="235">
        <v>1.5E-3</v>
      </c>
      <c r="E8" s="235">
        <v>1E-4</v>
      </c>
      <c r="F8" s="235">
        <v>0.36880400000000002</v>
      </c>
    </row>
    <row r="9" spans="1:9" x14ac:dyDescent="0.25">
      <c r="A9" s="36" t="s">
        <v>376</v>
      </c>
      <c r="B9" s="235">
        <v>0</v>
      </c>
      <c r="C9" s="235">
        <v>0</v>
      </c>
      <c r="D9" s="235">
        <v>3.5E-4</v>
      </c>
      <c r="E9" s="235">
        <v>0</v>
      </c>
      <c r="F9" s="235">
        <v>0.04</v>
      </c>
    </row>
    <row r="10" spans="1:9" x14ac:dyDescent="0.25">
      <c r="A10" s="36" t="s">
        <v>351</v>
      </c>
      <c r="B10" s="235">
        <v>0</v>
      </c>
      <c r="C10" s="235">
        <v>92.17791502</v>
      </c>
      <c r="D10" s="235">
        <v>1E-4</v>
      </c>
      <c r="E10" s="235">
        <v>0</v>
      </c>
      <c r="F10" s="235">
        <v>6.8525000000000001E-3</v>
      </c>
    </row>
    <row r="11" spans="1:9" x14ac:dyDescent="0.25">
      <c r="A11" s="36" t="s">
        <v>364</v>
      </c>
      <c r="B11" s="235">
        <v>0</v>
      </c>
      <c r="C11" s="235">
        <v>0</v>
      </c>
      <c r="D11" s="235">
        <v>8.7000000000000001E-5</v>
      </c>
      <c r="E11" s="235">
        <v>0</v>
      </c>
      <c r="F11" s="235">
        <v>0</v>
      </c>
    </row>
    <row r="12" spans="1:9" x14ac:dyDescent="0.25">
      <c r="A12" s="36" t="s">
        <v>356</v>
      </c>
      <c r="B12" s="235">
        <v>126.78041475000001</v>
      </c>
      <c r="C12" s="235">
        <v>0</v>
      </c>
      <c r="D12" s="235">
        <v>6.9999999999999994E-5</v>
      </c>
      <c r="E12" s="235">
        <v>0</v>
      </c>
      <c r="F12" s="235">
        <v>0</v>
      </c>
    </row>
    <row r="13" spans="1:9" x14ac:dyDescent="0.25">
      <c r="A13" s="36" t="s">
        <v>398</v>
      </c>
      <c r="B13" s="235">
        <v>0</v>
      </c>
      <c r="C13" s="235">
        <v>0</v>
      </c>
      <c r="D13" s="235">
        <v>5.0000000000000002E-5</v>
      </c>
      <c r="E13" s="235">
        <v>0</v>
      </c>
      <c r="F13" s="235">
        <v>0</v>
      </c>
    </row>
    <row r="14" spans="1:9" x14ac:dyDescent="0.25">
      <c r="A14" s="36" t="s">
        <v>357</v>
      </c>
      <c r="B14" s="235">
        <v>83.343482040000012</v>
      </c>
      <c r="C14" s="235">
        <v>305.53980955000003</v>
      </c>
      <c r="D14" s="235">
        <v>9.9999999999999995E-7</v>
      </c>
      <c r="E14" s="235">
        <v>0</v>
      </c>
      <c r="F14" s="235">
        <v>0</v>
      </c>
    </row>
    <row r="15" spans="1:9" x14ac:dyDescent="0.25">
      <c r="A15" s="36" t="s">
        <v>355</v>
      </c>
      <c r="B15" s="235">
        <v>258.0922243</v>
      </c>
      <c r="C15" s="235">
        <v>0</v>
      </c>
      <c r="D15" s="235">
        <v>0</v>
      </c>
      <c r="E15" s="235">
        <v>0</v>
      </c>
      <c r="F15" s="235">
        <v>0</v>
      </c>
    </row>
    <row r="16" spans="1:9" x14ac:dyDescent="0.25">
      <c r="A16" s="36" t="s">
        <v>359</v>
      </c>
      <c r="B16" s="235">
        <v>55.187217780000005</v>
      </c>
      <c r="C16" s="235">
        <v>0</v>
      </c>
      <c r="D16" s="235">
        <v>0</v>
      </c>
      <c r="E16" s="235">
        <v>0</v>
      </c>
      <c r="F16" s="235">
        <v>0</v>
      </c>
    </row>
    <row r="17" spans="1:6" x14ac:dyDescent="0.25">
      <c r="A17" s="36" t="s">
        <v>358</v>
      </c>
      <c r="B17" s="235">
        <v>21.559171660000001</v>
      </c>
      <c r="C17" s="235">
        <v>0</v>
      </c>
      <c r="D17" s="235">
        <v>0</v>
      </c>
      <c r="E17" s="235">
        <v>0</v>
      </c>
      <c r="F17" s="235">
        <v>0</v>
      </c>
    </row>
    <row r="18" spans="1:6" x14ac:dyDescent="0.25">
      <c r="A18" s="36" t="s">
        <v>383</v>
      </c>
      <c r="B18" s="235">
        <v>5.6287295999999998</v>
      </c>
      <c r="C18" s="235">
        <v>0</v>
      </c>
      <c r="D18" s="235">
        <v>0</v>
      </c>
      <c r="E18" s="235">
        <v>0</v>
      </c>
      <c r="F18" s="235">
        <v>0</v>
      </c>
    </row>
    <row r="19" spans="1:6" x14ac:dyDescent="0.25">
      <c r="A19" s="36" t="s">
        <v>411</v>
      </c>
      <c r="B19" s="235">
        <v>0</v>
      </c>
      <c r="C19" s="235">
        <v>0</v>
      </c>
      <c r="D19" s="235">
        <v>0</v>
      </c>
      <c r="E19" s="235">
        <v>0</v>
      </c>
      <c r="F19" s="235">
        <v>9.6248473800000003</v>
      </c>
    </row>
    <row r="20" spans="1:6" ht="13.5" customHeight="1" x14ac:dyDescent="0.25">
      <c r="A20" s="36" t="s">
        <v>352</v>
      </c>
      <c r="B20" s="235">
        <v>0</v>
      </c>
      <c r="C20" s="235">
        <v>0</v>
      </c>
      <c r="D20" s="235">
        <v>0</v>
      </c>
      <c r="E20" s="235">
        <v>39.062168999999997</v>
      </c>
      <c r="F20" s="235">
        <v>101.55021570000001</v>
      </c>
    </row>
    <row r="21" spans="1:6" x14ac:dyDescent="0.25">
      <c r="A21" s="36" t="s">
        <v>382</v>
      </c>
      <c r="B21" s="235">
        <v>0</v>
      </c>
      <c r="C21" s="235">
        <v>0</v>
      </c>
      <c r="D21" s="235">
        <v>0</v>
      </c>
      <c r="E21" s="235">
        <v>0</v>
      </c>
      <c r="F21" s="235">
        <v>3.5002169999999999E-2</v>
      </c>
    </row>
    <row r="22" spans="1:6" ht="13.5" customHeight="1" x14ac:dyDescent="0.25">
      <c r="A22" s="164" t="s">
        <v>360</v>
      </c>
      <c r="B22" s="237">
        <v>0</v>
      </c>
      <c r="C22" s="237">
        <v>0</v>
      </c>
      <c r="D22" s="237">
        <v>0</v>
      </c>
      <c r="E22" s="237">
        <v>0</v>
      </c>
      <c r="F22" s="237">
        <v>0.14765196999999999</v>
      </c>
    </row>
    <row r="28" spans="1:6" ht="13.5" customHeight="1" x14ac:dyDescent="0.25"/>
    <row r="37" spans="1:3" x14ac:dyDescent="0.25">
      <c r="A37" s="117"/>
      <c r="B37" s="117"/>
      <c r="C37" s="117"/>
    </row>
    <row r="38" spans="1:3" x14ac:dyDescent="0.25">
      <c r="A38" s="117"/>
      <c r="B38" s="117"/>
      <c r="C38" s="117"/>
    </row>
    <row r="39" spans="1:3" x14ac:dyDescent="0.25">
      <c r="A39" s="117"/>
      <c r="B39" s="117"/>
      <c r="C39" s="117"/>
    </row>
    <row r="40" spans="1:3" x14ac:dyDescent="0.25">
      <c r="A40" s="117"/>
      <c r="B40" s="117"/>
      <c r="C40" s="117"/>
    </row>
    <row r="41" spans="1:3" x14ac:dyDescent="0.25">
      <c r="A41" s="117"/>
      <c r="B41" s="117"/>
      <c r="C41" s="117"/>
    </row>
    <row r="42" spans="1:3" x14ac:dyDescent="0.25">
      <c r="A42" s="117"/>
      <c r="B42" s="117"/>
      <c r="C42" s="117"/>
    </row>
    <row r="43" spans="1:3" x14ac:dyDescent="0.25">
      <c r="A43" s="117"/>
      <c r="B43" s="117"/>
      <c r="C43" s="117"/>
    </row>
    <row r="44" spans="1:3" x14ac:dyDescent="0.25">
      <c r="A44" s="117"/>
      <c r="B44" s="117"/>
      <c r="C44" s="117"/>
    </row>
    <row r="45" spans="1:3" x14ac:dyDescent="0.25">
      <c r="A45" s="117"/>
      <c r="B45" s="117"/>
      <c r="C45" s="117"/>
    </row>
    <row r="46" spans="1:3" x14ac:dyDescent="0.25">
      <c r="A46" s="117"/>
      <c r="B46" s="117"/>
      <c r="C46" s="117"/>
    </row>
    <row r="47" spans="1:3" x14ac:dyDescent="0.25">
      <c r="A47" s="117"/>
      <c r="B47" s="117"/>
      <c r="C47" s="117"/>
    </row>
    <row r="48" spans="1:3" x14ac:dyDescent="0.25">
      <c r="A48" s="117"/>
      <c r="B48" s="117"/>
      <c r="C48" s="117"/>
    </row>
    <row r="49" spans="1:3" x14ac:dyDescent="0.25">
      <c r="A49" s="117"/>
      <c r="B49" s="117"/>
      <c r="C49" s="117"/>
    </row>
    <row r="50" spans="1:3" x14ac:dyDescent="0.25">
      <c r="A50" s="117"/>
      <c r="B50" s="117"/>
      <c r="C50" s="117"/>
    </row>
    <row r="51" spans="1:3" x14ac:dyDescent="0.25">
      <c r="A51" s="117"/>
      <c r="B51" s="117"/>
      <c r="C51" s="117"/>
    </row>
    <row r="52" spans="1:3" x14ac:dyDescent="0.25">
      <c r="A52" s="117"/>
      <c r="B52" s="117"/>
      <c r="C52" s="117"/>
    </row>
    <row r="53" spans="1:3" x14ac:dyDescent="0.25">
      <c r="A53" s="117"/>
      <c r="B53" s="117"/>
      <c r="C53" s="117"/>
    </row>
    <row r="54" spans="1:3" x14ac:dyDescent="0.25">
      <c r="A54" s="117"/>
      <c r="B54" s="117"/>
      <c r="C54" s="117"/>
    </row>
    <row r="55" spans="1:3" x14ac:dyDescent="0.25">
      <c r="A55" s="117"/>
      <c r="B55" s="117"/>
      <c r="C55" s="117"/>
    </row>
    <row r="56" spans="1:3" x14ac:dyDescent="0.25">
      <c r="B56" s="117"/>
      <c r="C56" s="117"/>
    </row>
    <row r="57" spans="1:3" x14ac:dyDescent="0.25">
      <c r="B57" s="117"/>
      <c r="C57" s="117"/>
    </row>
    <row r="58" spans="1:3" x14ac:dyDescent="0.25">
      <c r="B58" s="117"/>
      <c r="C58" s="117"/>
    </row>
    <row r="59" spans="1:3" x14ac:dyDescent="0.25">
      <c r="B59" s="117"/>
      <c r="C59" s="117"/>
    </row>
    <row r="60" spans="1:3" x14ac:dyDescent="0.25">
      <c r="B60" s="117"/>
      <c r="C60" s="117"/>
    </row>
    <row r="61" spans="1:3" x14ac:dyDescent="0.25">
      <c r="B61" s="117"/>
      <c r="C61" s="117"/>
    </row>
    <row r="62" spans="1:3" x14ac:dyDescent="0.25">
      <c r="B62" s="117"/>
      <c r="C62" s="117"/>
    </row>
    <row r="63" spans="1:3" x14ac:dyDescent="0.25">
      <c r="B63" s="117"/>
      <c r="C63" s="117"/>
    </row>
    <row r="64" spans="1:3" x14ac:dyDescent="0.25">
      <c r="B64" s="117"/>
      <c r="C64" s="117"/>
    </row>
    <row r="65" spans="2:3" x14ac:dyDescent="0.25">
      <c r="B65" s="117"/>
      <c r="C65" s="117"/>
    </row>
    <row r="66" spans="2:3" x14ac:dyDescent="0.25">
      <c r="B66" s="117"/>
      <c r="C66" s="117"/>
    </row>
    <row r="67" spans="2:3" x14ac:dyDescent="0.25">
      <c r="B67" s="117"/>
      <c r="C67" s="117"/>
    </row>
    <row r="68" spans="2:3" x14ac:dyDescent="0.25">
      <c r="B68" s="117"/>
      <c r="C68" s="117"/>
    </row>
    <row r="69" spans="2:3" x14ac:dyDescent="0.25">
      <c r="B69" s="117"/>
      <c r="C69" s="117"/>
    </row>
    <row r="70" spans="2:3" x14ac:dyDescent="0.25">
      <c r="B70" s="117"/>
      <c r="C70" s="117"/>
    </row>
    <row r="71" spans="2:3" x14ac:dyDescent="0.25">
      <c r="B71" s="117"/>
      <c r="C71" s="117"/>
    </row>
    <row r="72" spans="2:3" x14ac:dyDescent="0.25">
      <c r="B72" s="117"/>
      <c r="C72" s="117"/>
    </row>
    <row r="73" spans="2:3" x14ac:dyDescent="0.25">
      <c r="B73" s="117"/>
      <c r="C73" s="117"/>
    </row>
    <row r="74" spans="2:3" x14ac:dyDescent="0.25">
      <c r="B74" s="117"/>
      <c r="C74" s="117"/>
    </row>
    <row r="75" spans="2:3" x14ac:dyDescent="0.25">
      <c r="B75" s="117"/>
      <c r="C75" s="117"/>
    </row>
    <row r="76" spans="2:3" x14ac:dyDescent="0.25">
      <c r="B76" s="117"/>
      <c r="C76" s="117"/>
    </row>
    <row r="77" spans="2:3" x14ac:dyDescent="0.25">
      <c r="B77" s="117"/>
      <c r="C77" s="117"/>
    </row>
    <row r="78" spans="2:3" x14ac:dyDescent="0.25">
      <c r="B78" s="117"/>
      <c r="C78" s="117"/>
    </row>
    <row r="79" spans="2:3" x14ac:dyDescent="0.25">
      <c r="B79" s="117"/>
      <c r="C79" s="117"/>
    </row>
    <row r="80" spans="2:3" x14ac:dyDescent="0.25">
      <c r="B80" s="117"/>
      <c r="C80" s="117"/>
    </row>
    <row r="81" spans="1:3" x14ac:dyDescent="0.25">
      <c r="B81" s="117"/>
      <c r="C81" s="117"/>
    </row>
    <row r="82" spans="1:3" x14ac:dyDescent="0.25">
      <c r="B82" s="117"/>
      <c r="C82" s="117"/>
    </row>
    <row r="83" spans="1:3" x14ac:dyDescent="0.25">
      <c r="B83" s="117"/>
      <c r="C83" s="117"/>
    </row>
    <row r="84" spans="1:3" x14ac:dyDescent="0.25">
      <c r="B84" s="117"/>
      <c r="C84" s="117"/>
    </row>
    <row r="85" spans="1:3" x14ac:dyDescent="0.25">
      <c r="B85" s="117"/>
      <c r="C85" s="117"/>
    </row>
    <row r="86" spans="1:3" x14ac:dyDescent="0.25">
      <c r="B86" s="117"/>
      <c r="C86" s="117"/>
    </row>
    <row r="87" spans="1:3" x14ac:dyDescent="0.25">
      <c r="B87" s="117"/>
      <c r="C87" s="117"/>
    </row>
    <row r="88" spans="1:3" x14ac:dyDescent="0.25">
      <c r="A88" s="117"/>
      <c r="B88" s="117"/>
      <c r="C88" s="117"/>
    </row>
    <row r="89" spans="1:3" x14ac:dyDescent="0.25">
      <c r="A89" s="117"/>
      <c r="B89" s="117"/>
      <c r="C89" s="117"/>
    </row>
    <row r="90" spans="1:3" x14ac:dyDescent="0.25">
      <c r="A90" s="117"/>
      <c r="B90" s="117"/>
      <c r="C90" s="117"/>
    </row>
    <row r="91" spans="1:3" x14ac:dyDescent="0.25">
      <c r="A91" s="117"/>
      <c r="B91" s="117"/>
      <c r="C91" s="117"/>
    </row>
    <row r="92" spans="1:3" x14ac:dyDescent="0.25">
      <c r="A92" s="117"/>
      <c r="B92" s="117"/>
      <c r="C92" s="117"/>
    </row>
    <row r="93" spans="1:3" x14ac:dyDescent="0.25">
      <c r="A93" s="117"/>
      <c r="B93" s="117"/>
      <c r="C93" s="117"/>
    </row>
    <row r="94" spans="1:3" x14ac:dyDescent="0.25">
      <c r="A94" s="117"/>
      <c r="B94" s="117"/>
      <c r="C94" s="117"/>
    </row>
    <row r="95" spans="1:3" x14ac:dyDescent="0.25">
      <c r="A95" s="117"/>
      <c r="B95" s="117"/>
      <c r="C95" s="117"/>
    </row>
    <row r="96" spans="1:3" x14ac:dyDescent="0.25">
      <c r="A96" s="117"/>
      <c r="B96" s="117"/>
      <c r="C96" s="117"/>
    </row>
    <row r="97" spans="1:3" x14ac:dyDescent="0.25">
      <c r="A97" s="117"/>
      <c r="B97" s="117"/>
      <c r="C97" s="117"/>
    </row>
    <row r="98" spans="1:3" x14ac:dyDescent="0.25">
      <c r="A98" s="117"/>
      <c r="B98" s="117"/>
      <c r="C98" s="117"/>
    </row>
    <row r="99" spans="1:3" x14ac:dyDescent="0.25">
      <c r="A99" s="117"/>
      <c r="B99" s="117"/>
      <c r="C99" s="117"/>
    </row>
    <row r="100" spans="1:3" x14ac:dyDescent="0.25">
      <c r="A100" s="117"/>
      <c r="B100" s="117"/>
      <c r="C100" s="117"/>
    </row>
    <row r="101" spans="1:3" x14ac:dyDescent="0.25">
      <c r="A101" s="117"/>
      <c r="B101" s="117"/>
      <c r="C101" s="117"/>
    </row>
    <row r="102" spans="1:3" x14ac:dyDescent="0.25">
      <c r="A102" s="117"/>
      <c r="B102" s="117"/>
      <c r="C102" s="117"/>
    </row>
    <row r="103" spans="1:3" x14ac:dyDescent="0.25">
      <c r="A103" s="117"/>
      <c r="B103" s="117"/>
      <c r="C103" s="117"/>
    </row>
    <row r="104" spans="1:3" x14ac:dyDescent="0.25">
      <c r="A104" s="117"/>
      <c r="B104" s="117"/>
      <c r="C104" s="117"/>
    </row>
    <row r="105" spans="1:3" x14ac:dyDescent="0.25">
      <c r="A105" s="117"/>
      <c r="B105" s="117"/>
      <c r="C105" s="117"/>
    </row>
    <row r="106" spans="1:3" x14ac:dyDescent="0.25">
      <c r="A106" s="117"/>
      <c r="B106" s="117"/>
      <c r="C106" s="117"/>
    </row>
    <row r="107" spans="1:3" x14ac:dyDescent="0.25">
      <c r="A107" s="117"/>
      <c r="B107" s="117"/>
      <c r="C107" s="117"/>
    </row>
    <row r="108" spans="1:3" x14ac:dyDescent="0.25">
      <c r="A108" s="117"/>
      <c r="B108" s="117"/>
      <c r="C108" s="117"/>
    </row>
    <row r="109" spans="1:3" x14ac:dyDescent="0.25">
      <c r="A109" s="117"/>
      <c r="B109" s="117"/>
      <c r="C109" s="117"/>
    </row>
    <row r="110" spans="1:3" x14ac:dyDescent="0.25">
      <c r="A110" s="117"/>
      <c r="B110" s="117"/>
      <c r="C110" s="117"/>
    </row>
    <row r="111" spans="1:3" x14ac:dyDescent="0.25">
      <c r="A111" s="117"/>
      <c r="B111" s="117"/>
      <c r="C111" s="117"/>
    </row>
    <row r="112" spans="1:3" x14ac:dyDescent="0.25">
      <c r="A112" s="117"/>
      <c r="B112" s="117"/>
      <c r="C112" s="117"/>
    </row>
    <row r="113" spans="1:3" x14ac:dyDescent="0.25">
      <c r="A113" s="117"/>
      <c r="B113" s="117"/>
      <c r="C113" s="117"/>
    </row>
    <row r="114" spans="1:3" x14ac:dyDescent="0.25">
      <c r="A114" s="117"/>
      <c r="B114" s="117"/>
      <c r="C114" s="117"/>
    </row>
    <row r="115" spans="1:3" x14ac:dyDescent="0.25">
      <c r="A115" s="117"/>
      <c r="B115" s="117"/>
      <c r="C115" s="117"/>
    </row>
    <row r="116" spans="1:3" x14ac:dyDescent="0.25">
      <c r="A116" s="117"/>
      <c r="B116" s="117"/>
      <c r="C116" s="117"/>
    </row>
    <row r="117" spans="1:3" x14ac:dyDescent="0.25">
      <c r="A117" s="117"/>
      <c r="B117" s="117"/>
      <c r="C117" s="117"/>
    </row>
    <row r="118" spans="1:3" x14ac:dyDescent="0.25">
      <c r="A118" s="117"/>
      <c r="B118" s="117"/>
      <c r="C118" s="117"/>
    </row>
    <row r="119" spans="1:3" x14ac:dyDescent="0.25">
      <c r="A119" s="117"/>
      <c r="B119" s="117"/>
      <c r="C119" s="117"/>
    </row>
    <row r="120" spans="1:3" x14ac:dyDescent="0.25">
      <c r="B120" s="117"/>
      <c r="C120" s="117"/>
    </row>
    <row r="121" spans="1:3" x14ac:dyDescent="0.25">
      <c r="B121" s="117"/>
      <c r="C121" s="117"/>
    </row>
    <row r="122" spans="1:3" x14ac:dyDescent="0.25">
      <c r="B122" s="117"/>
      <c r="C122" s="117"/>
    </row>
    <row r="123" spans="1:3" x14ac:dyDescent="0.25">
      <c r="B123" s="117"/>
      <c r="C123" s="117"/>
    </row>
    <row r="124" spans="1:3" x14ac:dyDescent="0.25">
      <c r="B124" s="117"/>
      <c r="C124" s="117"/>
    </row>
    <row r="125" spans="1:3" x14ac:dyDescent="0.25">
      <c r="B125" s="117"/>
      <c r="C125" s="117"/>
    </row>
    <row r="126" spans="1:3" x14ac:dyDescent="0.25">
      <c r="B126" s="117"/>
      <c r="C126" s="117"/>
    </row>
    <row r="127" spans="1:3" x14ac:dyDescent="0.25">
      <c r="B127" s="117"/>
      <c r="C127" s="117"/>
    </row>
    <row r="128" spans="1:3" x14ac:dyDescent="0.25">
      <c r="B128" s="117"/>
      <c r="C128" s="117"/>
    </row>
    <row r="129" spans="2:3" x14ac:dyDescent="0.25">
      <c r="B129" s="117"/>
      <c r="C129" s="117"/>
    </row>
    <row r="130" spans="2:3" x14ac:dyDescent="0.25">
      <c r="B130" s="117"/>
      <c r="C130" s="117"/>
    </row>
    <row r="131" spans="2:3" x14ac:dyDescent="0.25">
      <c r="B131" s="117"/>
      <c r="C131" s="117"/>
    </row>
    <row r="132" spans="2:3" x14ac:dyDescent="0.25">
      <c r="B132" s="117"/>
      <c r="C132" s="117"/>
    </row>
    <row r="133" spans="2:3" x14ac:dyDescent="0.25">
      <c r="B133" s="117"/>
      <c r="C133" s="117"/>
    </row>
    <row r="134" spans="2:3" x14ac:dyDescent="0.25">
      <c r="B134" s="117"/>
      <c r="C134" s="117"/>
    </row>
    <row r="135" spans="2:3" x14ac:dyDescent="0.25">
      <c r="B135" s="117"/>
      <c r="C135" s="117"/>
    </row>
    <row r="136" spans="2:3" x14ac:dyDescent="0.25">
      <c r="B136" s="117"/>
      <c r="C136" s="117"/>
    </row>
    <row r="137" spans="2:3" x14ac:dyDescent="0.25">
      <c r="B137" s="117"/>
      <c r="C137" s="117"/>
    </row>
    <row r="138" spans="2:3" x14ac:dyDescent="0.25">
      <c r="B138" s="117"/>
      <c r="C138" s="117"/>
    </row>
    <row r="139" spans="2:3" x14ac:dyDescent="0.25">
      <c r="B139" s="117"/>
      <c r="C139" s="117"/>
    </row>
    <row r="140" spans="2:3" x14ac:dyDescent="0.25">
      <c r="B140" s="117"/>
      <c r="C140" s="117"/>
    </row>
    <row r="141" spans="2:3" x14ac:dyDescent="0.25">
      <c r="B141" s="117"/>
      <c r="C141" s="117"/>
    </row>
    <row r="142" spans="2:3" x14ac:dyDescent="0.25">
      <c r="B142" s="117"/>
      <c r="C142" s="117"/>
    </row>
    <row r="143" spans="2:3" x14ac:dyDescent="0.25">
      <c r="B143" s="117"/>
      <c r="C143" s="117"/>
    </row>
    <row r="144" spans="2:3" x14ac:dyDescent="0.25">
      <c r="B144" s="117"/>
      <c r="C144" s="117"/>
    </row>
    <row r="145" spans="2:3" x14ac:dyDescent="0.25">
      <c r="B145" s="117"/>
      <c r="C145" s="117"/>
    </row>
    <row r="146" spans="2:3" x14ac:dyDescent="0.25">
      <c r="B146" s="117"/>
      <c r="C146" s="117"/>
    </row>
    <row r="147" spans="2:3" x14ac:dyDescent="0.25">
      <c r="B147" s="117"/>
      <c r="C147" s="117"/>
    </row>
    <row r="148" spans="2:3" x14ac:dyDescent="0.25">
      <c r="B148" s="117"/>
      <c r="C148" s="117"/>
    </row>
    <row r="149" spans="2:3" x14ac:dyDescent="0.25">
      <c r="B149" s="117"/>
      <c r="C149" s="117"/>
    </row>
    <row r="150" spans="2:3" x14ac:dyDescent="0.25">
      <c r="B150" s="117"/>
      <c r="C150" s="117"/>
    </row>
    <row r="151" spans="2:3" x14ac:dyDescent="0.25">
      <c r="B151" s="117"/>
      <c r="C151" s="117"/>
    </row>
    <row r="152" spans="2:3" x14ac:dyDescent="0.25">
      <c r="B152" s="117"/>
      <c r="C152" s="117"/>
    </row>
    <row r="153" spans="2:3" x14ac:dyDescent="0.25">
      <c r="B153" s="117"/>
      <c r="C153" s="117"/>
    </row>
    <row r="154" spans="2:3" x14ac:dyDescent="0.25">
      <c r="B154" s="117"/>
      <c r="C154" s="117"/>
    </row>
    <row r="155" spans="2:3" x14ac:dyDescent="0.25">
      <c r="B155" s="117"/>
      <c r="C155" s="117"/>
    </row>
    <row r="156" spans="2:3" x14ac:dyDescent="0.25">
      <c r="B156" s="117"/>
      <c r="C156" s="117"/>
    </row>
    <row r="157" spans="2:3" x14ac:dyDescent="0.25">
      <c r="B157" s="117"/>
      <c r="C157" s="117"/>
    </row>
    <row r="158" spans="2:3" x14ac:dyDescent="0.25">
      <c r="B158" s="117"/>
      <c r="C158" s="117"/>
    </row>
    <row r="159" spans="2:3" x14ac:dyDescent="0.25">
      <c r="B159" s="117"/>
      <c r="C159" s="117"/>
    </row>
    <row r="160" spans="2:3" x14ac:dyDescent="0.25">
      <c r="B160" s="117"/>
      <c r="C160" s="117"/>
    </row>
    <row r="161" spans="1:3" x14ac:dyDescent="0.25">
      <c r="B161" s="117"/>
      <c r="C161" s="117"/>
    </row>
    <row r="162" spans="1:3" x14ac:dyDescent="0.25">
      <c r="B162" s="117"/>
      <c r="C162" s="117"/>
    </row>
    <row r="163" spans="1:3" x14ac:dyDescent="0.25">
      <c r="B163" s="117"/>
      <c r="C163" s="117"/>
    </row>
    <row r="164" spans="1:3" x14ac:dyDescent="0.25">
      <c r="B164" s="117"/>
      <c r="C164" s="117"/>
    </row>
    <row r="165" spans="1:3" x14ac:dyDescent="0.25">
      <c r="B165" s="117"/>
      <c r="C165" s="117"/>
    </row>
    <row r="166" spans="1:3" x14ac:dyDescent="0.25">
      <c r="B166" s="117"/>
      <c r="C166" s="117"/>
    </row>
    <row r="167" spans="1:3" x14ac:dyDescent="0.25">
      <c r="B167" s="117"/>
      <c r="C167" s="117"/>
    </row>
    <row r="168" spans="1:3" x14ac:dyDescent="0.25">
      <c r="A168" s="117"/>
      <c r="B168" s="117"/>
      <c r="C168" s="117"/>
    </row>
    <row r="169" spans="1:3" x14ac:dyDescent="0.25">
      <c r="A169" s="117"/>
      <c r="B169" s="117"/>
      <c r="C169" s="117"/>
    </row>
    <row r="170" spans="1:3" x14ac:dyDescent="0.25">
      <c r="A170" s="117"/>
      <c r="B170" s="117"/>
      <c r="C170" s="117"/>
    </row>
    <row r="171" spans="1:3" x14ac:dyDescent="0.25">
      <c r="A171" s="117"/>
      <c r="B171" s="117"/>
      <c r="C171" s="117"/>
    </row>
    <row r="172" spans="1:3" x14ac:dyDescent="0.25">
      <c r="A172" s="117"/>
      <c r="B172" s="117"/>
      <c r="C172" s="117"/>
    </row>
    <row r="173" spans="1:3" x14ac:dyDescent="0.25">
      <c r="A173" s="117"/>
      <c r="B173" s="117"/>
      <c r="C173" s="117"/>
    </row>
    <row r="174" spans="1:3" x14ac:dyDescent="0.25">
      <c r="A174" s="117"/>
      <c r="B174" s="117"/>
      <c r="C174" s="117"/>
    </row>
    <row r="175" spans="1:3" x14ac:dyDescent="0.25">
      <c r="A175" s="117"/>
      <c r="B175" s="117"/>
      <c r="C175" s="117"/>
    </row>
    <row r="176" spans="1:3" x14ac:dyDescent="0.25">
      <c r="A176" s="117"/>
      <c r="B176" s="117"/>
      <c r="C176" s="117"/>
    </row>
    <row r="177" spans="1:3" x14ac:dyDescent="0.25">
      <c r="A177" s="117"/>
      <c r="B177" s="117"/>
      <c r="C177" s="117"/>
    </row>
    <row r="178" spans="1:3" x14ac:dyDescent="0.25">
      <c r="A178" s="117"/>
      <c r="B178" s="117"/>
      <c r="C178" s="117"/>
    </row>
    <row r="179" spans="1:3" x14ac:dyDescent="0.25">
      <c r="A179" s="117"/>
      <c r="B179" s="117"/>
      <c r="C179" s="117"/>
    </row>
    <row r="180" spans="1:3" x14ac:dyDescent="0.25">
      <c r="A180" s="117"/>
      <c r="B180" s="117"/>
      <c r="C180" s="117"/>
    </row>
    <row r="181" spans="1:3" x14ac:dyDescent="0.25">
      <c r="A181" s="117"/>
      <c r="B181" s="117"/>
      <c r="C181" s="117"/>
    </row>
    <row r="182" spans="1:3" x14ac:dyDescent="0.25">
      <c r="A182" s="117"/>
      <c r="B182" s="117"/>
      <c r="C182" s="117"/>
    </row>
    <row r="183" spans="1:3" x14ac:dyDescent="0.25">
      <c r="A183" s="117"/>
      <c r="B183" s="117"/>
      <c r="C183" s="117"/>
    </row>
    <row r="184" spans="1:3" x14ac:dyDescent="0.25">
      <c r="A184" s="117"/>
      <c r="B184" s="117"/>
      <c r="C184" s="117"/>
    </row>
    <row r="185" spans="1:3" x14ac:dyDescent="0.25">
      <c r="A185" s="117"/>
      <c r="B185" s="117"/>
      <c r="C185" s="117"/>
    </row>
    <row r="186" spans="1:3" x14ac:dyDescent="0.25">
      <c r="A186" s="117"/>
      <c r="B186" s="117"/>
      <c r="C186" s="117"/>
    </row>
    <row r="187" spans="1:3" x14ac:dyDescent="0.25">
      <c r="A187" s="117"/>
      <c r="B187" s="117"/>
      <c r="C187" s="117"/>
    </row>
    <row r="188" spans="1:3" x14ac:dyDescent="0.25">
      <c r="A188" s="117"/>
      <c r="B188" s="117"/>
      <c r="C188" s="117"/>
    </row>
    <row r="189" spans="1:3" x14ac:dyDescent="0.25">
      <c r="A189" s="117"/>
      <c r="B189" s="117"/>
      <c r="C189" s="117"/>
    </row>
    <row r="190" spans="1:3" x14ac:dyDescent="0.25">
      <c r="A190" s="117"/>
      <c r="B190" s="117"/>
      <c r="C190" s="117"/>
    </row>
    <row r="191" spans="1:3" x14ac:dyDescent="0.25">
      <c r="A191" s="117"/>
      <c r="B191" s="117"/>
      <c r="C191" s="117"/>
    </row>
    <row r="192" spans="1:3" x14ac:dyDescent="0.25">
      <c r="A192" s="117"/>
      <c r="B192" s="117"/>
      <c r="C192" s="117"/>
    </row>
    <row r="193" spans="1:3" x14ac:dyDescent="0.25">
      <c r="A193" s="117"/>
      <c r="B193" s="117"/>
      <c r="C193" s="117"/>
    </row>
    <row r="194" spans="1:3" x14ac:dyDescent="0.25">
      <c r="A194" s="117"/>
      <c r="B194" s="117"/>
      <c r="C194" s="117"/>
    </row>
    <row r="195" spans="1:3" x14ac:dyDescent="0.25">
      <c r="A195" s="117"/>
      <c r="B195" s="117"/>
      <c r="C195" s="117"/>
    </row>
    <row r="196" spans="1:3" x14ac:dyDescent="0.25">
      <c r="A196" s="117"/>
      <c r="B196" s="117"/>
      <c r="C196" s="117"/>
    </row>
    <row r="197" spans="1:3" x14ac:dyDescent="0.25">
      <c r="A197" s="117"/>
      <c r="B197" s="117"/>
      <c r="C197" s="117"/>
    </row>
    <row r="198" spans="1:3" x14ac:dyDescent="0.25">
      <c r="A198" s="117"/>
      <c r="B198" s="117"/>
      <c r="C198" s="117"/>
    </row>
    <row r="199" spans="1:3" x14ac:dyDescent="0.25">
      <c r="A199" s="117"/>
      <c r="B199" s="117"/>
      <c r="C199" s="117"/>
    </row>
    <row r="200" spans="1:3" x14ac:dyDescent="0.25">
      <c r="B200" s="117"/>
      <c r="C200" s="117"/>
    </row>
    <row r="201" spans="1:3" x14ac:dyDescent="0.25">
      <c r="B201" s="117"/>
      <c r="C201" s="117"/>
    </row>
    <row r="202" spans="1:3" x14ac:dyDescent="0.25">
      <c r="B202" s="117"/>
      <c r="C202" s="117"/>
    </row>
    <row r="203" spans="1:3" x14ac:dyDescent="0.25">
      <c r="B203" s="117"/>
      <c r="C203" s="117"/>
    </row>
    <row r="204" spans="1:3" x14ac:dyDescent="0.25">
      <c r="B204" s="117"/>
      <c r="C204" s="117"/>
    </row>
    <row r="205" spans="1:3" x14ac:dyDescent="0.25">
      <c r="B205" s="117"/>
      <c r="C205" s="117"/>
    </row>
    <row r="206" spans="1:3" x14ac:dyDescent="0.25">
      <c r="B206" s="117"/>
      <c r="C206" s="117"/>
    </row>
    <row r="207" spans="1:3" x14ac:dyDescent="0.25">
      <c r="B207" s="117"/>
      <c r="C207" s="117"/>
    </row>
    <row r="208" spans="1:3" x14ac:dyDescent="0.25">
      <c r="B208" s="117"/>
      <c r="C208" s="117"/>
    </row>
    <row r="209" spans="2:3" x14ac:dyDescent="0.25">
      <c r="B209" s="117"/>
      <c r="C209" s="117"/>
    </row>
    <row r="210" spans="2:3" x14ac:dyDescent="0.25">
      <c r="B210" s="117"/>
      <c r="C210" s="117"/>
    </row>
    <row r="211" spans="2:3" x14ac:dyDescent="0.25">
      <c r="B211" s="117"/>
      <c r="C211" s="117"/>
    </row>
    <row r="212" spans="2:3" x14ac:dyDescent="0.25">
      <c r="B212" s="117"/>
      <c r="C212" s="117"/>
    </row>
    <row r="213" spans="2:3" x14ac:dyDescent="0.25">
      <c r="B213" s="117"/>
      <c r="C213" s="117"/>
    </row>
    <row r="214" spans="2:3" x14ac:dyDescent="0.25">
      <c r="B214" s="117"/>
      <c r="C214" s="117"/>
    </row>
    <row r="215" spans="2:3" x14ac:dyDescent="0.25">
      <c r="B215" s="117"/>
      <c r="C215" s="117"/>
    </row>
    <row r="216" spans="2:3" x14ac:dyDescent="0.25">
      <c r="B216" s="117"/>
      <c r="C216" s="117"/>
    </row>
    <row r="217" spans="2:3" x14ac:dyDescent="0.25">
      <c r="B217" s="117"/>
      <c r="C217" s="117"/>
    </row>
    <row r="218" spans="2:3" x14ac:dyDescent="0.25">
      <c r="B218" s="117"/>
      <c r="C218" s="117"/>
    </row>
    <row r="219" spans="2:3" x14ac:dyDescent="0.25">
      <c r="B219" s="117"/>
      <c r="C219" s="117"/>
    </row>
    <row r="220" spans="2:3" x14ac:dyDescent="0.25">
      <c r="B220" s="117"/>
      <c r="C220" s="117"/>
    </row>
    <row r="221" spans="2:3" x14ac:dyDescent="0.25">
      <c r="B221" s="117"/>
      <c r="C221" s="117"/>
    </row>
    <row r="222" spans="2:3" x14ac:dyDescent="0.25">
      <c r="B222" s="117"/>
      <c r="C222" s="117"/>
    </row>
    <row r="223" spans="2:3" x14ac:dyDescent="0.25">
      <c r="B223" s="117"/>
      <c r="C223" s="117"/>
    </row>
    <row r="224" spans="2:3" x14ac:dyDescent="0.25">
      <c r="B224" s="117"/>
      <c r="C224" s="117"/>
    </row>
    <row r="225" spans="1:3" x14ac:dyDescent="0.25">
      <c r="B225" s="117"/>
      <c r="C225" s="117"/>
    </row>
    <row r="226" spans="1:3" x14ac:dyDescent="0.25">
      <c r="B226" s="117"/>
      <c r="C226" s="117"/>
    </row>
    <row r="227" spans="1:3" x14ac:dyDescent="0.25">
      <c r="B227" s="117"/>
      <c r="C227" s="117"/>
    </row>
    <row r="228" spans="1:3" x14ac:dyDescent="0.25">
      <c r="B228" s="117"/>
      <c r="C228" s="117"/>
    </row>
    <row r="229" spans="1:3" x14ac:dyDescent="0.25">
      <c r="B229" s="117"/>
      <c r="C229" s="117"/>
    </row>
    <row r="230" spans="1:3" x14ac:dyDescent="0.25">
      <c r="B230" s="117"/>
      <c r="C230" s="117"/>
    </row>
    <row r="231" spans="1:3" x14ac:dyDescent="0.25">
      <c r="B231" s="117"/>
      <c r="C231" s="117"/>
    </row>
    <row r="232" spans="1:3" x14ac:dyDescent="0.25">
      <c r="A232" s="117"/>
      <c r="B232" s="117"/>
      <c r="C232" s="117"/>
    </row>
    <row r="233" spans="1:3" x14ac:dyDescent="0.25">
      <c r="A233" s="117"/>
      <c r="B233" s="117"/>
      <c r="C233" s="117"/>
    </row>
    <row r="234" spans="1:3" x14ac:dyDescent="0.25">
      <c r="A234" s="117"/>
      <c r="B234" s="117"/>
      <c r="C234" s="117"/>
    </row>
    <row r="235" spans="1:3" x14ac:dyDescent="0.25">
      <c r="A235" s="117"/>
      <c r="B235" s="117"/>
      <c r="C235" s="117"/>
    </row>
    <row r="236" spans="1:3" x14ac:dyDescent="0.25">
      <c r="A236" s="117"/>
      <c r="B236" s="117"/>
      <c r="C236" s="117"/>
    </row>
    <row r="237" spans="1:3" x14ac:dyDescent="0.25">
      <c r="A237" s="117"/>
      <c r="B237" s="117"/>
      <c r="C237" s="117"/>
    </row>
    <row r="238" spans="1:3" x14ac:dyDescent="0.25">
      <c r="A238" s="117"/>
      <c r="B238" s="117"/>
      <c r="C238" s="117"/>
    </row>
    <row r="239" spans="1:3" x14ac:dyDescent="0.25">
      <c r="A239" s="117"/>
      <c r="B239" s="117"/>
      <c r="C239" s="117"/>
    </row>
    <row r="240" spans="1:3" x14ac:dyDescent="0.25">
      <c r="A240" s="117"/>
      <c r="B240" s="117"/>
      <c r="C240" s="117"/>
    </row>
    <row r="241" spans="1:3" x14ac:dyDescent="0.25">
      <c r="A241" s="117"/>
      <c r="B241" s="117"/>
      <c r="C241" s="117"/>
    </row>
    <row r="242" spans="1:3" x14ac:dyDescent="0.25">
      <c r="A242" s="117"/>
      <c r="B242" s="117"/>
      <c r="C242" s="117"/>
    </row>
    <row r="243" spans="1:3" x14ac:dyDescent="0.25">
      <c r="A243" s="117"/>
      <c r="B243" s="117"/>
      <c r="C243" s="117"/>
    </row>
    <row r="244" spans="1:3" x14ac:dyDescent="0.25">
      <c r="A244" s="117"/>
      <c r="B244" s="117"/>
      <c r="C244" s="117"/>
    </row>
    <row r="245" spans="1:3" x14ac:dyDescent="0.25">
      <c r="A245" s="117"/>
      <c r="B245" s="117"/>
      <c r="C245" s="117"/>
    </row>
    <row r="246" spans="1:3" x14ac:dyDescent="0.25">
      <c r="A246" s="117"/>
      <c r="B246" s="117"/>
      <c r="C246" s="117"/>
    </row>
    <row r="247" spans="1:3" x14ac:dyDescent="0.25">
      <c r="A247" s="117"/>
      <c r="B247" s="117"/>
      <c r="C247" s="117"/>
    </row>
    <row r="248" spans="1:3" x14ac:dyDescent="0.25">
      <c r="A248" s="117"/>
      <c r="B248" s="117"/>
      <c r="C248" s="117"/>
    </row>
    <row r="249" spans="1:3" x14ac:dyDescent="0.25">
      <c r="A249" s="117"/>
      <c r="B249" s="117"/>
      <c r="C249" s="117"/>
    </row>
    <row r="250" spans="1:3" x14ac:dyDescent="0.25">
      <c r="A250" s="117"/>
      <c r="B250" s="117"/>
      <c r="C250" s="117"/>
    </row>
    <row r="251" spans="1:3" x14ac:dyDescent="0.25">
      <c r="A251" s="117"/>
      <c r="B251" s="117"/>
      <c r="C251" s="117"/>
    </row>
    <row r="252" spans="1:3" x14ac:dyDescent="0.25">
      <c r="A252" s="117"/>
      <c r="B252" s="117"/>
      <c r="C252" s="117"/>
    </row>
    <row r="253" spans="1:3" x14ac:dyDescent="0.25">
      <c r="A253" s="117"/>
      <c r="B253" s="117"/>
      <c r="C253" s="117"/>
    </row>
    <row r="254" spans="1:3" x14ac:dyDescent="0.25">
      <c r="A254" s="117"/>
      <c r="B254" s="117"/>
      <c r="C254" s="117"/>
    </row>
    <row r="255" spans="1:3" x14ac:dyDescent="0.25">
      <c r="A255" s="117"/>
      <c r="B255" s="117"/>
      <c r="C255" s="117"/>
    </row>
    <row r="256" spans="1:3" x14ac:dyDescent="0.25">
      <c r="A256" s="117"/>
      <c r="B256" s="117"/>
      <c r="C256" s="117"/>
    </row>
    <row r="257" spans="1:3" x14ac:dyDescent="0.25">
      <c r="A257" s="117"/>
      <c r="B257" s="117"/>
      <c r="C257" s="117"/>
    </row>
    <row r="258" spans="1:3" x14ac:dyDescent="0.25">
      <c r="A258" s="117"/>
      <c r="B258" s="117"/>
      <c r="C258" s="117"/>
    </row>
    <row r="259" spans="1:3" x14ac:dyDescent="0.25">
      <c r="A259" s="117"/>
      <c r="B259" s="117"/>
      <c r="C259" s="117"/>
    </row>
    <row r="260" spans="1:3" x14ac:dyDescent="0.25">
      <c r="A260" s="117"/>
      <c r="B260" s="117"/>
      <c r="C260" s="117"/>
    </row>
    <row r="261" spans="1:3" x14ac:dyDescent="0.25">
      <c r="A261" s="117"/>
      <c r="B261" s="117"/>
      <c r="C261" s="117"/>
    </row>
    <row r="262" spans="1:3" x14ac:dyDescent="0.25">
      <c r="A262" s="117"/>
      <c r="B262" s="117"/>
      <c r="C262" s="117"/>
    </row>
    <row r="263" spans="1:3" x14ac:dyDescent="0.25">
      <c r="A263" s="117"/>
      <c r="B263" s="117"/>
      <c r="C263" s="117"/>
    </row>
    <row r="264" spans="1:3" x14ac:dyDescent="0.25">
      <c r="B264" s="117"/>
      <c r="C264" s="117"/>
    </row>
    <row r="265" spans="1:3" x14ac:dyDescent="0.25">
      <c r="B265" s="117"/>
      <c r="C265" s="117"/>
    </row>
    <row r="266" spans="1:3" x14ac:dyDescent="0.25">
      <c r="B266" s="117"/>
      <c r="C266" s="117"/>
    </row>
    <row r="267" spans="1:3" x14ac:dyDescent="0.25">
      <c r="B267" s="117"/>
      <c r="C267" s="117"/>
    </row>
    <row r="268" spans="1:3" x14ac:dyDescent="0.25">
      <c r="B268" s="117"/>
      <c r="C268" s="117"/>
    </row>
    <row r="269" spans="1:3" x14ac:dyDescent="0.25">
      <c r="B269" s="117"/>
      <c r="C269" s="117"/>
    </row>
    <row r="270" spans="1:3" x14ac:dyDescent="0.25">
      <c r="B270" s="117"/>
      <c r="C270" s="117"/>
    </row>
    <row r="271" spans="1:3" x14ac:dyDescent="0.25">
      <c r="B271" s="117"/>
      <c r="C271" s="117"/>
    </row>
    <row r="272" spans="1:3" x14ac:dyDescent="0.25">
      <c r="B272" s="117"/>
      <c r="C272" s="117"/>
    </row>
    <row r="273" spans="2:3" x14ac:dyDescent="0.25">
      <c r="B273" s="117"/>
      <c r="C273" s="117"/>
    </row>
    <row r="274" spans="2:3" x14ac:dyDescent="0.25">
      <c r="B274" s="117"/>
      <c r="C274" s="117"/>
    </row>
    <row r="275" spans="2:3" x14ac:dyDescent="0.25">
      <c r="B275" s="117"/>
      <c r="C275" s="117"/>
    </row>
    <row r="276" spans="2:3" x14ac:dyDescent="0.25">
      <c r="B276" s="117"/>
      <c r="C276" s="117"/>
    </row>
    <row r="277" spans="2:3" x14ac:dyDescent="0.25">
      <c r="B277" s="117"/>
      <c r="C277" s="117"/>
    </row>
    <row r="278" spans="2:3" x14ac:dyDescent="0.25">
      <c r="B278" s="117"/>
      <c r="C278" s="117"/>
    </row>
    <row r="279" spans="2:3" x14ac:dyDescent="0.25">
      <c r="B279" s="117"/>
      <c r="C279" s="117"/>
    </row>
    <row r="280" spans="2:3" x14ac:dyDescent="0.25">
      <c r="B280" s="117"/>
      <c r="C280" s="117"/>
    </row>
    <row r="281" spans="2:3" x14ac:dyDescent="0.25">
      <c r="B281" s="117"/>
      <c r="C281" s="117"/>
    </row>
    <row r="282" spans="2:3" x14ac:dyDescent="0.25">
      <c r="B282" s="117"/>
      <c r="C282" s="117"/>
    </row>
    <row r="283" spans="2:3" x14ac:dyDescent="0.25">
      <c r="B283" s="117"/>
      <c r="C283" s="117"/>
    </row>
    <row r="284" spans="2:3" x14ac:dyDescent="0.25">
      <c r="B284" s="117"/>
      <c r="C284" s="117"/>
    </row>
    <row r="285" spans="2:3" x14ac:dyDescent="0.25">
      <c r="B285" s="117"/>
      <c r="C285" s="117"/>
    </row>
    <row r="286" spans="2:3" x14ac:dyDescent="0.25">
      <c r="B286" s="117"/>
      <c r="C286" s="117"/>
    </row>
    <row r="287" spans="2:3" x14ac:dyDescent="0.25">
      <c r="B287" s="117"/>
      <c r="C287" s="117"/>
    </row>
    <row r="288" spans="2:3" x14ac:dyDescent="0.25">
      <c r="B288" s="117"/>
      <c r="C288" s="117"/>
    </row>
    <row r="289" spans="1:3" x14ac:dyDescent="0.25">
      <c r="B289" s="117"/>
      <c r="C289" s="117"/>
    </row>
    <row r="290" spans="1:3" x14ac:dyDescent="0.25">
      <c r="B290" s="117"/>
      <c r="C290" s="117"/>
    </row>
    <row r="291" spans="1:3" x14ac:dyDescent="0.25">
      <c r="B291" s="117"/>
      <c r="C291" s="117"/>
    </row>
    <row r="292" spans="1:3" x14ac:dyDescent="0.25">
      <c r="B292" s="117"/>
      <c r="C292" s="117"/>
    </row>
    <row r="293" spans="1:3" x14ac:dyDescent="0.25">
      <c r="B293" s="117"/>
      <c r="C293" s="117"/>
    </row>
    <row r="294" spans="1:3" x14ac:dyDescent="0.25">
      <c r="B294" s="117"/>
      <c r="C294" s="117"/>
    </row>
    <row r="295" spans="1:3" x14ac:dyDescent="0.25">
      <c r="B295" s="117"/>
      <c r="C295" s="117"/>
    </row>
    <row r="296" spans="1:3" x14ac:dyDescent="0.25">
      <c r="A296" s="117"/>
      <c r="B296" s="117"/>
      <c r="C296" s="117"/>
    </row>
    <row r="297" spans="1:3" x14ac:dyDescent="0.25">
      <c r="A297" s="117"/>
      <c r="B297" s="117"/>
      <c r="C297" s="117"/>
    </row>
    <row r="298" spans="1:3" x14ac:dyDescent="0.25">
      <c r="A298" s="117"/>
      <c r="B298" s="117"/>
      <c r="C298" s="117"/>
    </row>
    <row r="299" spans="1:3" x14ac:dyDescent="0.25">
      <c r="A299" s="117"/>
      <c r="B299" s="117"/>
      <c r="C299" s="117"/>
    </row>
    <row r="300" spans="1:3" x14ac:dyDescent="0.25">
      <c r="A300" s="117"/>
      <c r="B300" s="117"/>
      <c r="C300" s="117"/>
    </row>
    <row r="301" spans="1:3" x14ac:dyDescent="0.25">
      <c r="A301" s="117"/>
      <c r="B301" s="117"/>
      <c r="C301" s="117"/>
    </row>
    <row r="302" spans="1:3" x14ac:dyDescent="0.25">
      <c r="A302" s="117"/>
      <c r="B302" s="117"/>
      <c r="C302" s="117"/>
    </row>
    <row r="303" spans="1:3" x14ac:dyDescent="0.25">
      <c r="A303" s="117"/>
      <c r="B303" s="117"/>
      <c r="C303" s="117"/>
    </row>
    <row r="304" spans="1:3" x14ac:dyDescent="0.25">
      <c r="A304" s="117"/>
      <c r="B304" s="117"/>
      <c r="C304" s="117"/>
    </row>
    <row r="305" spans="1:3" x14ac:dyDescent="0.25">
      <c r="A305" s="117"/>
      <c r="B305" s="117"/>
      <c r="C305" s="117"/>
    </row>
    <row r="306" spans="1:3" x14ac:dyDescent="0.25">
      <c r="A306" s="117"/>
      <c r="B306" s="117"/>
      <c r="C306" s="117"/>
    </row>
    <row r="307" spans="1:3" x14ac:dyDescent="0.25">
      <c r="A307" s="117"/>
      <c r="B307" s="117"/>
      <c r="C307" s="117"/>
    </row>
    <row r="308" spans="1:3" x14ac:dyDescent="0.25">
      <c r="A308" s="117"/>
      <c r="B308" s="117"/>
      <c r="C308" s="117"/>
    </row>
    <row r="309" spans="1:3" x14ac:dyDescent="0.25">
      <c r="A309" s="117"/>
      <c r="B309" s="117"/>
      <c r="C309" s="117"/>
    </row>
    <row r="310" spans="1:3" x14ac:dyDescent="0.25">
      <c r="A310" s="117"/>
      <c r="B310" s="117"/>
      <c r="C310" s="117"/>
    </row>
    <row r="311" spans="1:3" x14ac:dyDescent="0.25">
      <c r="A311" s="117"/>
      <c r="B311" s="117"/>
      <c r="C311" s="117"/>
    </row>
    <row r="312" spans="1:3" x14ac:dyDescent="0.25">
      <c r="A312" s="117"/>
      <c r="B312" s="117"/>
      <c r="C312" s="117"/>
    </row>
    <row r="313" spans="1:3" x14ac:dyDescent="0.25">
      <c r="A313" s="117"/>
      <c r="B313" s="117"/>
      <c r="C313" s="117"/>
    </row>
    <row r="314" spans="1:3" x14ac:dyDescent="0.25">
      <c r="A314" s="117"/>
      <c r="B314" s="117"/>
      <c r="C314" s="117"/>
    </row>
    <row r="315" spans="1:3" x14ac:dyDescent="0.25">
      <c r="A315" s="117"/>
      <c r="B315" s="117"/>
      <c r="C315" s="117"/>
    </row>
    <row r="316" spans="1:3" x14ac:dyDescent="0.25">
      <c r="A316" s="117"/>
      <c r="B316" s="117"/>
      <c r="C316" s="117"/>
    </row>
    <row r="317" spans="1:3" x14ac:dyDescent="0.25">
      <c r="A317" s="117"/>
      <c r="B317" s="117"/>
      <c r="C317" s="117"/>
    </row>
    <row r="318" spans="1:3" x14ac:dyDescent="0.25">
      <c r="A318" s="117"/>
      <c r="B318" s="117"/>
      <c r="C318" s="117"/>
    </row>
    <row r="319" spans="1:3" x14ac:dyDescent="0.25">
      <c r="A319" s="117"/>
      <c r="B319" s="117"/>
      <c r="C319" s="117"/>
    </row>
    <row r="320" spans="1:3" x14ac:dyDescent="0.25">
      <c r="A320" s="117"/>
      <c r="B320" s="117"/>
      <c r="C320" s="117"/>
    </row>
    <row r="321" spans="1:3" x14ac:dyDescent="0.25">
      <c r="A321" s="117"/>
      <c r="B321" s="117"/>
      <c r="C321" s="117"/>
    </row>
    <row r="322" spans="1:3" x14ac:dyDescent="0.25">
      <c r="A322" s="117"/>
      <c r="B322" s="117"/>
      <c r="C322" s="117"/>
    </row>
    <row r="323" spans="1:3" x14ac:dyDescent="0.25">
      <c r="A323" s="117"/>
      <c r="B323" s="117"/>
      <c r="C323" s="117"/>
    </row>
    <row r="324" spans="1:3" x14ac:dyDescent="0.25">
      <c r="A324" s="117"/>
      <c r="B324" s="117"/>
      <c r="C324" s="117"/>
    </row>
    <row r="325" spans="1:3" x14ac:dyDescent="0.25">
      <c r="A325" s="117"/>
      <c r="B325" s="117"/>
      <c r="C325" s="117"/>
    </row>
    <row r="326" spans="1:3" x14ac:dyDescent="0.25">
      <c r="A326" s="117"/>
      <c r="B326" s="117"/>
      <c r="C326" s="117"/>
    </row>
    <row r="327" spans="1:3" x14ac:dyDescent="0.25">
      <c r="A327" s="117"/>
      <c r="B327" s="117"/>
      <c r="C327" s="117"/>
    </row>
    <row r="328" spans="1:3" x14ac:dyDescent="0.25">
      <c r="B328" s="117"/>
    </row>
    <row r="329" spans="1:3" x14ac:dyDescent="0.25">
      <c r="B329" s="117"/>
    </row>
    <row r="330" spans="1:3" x14ac:dyDescent="0.25">
      <c r="B330" s="117"/>
    </row>
    <row r="331" spans="1:3" x14ac:dyDescent="0.25">
      <c r="B331" s="117"/>
    </row>
    <row r="332" spans="1:3" x14ac:dyDescent="0.25">
      <c r="B332" s="117"/>
    </row>
    <row r="333" spans="1:3" x14ac:dyDescent="0.25">
      <c r="B333" s="117"/>
    </row>
    <row r="334" spans="1:3" x14ac:dyDescent="0.25">
      <c r="B334" s="117"/>
    </row>
    <row r="335" spans="1:3" x14ac:dyDescent="0.25">
      <c r="B335" s="117"/>
    </row>
    <row r="336" spans="1:3" x14ac:dyDescent="0.25">
      <c r="B336" s="117"/>
    </row>
    <row r="337" spans="2:2" x14ac:dyDescent="0.25">
      <c r="B337" s="117"/>
    </row>
    <row r="338" spans="2:2" x14ac:dyDescent="0.25">
      <c r="B338" s="117"/>
    </row>
    <row r="339" spans="2:2" x14ac:dyDescent="0.25">
      <c r="B339" s="117"/>
    </row>
    <row r="340" spans="2:2" x14ac:dyDescent="0.25">
      <c r="B340" s="117"/>
    </row>
    <row r="341" spans="2:2" x14ac:dyDescent="0.25">
      <c r="B341" s="117"/>
    </row>
    <row r="342" spans="2:2" x14ac:dyDescent="0.25">
      <c r="B342" s="117"/>
    </row>
    <row r="343" spans="2:2" x14ac:dyDescent="0.25">
      <c r="B343" s="117"/>
    </row>
    <row r="344" spans="2:2" x14ac:dyDescent="0.25">
      <c r="B344" s="117"/>
    </row>
    <row r="345" spans="2:2" x14ac:dyDescent="0.25">
      <c r="B345" s="117"/>
    </row>
    <row r="346" spans="2:2" x14ac:dyDescent="0.25">
      <c r="B346" s="117"/>
    </row>
    <row r="347" spans="2:2" x14ac:dyDescent="0.25">
      <c r="B347" s="117"/>
    </row>
    <row r="348" spans="2:2" x14ac:dyDescent="0.25">
      <c r="B348" s="117"/>
    </row>
    <row r="349" spans="2:2" x14ac:dyDescent="0.25">
      <c r="B349" s="117"/>
    </row>
    <row r="350" spans="2:2" x14ac:dyDescent="0.25">
      <c r="B350" s="117"/>
    </row>
    <row r="351" spans="2:2" x14ac:dyDescent="0.25">
      <c r="B351" s="117"/>
    </row>
    <row r="352" spans="2:2" x14ac:dyDescent="0.25">
      <c r="B352" s="117"/>
    </row>
    <row r="353" spans="2:3" x14ac:dyDescent="0.25">
      <c r="B353" s="117"/>
    </row>
    <row r="354" spans="2:3" x14ac:dyDescent="0.25">
      <c r="B354" s="117"/>
    </row>
    <row r="355" spans="2:3" x14ac:dyDescent="0.25">
      <c r="B355" s="117"/>
    </row>
    <row r="356" spans="2:3" x14ac:dyDescent="0.25">
      <c r="B356" s="117"/>
    </row>
    <row r="357" spans="2:3" x14ac:dyDescent="0.25">
      <c r="B357" s="117"/>
    </row>
    <row r="358" spans="2:3" x14ac:dyDescent="0.25">
      <c r="B358" s="117"/>
    </row>
    <row r="359" spans="2:3" x14ac:dyDescent="0.25">
      <c r="B359" s="117"/>
    </row>
    <row r="360" spans="2:3" x14ac:dyDescent="0.25">
      <c r="B360" s="117"/>
      <c r="C360" s="117"/>
    </row>
    <row r="361" spans="2:3" x14ac:dyDescent="0.25">
      <c r="B361" s="117"/>
      <c r="C361" s="117"/>
    </row>
    <row r="362" spans="2:3" x14ac:dyDescent="0.25">
      <c r="B362" s="117"/>
      <c r="C362" s="117"/>
    </row>
    <row r="363" spans="2:3" x14ac:dyDescent="0.25">
      <c r="B363" s="117"/>
      <c r="C363" s="117"/>
    </row>
    <row r="364" spans="2:3" x14ac:dyDescent="0.25">
      <c r="B364" s="117"/>
      <c r="C364" s="117"/>
    </row>
    <row r="365" spans="2:3" x14ac:dyDescent="0.25">
      <c r="B365" s="117"/>
      <c r="C365" s="117"/>
    </row>
    <row r="366" spans="2:3" x14ac:dyDescent="0.25">
      <c r="B366" s="117"/>
      <c r="C366" s="117"/>
    </row>
    <row r="367" spans="2:3" x14ac:dyDescent="0.25">
      <c r="B367" s="117"/>
      <c r="C367" s="117"/>
    </row>
    <row r="368" spans="2:3" x14ac:dyDescent="0.25">
      <c r="B368" s="117"/>
      <c r="C368" s="117"/>
    </row>
    <row r="369" spans="2:3" x14ac:dyDescent="0.25">
      <c r="B369" s="117"/>
      <c r="C369" s="117"/>
    </row>
    <row r="370" spans="2:3" x14ac:dyDescent="0.25">
      <c r="B370" s="117"/>
      <c r="C370" s="117"/>
    </row>
    <row r="371" spans="2:3" x14ac:dyDescent="0.25">
      <c r="B371" s="117"/>
      <c r="C371" s="117"/>
    </row>
    <row r="372" spans="2:3" x14ac:dyDescent="0.25">
      <c r="B372" s="117"/>
      <c r="C372" s="117"/>
    </row>
    <row r="373" spans="2:3" x14ac:dyDescent="0.25">
      <c r="B373" s="117"/>
      <c r="C373" s="117"/>
    </row>
    <row r="374" spans="2:3" x14ac:dyDescent="0.25">
      <c r="B374" s="117"/>
      <c r="C374" s="117"/>
    </row>
    <row r="375" spans="2:3" x14ac:dyDescent="0.25">
      <c r="B375" s="117"/>
      <c r="C375" s="117"/>
    </row>
    <row r="376" spans="2:3" x14ac:dyDescent="0.25">
      <c r="B376" s="117"/>
      <c r="C376" s="117"/>
    </row>
    <row r="377" spans="2:3" x14ac:dyDescent="0.25">
      <c r="B377" s="117"/>
      <c r="C377" s="117"/>
    </row>
    <row r="378" spans="2:3" x14ac:dyDescent="0.25">
      <c r="B378" s="117"/>
      <c r="C378" s="117"/>
    </row>
    <row r="379" spans="2:3" x14ac:dyDescent="0.25">
      <c r="B379" s="117"/>
      <c r="C379" s="117"/>
    </row>
    <row r="380" spans="2:3" x14ac:dyDescent="0.25">
      <c r="B380" s="117"/>
      <c r="C380" s="117"/>
    </row>
    <row r="381" spans="2:3" x14ac:dyDescent="0.25">
      <c r="B381" s="117"/>
      <c r="C381" s="117"/>
    </row>
    <row r="382" spans="2:3" x14ac:dyDescent="0.25">
      <c r="B382" s="117"/>
      <c r="C382" s="117"/>
    </row>
    <row r="383" spans="2:3" x14ac:dyDescent="0.25">
      <c r="B383" s="117"/>
      <c r="C383" s="117"/>
    </row>
    <row r="384" spans="2:3" x14ac:dyDescent="0.25">
      <c r="B384" s="117"/>
      <c r="C384" s="117"/>
    </row>
    <row r="385" spans="2:3" x14ac:dyDescent="0.25">
      <c r="B385" s="117"/>
      <c r="C385" s="117"/>
    </row>
  </sheetData>
  <sortState xmlns:xlrd2="http://schemas.microsoft.com/office/spreadsheetml/2017/richdata2" ref="A3:F21">
    <sortCondition descending="1" ref="F3:F21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="70" zoomScaleNormal="70" workbookViewId="0">
      <selection activeCell="H1" sqref="H1:I1"/>
    </sheetView>
  </sheetViews>
  <sheetFormatPr defaultColWidth="8.81640625" defaultRowHeight="11.5" x14ac:dyDescent="0.25"/>
  <cols>
    <col min="1" max="1" width="29.08984375" style="124" bestFit="1" customWidth="1"/>
    <col min="2" max="2" width="15.7265625" style="7" customWidth="1"/>
    <col min="3" max="3" width="32.7265625" style="7" customWidth="1"/>
    <col min="4" max="4" width="31.453125" style="7" customWidth="1"/>
    <col min="5" max="5" width="35.453125" style="7" customWidth="1"/>
    <col min="6" max="6" width="45.453125" style="7" customWidth="1"/>
    <col min="7" max="7" width="12.81640625" style="7" customWidth="1"/>
    <col min="8" max="16384" width="8.81640625" style="7"/>
  </cols>
  <sheetData>
    <row r="1" spans="1:9" x14ac:dyDescent="0.25">
      <c r="A1" s="374" t="s">
        <v>564</v>
      </c>
      <c r="B1" s="374"/>
      <c r="C1" s="374"/>
      <c r="H1" s="358" t="s">
        <v>313</v>
      </c>
      <c r="I1" s="358"/>
    </row>
    <row r="2" spans="1:9" s="122" customFormat="1" ht="18.5" customHeight="1" x14ac:dyDescent="0.25">
      <c r="A2" s="265" t="s">
        <v>338</v>
      </c>
      <c r="B2" s="266" t="s">
        <v>644</v>
      </c>
      <c r="C2" s="266" t="s">
        <v>620</v>
      </c>
      <c r="D2" s="266" t="s">
        <v>639</v>
      </c>
      <c r="E2" s="266" t="s">
        <v>640</v>
      </c>
      <c r="F2" s="267" t="s">
        <v>646</v>
      </c>
      <c r="G2" s="121"/>
    </row>
    <row r="3" spans="1:9" ht="13.5" customHeight="1" x14ac:dyDescent="0.25">
      <c r="A3" s="249" t="s">
        <v>395</v>
      </c>
      <c r="B3" s="268">
        <v>0</v>
      </c>
      <c r="C3" s="268">
        <v>0</v>
      </c>
      <c r="D3" s="268">
        <v>0</v>
      </c>
      <c r="E3" s="268">
        <v>1.7191999999999999E-4</v>
      </c>
      <c r="F3" s="269">
        <v>136.80237975</v>
      </c>
      <c r="G3" s="123"/>
    </row>
    <row r="4" spans="1:9" x14ac:dyDescent="0.25">
      <c r="A4" s="252" t="s">
        <v>359</v>
      </c>
      <c r="B4" s="270">
        <v>0.52376515999999995</v>
      </c>
      <c r="C4" s="270">
        <v>2.6520297500000001</v>
      </c>
      <c r="D4" s="270">
        <v>0</v>
      </c>
      <c r="E4" s="270">
        <v>2.14974394</v>
      </c>
      <c r="F4" s="271">
        <v>101.43940443000001</v>
      </c>
      <c r="G4" s="123"/>
    </row>
    <row r="5" spans="1:9" x14ac:dyDescent="0.25">
      <c r="A5" s="252" t="s">
        <v>349</v>
      </c>
      <c r="B5" s="270">
        <v>0.28214146000000001</v>
      </c>
      <c r="C5" s="270">
        <v>17.177116120000001</v>
      </c>
      <c r="D5" s="270">
        <v>0</v>
      </c>
      <c r="E5" s="270">
        <v>11.69688126</v>
      </c>
      <c r="F5" s="271">
        <v>47.11310331</v>
      </c>
      <c r="G5" s="123"/>
    </row>
    <row r="6" spans="1:9" x14ac:dyDescent="0.25">
      <c r="A6" s="252" t="s">
        <v>296</v>
      </c>
      <c r="B6" s="270">
        <v>102.7119268</v>
      </c>
      <c r="C6" s="270">
        <v>277.59900780000004</v>
      </c>
      <c r="D6" s="270">
        <v>0.42576923</v>
      </c>
      <c r="E6" s="270">
        <v>10.19007424</v>
      </c>
      <c r="F6" s="271">
        <v>28.121045500000001</v>
      </c>
      <c r="G6" s="123"/>
    </row>
    <row r="7" spans="1:9" x14ac:dyDescent="0.25">
      <c r="A7" s="252" t="s">
        <v>368</v>
      </c>
      <c r="B7" s="270">
        <v>0.13135564999999999</v>
      </c>
      <c r="C7" s="270">
        <v>14.837867880000001</v>
      </c>
      <c r="D7" s="270">
        <v>0</v>
      </c>
      <c r="E7" s="270">
        <v>0.32295393</v>
      </c>
      <c r="F7" s="271">
        <v>16.052590179999999</v>
      </c>
      <c r="G7" s="123"/>
    </row>
    <row r="8" spans="1:9" x14ac:dyDescent="0.25">
      <c r="A8" s="252" t="s">
        <v>389</v>
      </c>
      <c r="B8" s="270">
        <v>7.5898700000000003E-3</v>
      </c>
      <c r="C8" s="270">
        <v>0</v>
      </c>
      <c r="D8" s="270">
        <v>0</v>
      </c>
      <c r="E8" s="270">
        <v>1.9992999999999999E-3</v>
      </c>
      <c r="F8" s="271">
        <v>8.8604225299999992</v>
      </c>
      <c r="G8" s="123"/>
    </row>
    <row r="9" spans="1:9" x14ac:dyDescent="0.25">
      <c r="A9" s="252" t="s">
        <v>298</v>
      </c>
      <c r="B9" s="270">
        <v>1.5654339999999999E-2</v>
      </c>
      <c r="C9" s="270">
        <v>0.95116900000000004</v>
      </c>
      <c r="D9" s="270">
        <v>0</v>
      </c>
      <c r="E9" s="270">
        <v>0</v>
      </c>
      <c r="F9" s="271">
        <v>6.6491470000000001</v>
      </c>
      <c r="G9" s="123"/>
    </row>
    <row r="10" spans="1:9" x14ac:dyDescent="0.25">
      <c r="A10" s="252" t="s">
        <v>412</v>
      </c>
      <c r="B10" s="270">
        <v>0</v>
      </c>
      <c r="C10" s="270">
        <v>0</v>
      </c>
      <c r="D10" s="270">
        <v>0</v>
      </c>
      <c r="E10" s="270">
        <v>0</v>
      </c>
      <c r="F10" s="271">
        <v>5.9643165400000004</v>
      </c>
      <c r="G10" s="123"/>
    </row>
    <row r="11" spans="1:9" x14ac:dyDescent="0.25">
      <c r="A11" s="252" t="s">
        <v>383</v>
      </c>
      <c r="B11" s="270">
        <v>388.10837120999997</v>
      </c>
      <c r="C11" s="270">
        <v>4.8452831500000002</v>
      </c>
      <c r="D11" s="270">
        <v>0</v>
      </c>
      <c r="E11" s="270">
        <v>1.9982279999999998E-2</v>
      </c>
      <c r="F11" s="271">
        <v>5.9436684800000004</v>
      </c>
      <c r="G11" s="123"/>
    </row>
    <row r="12" spans="1:9" ht="13.5" customHeight="1" x14ac:dyDescent="0.25">
      <c r="A12" s="252" t="s">
        <v>631</v>
      </c>
      <c r="B12" s="270">
        <v>0.29281808000000004</v>
      </c>
      <c r="C12" s="270">
        <v>0</v>
      </c>
      <c r="D12" s="270">
        <v>0</v>
      </c>
      <c r="E12" s="270">
        <v>0.10875442</v>
      </c>
      <c r="F12" s="271">
        <v>5.5039694099999998</v>
      </c>
      <c r="G12" s="123"/>
    </row>
    <row r="13" spans="1:9" x14ac:dyDescent="0.25">
      <c r="A13" s="252" t="s">
        <v>365</v>
      </c>
      <c r="B13" s="270">
        <v>1.2236750199999999</v>
      </c>
      <c r="C13" s="270">
        <v>0</v>
      </c>
      <c r="D13" s="270">
        <v>0</v>
      </c>
      <c r="E13" s="270">
        <v>403.93687706000003</v>
      </c>
      <c r="F13" s="271">
        <v>3.3461226900000001</v>
      </c>
      <c r="G13" s="123"/>
    </row>
    <row r="14" spans="1:9" x14ac:dyDescent="0.25">
      <c r="A14" s="252" t="s">
        <v>379</v>
      </c>
      <c r="B14" s="270">
        <v>3.0874369999999998E-2</v>
      </c>
      <c r="C14" s="270">
        <v>0</v>
      </c>
      <c r="D14" s="270">
        <v>0</v>
      </c>
      <c r="E14" s="270">
        <v>0</v>
      </c>
      <c r="F14" s="271">
        <v>3.3005892000000001</v>
      </c>
      <c r="G14" s="123"/>
    </row>
    <row r="15" spans="1:9" x14ac:dyDescent="0.25">
      <c r="A15" s="252" t="s">
        <v>362</v>
      </c>
      <c r="B15" s="270">
        <v>0.22848448999999998</v>
      </c>
      <c r="C15" s="270">
        <v>33.258731640000001</v>
      </c>
      <c r="D15" s="270">
        <v>9.3877800000000001E-3</v>
      </c>
      <c r="E15" s="270">
        <v>0.27928289000000001</v>
      </c>
      <c r="F15" s="271">
        <v>2.1519525699999997</v>
      </c>
      <c r="G15" s="123"/>
    </row>
    <row r="16" spans="1:9" x14ac:dyDescent="0.25">
      <c r="A16" s="252" t="s">
        <v>375</v>
      </c>
      <c r="B16" s="270">
        <v>0</v>
      </c>
      <c r="C16" s="270">
        <v>0</v>
      </c>
      <c r="D16" s="270">
        <v>0</v>
      </c>
      <c r="E16" s="270">
        <v>0</v>
      </c>
      <c r="F16" s="271">
        <v>2.13940135</v>
      </c>
      <c r="G16" s="123"/>
    </row>
    <row r="17" spans="1:7" x14ac:dyDescent="0.25">
      <c r="A17" s="252" t="s">
        <v>425</v>
      </c>
      <c r="B17" s="270">
        <v>0</v>
      </c>
      <c r="C17" s="270">
        <v>0</v>
      </c>
      <c r="D17" s="270">
        <v>0</v>
      </c>
      <c r="E17" s="270">
        <v>0.63988659999999997</v>
      </c>
      <c r="F17" s="271">
        <v>1.33341149</v>
      </c>
      <c r="G17" s="123"/>
    </row>
    <row r="18" spans="1:7" x14ac:dyDescent="0.25">
      <c r="A18" s="252" t="s">
        <v>399</v>
      </c>
      <c r="B18" s="270">
        <v>0</v>
      </c>
      <c r="C18" s="270">
        <v>0</v>
      </c>
      <c r="D18" s="270">
        <v>0</v>
      </c>
      <c r="E18" s="270">
        <v>2.002319E-2</v>
      </c>
      <c r="F18" s="271">
        <v>0.76971970999999995</v>
      </c>
      <c r="G18" s="123"/>
    </row>
    <row r="19" spans="1:7" x14ac:dyDescent="0.25">
      <c r="A19" s="252" t="s">
        <v>373</v>
      </c>
      <c r="B19" s="270">
        <v>0</v>
      </c>
      <c r="C19" s="270">
        <v>0.52081078000000003</v>
      </c>
      <c r="D19" s="270">
        <v>0</v>
      </c>
      <c r="E19" s="270">
        <v>8.0759999999999998E-3</v>
      </c>
      <c r="F19" s="271">
        <v>0.67240069999999996</v>
      </c>
      <c r="G19" s="123"/>
    </row>
    <row r="20" spans="1:7" x14ac:dyDescent="0.25">
      <c r="A20" s="252" t="s">
        <v>426</v>
      </c>
      <c r="B20" s="270">
        <v>0</v>
      </c>
      <c r="C20" s="270">
        <v>0</v>
      </c>
      <c r="D20" s="270">
        <v>0</v>
      </c>
      <c r="E20" s="270">
        <v>0</v>
      </c>
      <c r="F20" s="271">
        <v>0.57992343000000002</v>
      </c>
      <c r="G20" s="123"/>
    </row>
    <row r="21" spans="1:7" x14ac:dyDescent="0.25">
      <c r="A21" s="252" t="s">
        <v>354</v>
      </c>
      <c r="B21" s="270">
        <v>0</v>
      </c>
      <c r="C21" s="270">
        <v>0</v>
      </c>
      <c r="D21" s="270">
        <v>0</v>
      </c>
      <c r="E21" s="270">
        <v>0.10075417</v>
      </c>
      <c r="F21" s="271">
        <v>0.41885501000000003</v>
      </c>
      <c r="G21" s="123"/>
    </row>
    <row r="22" spans="1:7" ht="13.5" customHeight="1" x14ac:dyDescent="0.25">
      <c r="A22" s="252" t="s">
        <v>348</v>
      </c>
      <c r="B22" s="270">
        <v>1.1079378200000001</v>
      </c>
      <c r="C22" s="270">
        <v>0</v>
      </c>
      <c r="D22" s="270">
        <v>0</v>
      </c>
      <c r="E22" s="270">
        <v>3.1654349999999998E-2</v>
      </c>
      <c r="F22" s="271">
        <v>0.39889660999999998</v>
      </c>
      <c r="G22" s="123"/>
    </row>
    <row r="23" spans="1:7" x14ac:dyDescent="0.25">
      <c r="A23" s="252" t="s">
        <v>353</v>
      </c>
      <c r="B23" s="270">
        <v>0</v>
      </c>
      <c r="C23" s="270">
        <v>111.17473215000001</v>
      </c>
      <c r="D23" s="270">
        <v>0</v>
      </c>
      <c r="E23" s="270">
        <v>0</v>
      </c>
      <c r="F23" s="271">
        <v>0.33325978000000001</v>
      </c>
      <c r="G23" s="123"/>
    </row>
    <row r="24" spans="1:7" x14ac:dyDescent="0.25">
      <c r="A24" s="252" t="s">
        <v>306</v>
      </c>
      <c r="B24" s="270">
        <v>0</v>
      </c>
      <c r="C24" s="270">
        <v>0</v>
      </c>
      <c r="D24" s="270">
        <v>0</v>
      </c>
      <c r="E24" s="270">
        <v>0</v>
      </c>
      <c r="F24" s="271">
        <v>0.28982479999999999</v>
      </c>
      <c r="G24" s="123"/>
    </row>
    <row r="25" spans="1:7" x14ac:dyDescent="0.25">
      <c r="A25" s="252" t="s">
        <v>363</v>
      </c>
      <c r="B25" s="270">
        <v>0.115479</v>
      </c>
      <c r="C25" s="270">
        <v>0</v>
      </c>
      <c r="D25" s="270">
        <v>0.24006360000000002</v>
      </c>
      <c r="E25" s="270">
        <v>9.6694149999999993E-2</v>
      </c>
      <c r="F25" s="271">
        <v>0.23329945000000002</v>
      </c>
      <c r="G25" s="123"/>
    </row>
    <row r="26" spans="1:7" x14ac:dyDescent="0.25">
      <c r="A26" s="252" t="s">
        <v>357</v>
      </c>
      <c r="B26" s="270">
        <v>2.0936971</v>
      </c>
      <c r="C26" s="270">
        <v>0</v>
      </c>
      <c r="D26" s="270">
        <v>0</v>
      </c>
      <c r="E26" s="270">
        <v>0</v>
      </c>
      <c r="F26" s="271">
        <v>0.20608972</v>
      </c>
      <c r="G26" s="123"/>
    </row>
    <row r="27" spans="1:7" x14ac:dyDescent="0.25">
      <c r="A27" s="252" t="s">
        <v>381</v>
      </c>
      <c r="B27" s="270">
        <v>0</v>
      </c>
      <c r="C27" s="270">
        <v>0</v>
      </c>
      <c r="D27" s="270">
        <v>0</v>
      </c>
      <c r="E27" s="270">
        <v>6.8589949999999997E-2</v>
      </c>
      <c r="F27" s="271">
        <v>0.19673468</v>
      </c>
      <c r="G27" s="123"/>
    </row>
    <row r="28" spans="1:7" x14ac:dyDescent="0.25">
      <c r="A28" s="252" t="s">
        <v>364</v>
      </c>
      <c r="B28" s="270">
        <v>0.32798942999999997</v>
      </c>
      <c r="C28" s="270">
        <v>0</v>
      </c>
      <c r="D28" s="270">
        <v>4.6777920000000002</v>
      </c>
      <c r="E28" s="270">
        <v>7.1848899999999993E-2</v>
      </c>
      <c r="F28" s="271">
        <v>0.17012148999999999</v>
      </c>
      <c r="G28" s="123"/>
    </row>
    <row r="29" spans="1:7" x14ac:dyDescent="0.25">
      <c r="A29" s="252" t="s">
        <v>463</v>
      </c>
      <c r="B29" s="270">
        <v>0</v>
      </c>
      <c r="C29" s="270">
        <v>0</v>
      </c>
      <c r="D29" s="270">
        <v>0</v>
      </c>
      <c r="E29" s="270">
        <v>0</v>
      </c>
      <c r="F29" s="271">
        <v>0.131884</v>
      </c>
      <c r="G29" s="123"/>
    </row>
    <row r="30" spans="1:7" x14ac:dyDescent="0.25">
      <c r="A30" s="252" t="s">
        <v>350</v>
      </c>
      <c r="B30" s="270">
        <v>0</v>
      </c>
      <c r="C30" s="270">
        <v>0.38283373999999998</v>
      </c>
      <c r="D30" s="270">
        <v>0</v>
      </c>
      <c r="E30" s="270">
        <v>0</v>
      </c>
      <c r="F30" s="271">
        <v>0.11419806</v>
      </c>
      <c r="G30" s="123"/>
    </row>
    <row r="31" spans="1:7" x14ac:dyDescent="0.25">
      <c r="A31" s="252" t="s">
        <v>376</v>
      </c>
      <c r="B31" s="270">
        <v>0</v>
      </c>
      <c r="C31" s="270">
        <v>0</v>
      </c>
      <c r="D31" s="270">
        <v>0</v>
      </c>
      <c r="E31" s="270">
        <v>0</v>
      </c>
      <c r="F31" s="271">
        <v>9.1297059999999999E-2</v>
      </c>
      <c r="G31" s="123"/>
    </row>
    <row r="32" spans="1:7" x14ac:dyDescent="0.25">
      <c r="A32" s="252" t="s">
        <v>420</v>
      </c>
      <c r="B32" s="270">
        <v>0</v>
      </c>
      <c r="C32" s="270">
        <v>0</v>
      </c>
      <c r="D32" s="270">
        <v>0</v>
      </c>
      <c r="E32" s="270">
        <v>0</v>
      </c>
      <c r="F32" s="271">
        <v>7.9700789999999994E-2</v>
      </c>
      <c r="G32" s="123"/>
    </row>
    <row r="33" spans="1:7" x14ac:dyDescent="0.25">
      <c r="A33" s="252" t="s">
        <v>393</v>
      </c>
      <c r="B33" s="270">
        <v>0</v>
      </c>
      <c r="C33" s="270">
        <v>0</v>
      </c>
      <c r="D33" s="270">
        <v>0</v>
      </c>
      <c r="E33" s="270">
        <v>0</v>
      </c>
      <c r="F33" s="271">
        <v>7.1537210000000004E-2</v>
      </c>
      <c r="G33" s="123"/>
    </row>
    <row r="34" spans="1:7" x14ac:dyDescent="0.25">
      <c r="A34" s="252" t="s">
        <v>367</v>
      </c>
      <c r="B34" s="270">
        <v>0</v>
      </c>
      <c r="C34" s="270">
        <v>11.863856999999999</v>
      </c>
      <c r="D34" s="270">
        <v>0</v>
      </c>
      <c r="E34" s="270">
        <v>0</v>
      </c>
      <c r="F34" s="271">
        <v>7.0263690000000004E-2</v>
      </c>
      <c r="G34" s="123"/>
    </row>
    <row r="35" spans="1:7" x14ac:dyDescent="0.25">
      <c r="A35" s="252" t="s">
        <v>351</v>
      </c>
      <c r="B35" s="270">
        <v>47.388228659999996</v>
      </c>
      <c r="C35" s="270">
        <v>0</v>
      </c>
      <c r="D35" s="270">
        <v>0</v>
      </c>
      <c r="E35" s="270">
        <v>0</v>
      </c>
      <c r="F35" s="271">
        <v>1.759061E-2</v>
      </c>
      <c r="G35" s="123"/>
    </row>
    <row r="36" spans="1:7" x14ac:dyDescent="0.25">
      <c r="A36" s="252" t="s">
        <v>380</v>
      </c>
      <c r="B36" s="270">
        <v>0</v>
      </c>
      <c r="C36" s="270">
        <v>0</v>
      </c>
      <c r="D36" s="270">
        <v>0</v>
      </c>
      <c r="E36" s="270">
        <v>2.8245000000000001E-4</v>
      </c>
      <c r="F36" s="271">
        <v>1.554677E-2</v>
      </c>
      <c r="G36" s="123"/>
    </row>
    <row r="37" spans="1:7" x14ac:dyDescent="0.25">
      <c r="A37" s="252" t="s">
        <v>304</v>
      </c>
      <c r="B37" s="270">
        <v>0</v>
      </c>
      <c r="C37" s="270">
        <v>0</v>
      </c>
      <c r="D37" s="270">
        <v>0</v>
      </c>
      <c r="E37" s="270">
        <v>0</v>
      </c>
      <c r="F37" s="271">
        <v>8.676360000000001E-3</v>
      </c>
      <c r="G37" s="123"/>
    </row>
    <row r="38" spans="1:7" x14ac:dyDescent="0.25">
      <c r="A38" s="252" t="s">
        <v>370</v>
      </c>
      <c r="B38" s="270">
        <v>0</v>
      </c>
      <c r="C38" s="270">
        <v>0.59479563999999996</v>
      </c>
      <c r="D38" s="270">
        <v>0</v>
      </c>
      <c r="E38" s="270">
        <v>0</v>
      </c>
      <c r="F38" s="271">
        <v>8.4468899999999986E-3</v>
      </c>
      <c r="G38" s="123"/>
    </row>
    <row r="39" spans="1:7" x14ac:dyDescent="0.25">
      <c r="A39" s="252" t="s">
        <v>439</v>
      </c>
      <c r="B39" s="270">
        <v>0</v>
      </c>
      <c r="C39" s="270">
        <v>0</v>
      </c>
      <c r="D39" s="270">
        <v>0</v>
      </c>
      <c r="E39" s="270">
        <v>4.9408400000000002E-3</v>
      </c>
      <c r="F39" s="271">
        <v>4.2406499999999995E-3</v>
      </c>
      <c r="G39" s="123"/>
    </row>
    <row r="40" spans="1:7" x14ac:dyDescent="0.25">
      <c r="A40" s="252" t="s">
        <v>377</v>
      </c>
      <c r="B40" s="270">
        <v>554.88872652999999</v>
      </c>
      <c r="C40" s="270">
        <v>0</v>
      </c>
      <c r="D40" s="270">
        <v>0</v>
      </c>
      <c r="E40" s="270">
        <v>0</v>
      </c>
      <c r="F40" s="271">
        <v>3.2618299999999999E-3</v>
      </c>
      <c r="G40" s="123"/>
    </row>
    <row r="41" spans="1:7" x14ac:dyDescent="0.25">
      <c r="A41" s="252" t="s">
        <v>429</v>
      </c>
      <c r="B41" s="270">
        <v>0</v>
      </c>
      <c r="C41" s="270">
        <v>0</v>
      </c>
      <c r="D41" s="270">
        <v>0</v>
      </c>
      <c r="E41" s="270">
        <v>1.33707263</v>
      </c>
      <c r="F41" s="271">
        <v>0</v>
      </c>
      <c r="G41" s="123"/>
    </row>
    <row r="42" spans="1:7" x14ac:dyDescent="0.25">
      <c r="A42" s="252" t="s">
        <v>396</v>
      </c>
      <c r="B42" s="270">
        <v>0</v>
      </c>
      <c r="C42" s="270">
        <v>0.18579618000000001</v>
      </c>
      <c r="D42" s="270">
        <v>0</v>
      </c>
      <c r="E42" s="270">
        <v>0.14707966</v>
      </c>
      <c r="F42" s="271">
        <v>0</v>
      </c>
      <c r="G42" s="123"/>
    </row>
    <row r="43" spans="1:7" x14ac:dyDescent="0.25">
      <c r="A43" s="252" t="s">
        <v>400</v>
      </c>
      <c r="B43" s="270">
        <v>5.0784999999999997E-2</v>
      </c>
      <c r="C43" s="270">
        <v>0</v>
      </c>
      <c r="D43" s="270">
        <v>2.6640700000000002E-3</v>
      </c>
      <c r="E43" s="270">
        <v>1.6867679999999999E-2</v>
      </c>
      <c r="F43" s="271">
        <v>0</v>
      </c>
      <c r="G43" s="123"/>
    </row>
    <row r="44" spans="1:7" x14ac:dyDescent="0.25">
      <c r="A44" s="252" t="s">
        <v>526</v>
      </c>
      <c r="B44" s="270">
        <v>0</v>
      </c>
      <c r="C44" s="270">
        <v>0</v>
      </c>
      <c r="D44" s="270">
        <v>0</v>
      </c>
      <c r="E44" s="270">
        <v>1.3272000000000001E-2</v>
      </c>
      <c r="F44" s="271">
        <v>0</v>
      </c>
      <c r="G44" s="123"/>
    </row>
    <row r="45" spans="1:7" x14ac:dyDescent="0.25">
      <c r="A45" s="252" t="s">
        <v>369</v>
      </c>
      <c r="B45" s="270">
        <v>2.4131999999999999E-3</v>
      </c>
      <c r="C45" s="270">
        <v>0</v>
      </c>
      <c r="D45" s="270">
        <v>0</v>
      </c>
      <c r="E45" s="270">
        <v>1.236104E-2</v>
      </c>
      <c r="F45" s="271">
        <v>0</v>
      </c>
      <c r="G45" s="123"/>
    </row>
    <row r="46" spans="1:7" x14ac:dyDescent="0.25">
      <c r="A46" s="252" t="s">
        <v>386</v>
      </c>
      <c r="B46" s="270">
        <v>0</v>
      </c>
      <c r="C46" s="270">
        <v>0</v>
      </c>
      <c r="D46" s="270">
        <v>0</v>
      </c>
      <c r="E46" s="270">
        <v>3.11181E-3</v>
      </c>
      <c r="F46" s="271">
        <v>0</v>
      </c>
    </row>
    <row r="47" spans="1:7" x14ac:dyDescent="0.25">
      <c r="A47" s="252" t="s">
        <v>437</v>
      </c>
      <c r="B47" s="270">
        <v>0</v>
      </c>
      <c r="C47" s="270">
        <v>0</v>
      </c>
      <c r="D47" s="270">
        <v>0</v>
      </c>
      <c r="E47" s="270">
        <v>2.11349E-3</v>
      </c>
      <c r="F47" s="271">
        <v>0</v>
      </c>
    </row>
    <row r="48" spans="1:7" ht="13.5" customHeight="1" x14ac:dyDescent="0.25">
      <c r="A48" s="252" t="s">
        <v>355</v>
      </c>
      <c r="B48" s="270">
        <v>0</v>
      </c>
      <c r="C48" s="270">
        <v>0</v>
      </c>
      <c r="D48" s="270">
        <v>0</v>
      </c>
      <c r="E48" s="270">
        <v>7.0301999999999995E-4</v>
      </c>
      <c r="F48" s="271">
        <v>0</v>
      </c>
    </row>
    <row r="49" spans="1:6" x14ac:dyDescent="0.25">
      <c r="A49" s="252" t="s">
        <v>384</v>
      </c>
      <c r="B49" s="270">
        <v>0</v>
      </c>
      <c r="C49" s="270">
        <v>0</v>
      </c>
      <c r="D49" s="270">
        <v>434.52567177999998</v>
      </c>
      <c r="E49" s="270">
        <v>0</v>
      </c>
      <c r="F49" s="271">
        <v>0</v>
      </c>
    </row>
    <row r="50" spans="1:6" x14ac:dyDescent="0.25">
      <c r="A50" s="252" t="s">
        <v>309</v>
      </c>
      <c r="B50" s="270">
        <v>535.98803799000007</v>
      </c>
      <c r="C50" s="270">
        <v>0</v>
      </c>
      <c r="D50" s="270">
        <v>0</v>
      </c>
      <c r="E50" s="270">
        <v>0</v>
      </c>
      <c r="F50" s="271">
        <v>0</v>
      </c>
    </row>
    <row r="51" spans="1:6" x14ac:dyDescent="0.25">
      <c r="A51" s="252" t="s">
        <v>356</v>
      </c>
      <c r="B51" s="270">
        <v>506.50441983999997</v>
      </c>
      <c r="C51" s="270">
        <v>0</v>
      </c>
      <c r="D51" s="270">
        <v>0</v>
      </c>
      <c r="E51" s="270">
        <v>0</v>
      </c>
      <c r="F51" s="271">
        <v>0</v>
      </c>
    </row>
    <row r="52" spans="1:6" x14ac:dyDescent="0.25">
      <c r="A52" s="252" t="s">
        <v>411</v>
      </c>
      <c r="B52" s="270">
        <v>295.8459115</v>
      </c>
      <c r="C52" s="270">
        <v>0</v>
      </c>
      <c r="D52" s="270">
        <v>0</v>
      </c>
      <c r="E52" s="270">
        <v>0</v>
      </c>
      <c r="F52" s="271">
        <v>0</v>
      </c>
    </row>
    <row r="53" spans="1:6" x14ac:dyDescent="0.25">
      <c r="A53" s="252" t="s">
        <v>398</v>
      </c>
      <c r="B53" s="270">
        <v>163.36558421000001</v>
      </c>
      <c r="C53" s="270">
        <v>0</v>
      </c>
      <c r="D53" s="270">
        <v>0</v>
      </c>
      <c r="E53" s="270">
        <v>0</v>
      </c>
      <c r="F53" s="271">
        <v>0</v>
      </c>
    </row>
    <row r="54" spans="1:6" x14ac:dyDescent="0.25">
      <c r="A54" s="252" t="s">
        <v>300</v>
      </c>
      <c r="B54" s="270">
        <v>112.18336748</v>
      </c>
      <c r="C54" s="270">
        <v>0</v>
      </c>
      <c r="D54" s="270">
        <v>0</v>
      </c>
      <c r="E54" s="270">
        <v>0</v>
      </c>
      <c r="F54" s="271">
        <v>0</v>
      </c>
    </row>
    <row r="55" spans="1:6" x14ac:dyDescent="0.25">
      <c r="A55" s="252" t="s">
        <v>372</v>
      </c>
      <c r="B55" s="270">
        <v>0.49445623999999999</v>
      </c>
      <c r="C55" s="270">
        <v>0</v>
      </c>
      <c r="D55" s="270">
        <v>0</v>
      </c>
      <c r="E55" s="270">
        <v>0</v>
      </c>
      <c r="F55" s="271">
        <v>0</v>
      </c>
    </row>
    <row r="56" spans="1:6" x14ac:dyDescent="0.25">
      <c r="A56" s="252" t="s">
        <v>361</v>
      </c>
      <c r="B56" s="270">
        <v>4.6799999999999999E-4</v>
      </c>
      <c r="C56" s="270">
        <v>0</v>
      </c>
      <c r="D56" s="270">
        <v>0</v>
      </c>
      <c r="E56" s="270">
        <v>0</v>
      </c>
      <c r="F56" s="271">
        <v>0</v>
      </c>
    </row>
    <row r="85" ht="13.5" customHeight="1" x14ac:dyDescent="0.25"/>
    <row r="96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="70" zoomScaleNormal="70" workbookViewId="0">
      <selection activeCell="K1" sqref="K1:L1"/>
    </sheetView>
  </sheetViews>
  <sheetFormatPr defaultColWidth="8.81640625" defaultRowHeight="11.5" x14ac:dyDescent="0.25"/>
  <cols>
    <col min="1" max="1" width="22.81640625" style="60" customWidth="1"/>
    <col min="2" max="2" width="13.6328125" style="60" bestFit="1" customWidth="1"/>
    <col min="3" max="3" width="13.36328125" style="60" customWidth="1"/>
    <col min="4" max="4" width="14" style="60" bestFit="1" customWidth="1"/>
    <col min="5" max="5" width="12.453125" style="60" customWidth="1"/>
    <col min="6" max="6" width="15" style="60" bestFit="1" customWidth="1"/>
    <col min="7" max="9" width="12.453125" style="60" customWidth="1"/>
    <col min="10" max="10" width="9" style="60" customWidth="1"/>
    <col min="11" max="16384" width="8.81640625" style="60"/>
  </cols>
  <sheetData>
    <row r="1" spans="1:12" x14ac:dyDescent="0.25">
      <c r="A1" s="125" t="s">
        <v>593</v>
      </c>
      <c r="K1" s="375" t="s">
        <v>313</v>
      </c>
      <c r="L1" s="375"/>
    </row>
    <row r="2" spans="1:12" x14ac:dyDescent="0.25">
      <c r="A2" s="376" t="s">
        <v>321</v>
      </c>
      <c r="B2" s="363">
        <v>44774</v>
      </c>
      <c r="C2" s="363"/>
      <c r="D2" s="363">
        <v>45108</v>
      </c>
      <c r="E2" s="363"/>
      <c r="F2" s="363">
        <v>45159</v>
      </c>
      <c r="G2" s="363"/>
      <c r="H2" s="359" t="s">
        <v>293</v>
      </c>
      <c r="I2" s="359" t="s">
        <v>621</v>
      </c>
    </row>
    <row r="3" spans="1:12" x14ac:dyDescent="0.25">
      <c r="A3" s="377"/>
      <c r="B3" s="51" t="s">
        <v>565</v>
      </c>
      <c r="C3" s="51" t="s">
        <v>295</v>
      </c>
      <c r="D3" s="51" t="s">
        <v>565</v>
      </c>
      <c r="E3" s="51" t="s">
        <v>295</v>
      </c>
      <c r="F3" s="51" t="s">
        <v>565</v>
      </c>
      <c r="G3" s="51" t="s">
        <v>295</v>
      </c>
      <c r="H3" s="356"/>
      <c r="I3" s="356"/>
    </row>
    <row r="4" spans="1:12" x14ac:dyDescent="0.25">
      <c r="A4" s="44" t="s">
        <v>319</v>
      </c>
      <c r="B4" s="235">
        <v>3127.4188545700003</v>
      </c>
      <c r="C4" s="54">
        <f>(B4/$B$13)*100</f>
        <v>39.662095591252502</v>
      </c>
      <c r="D4" s="235">
        <v>3511.5412796599999</v>
      </c>
      <c r="E4" s="54">
        <f>(D4/$D$13)*100</f>
        <v>42.66543886780871</v>
      </c>
      <c r="F4" s="235">
        <v>3271.4285857199998</v>
      </c>
      <c r="G4" s="54">
        <f t="shared" ref="G4:G13" si="0">(F4/$F$13)*100</f>
        <v>44.274678088495705</v>
      </c>
      <c r="H4" s="54">
        <f>((F4/D4)-1)*100</f>
        <v>-6.8378149313183867</v>
      </c>
      <c r="I4" s="55">
        <f>((F4/B4)-1)*100</f>
        <v>4.6047471684057539</v>
      </c>
    </row>
    <row r="5" spans="1:12" x14ac:dyDescent="0.25">
      <c r="A5" s="44" t="s">
        <v>665</v>
      </c>
      <c r="B5" s="235">
        <v>1789.8538692100001</v>
      </c>
      <c r="C5" s="54">
        <f t="shared" ref="C5:C13" si="1">(B5/$B$13)*100</f>
        <v>22.699023877548616</v>
      </c>
      <c r="D5" s="235">
        <v>1252.5005182699999</v>
      </c>
      <c r="E5" s="54">
        <f t="shared" ref="E5:E13" si="2">(D5/$D$13)*100</f>
        <v>15.217957027496915</v>
      </c>
      <c r="F5" s="235">
        <v>1919.89615448</v>
      </c>
      <c r="G5" s="54">
        <f t="shared" si="0"/>
        <v>25.983383703983499</v>
      </c>
      <c r="H5" s="54">
        <f t="shared" ref="H5:H12" si="3">((F5/D5)-1)*100</f>
        <v>53.285058686588926</v>
      </c>
      <c r="I5" s="55">
        <f t="shared" ref="I5:I12" si="4">((F5/B5)-1)*100</f>
        <v>7.265525275948792</v>
      </c>
    </row>
    <row r="6" spans="1:12" x14ac:dyDescent="0.25">
      <c r="A6" s="44" t="s">
        <v>317</v>
      </c>
      <c r="B6" s="235">
        <v>1506.54213544</v>
      </c>
      <c r="C6" s="54">
        <f t="shared" si="1"/>
        <v>19.10604909884594</v>
      </c>
      <c r="D6" s="235">
        <v>933.78369984000005</v>
      </c>
      <c r="E6" s="54">
        <f t="shared" si="2"/>
        <v>11.345528412850451</v>
      </c>
      <c r="F6" s="235">
        <v>1709.84946848</v>
      </c>
      <c r="G6" s="54">
        <f t="shared" si="0"/>
        <v>23.140665557300011</v>
      </c>
      <c r="H6" s="54">
        <f t="shared" si="3"/>
        <v>83.109800350228397</v>
      </c>
      <c r="I6" s="55">
        <f t="shared" si="4"/>
        <v>13.494964943720088</v>
      </c>
    </row>
    <row r="7" spans="1:12" x14ac:dyDescent="0.25">
      <c r="A7" s="44" t="s">
        <v>608</v>
      </c>
      <c r="B7" s="235">
        <v>1286.91456199</v>
      </c>
      <c r="C7" s="54">
        <f t="shared" si="1"/>
        <v>16.320720296495153</v>
      </c>
      <c r="D7" s="235">
        <v>1265.4322842199999</v>
      </c>
      <c r="E7" s="54">
        <f t="shared" si="2"/>
        <v>15.375078765688743</v>
      </c>
      <c r="F7" s="235">
        <v>1128.4318343299999</v>
      </c>
      <c r="G7" s="54">
        <f t="shared" si="0"/>
        <v>15.271907945004305</v>
      </c>
      <c r="H7" s="54">
        <f t="shared" si="3"/>
        <v>-10.826375429045243</v>
      </c>
      <c r="I7" s="55">
        <f t="shared" si="4"/>
        <v>-12.314937785375035</v>
      </c>
    </row>
    <row r="8" spans="1:12" x14ac:dyDescent="0.25">
      <c r="A8" s="44" t="s">
        <v>316</v>
      </c>
      <c r="B8" s="235">
        <v>1190.5190186300001</v>
      </c>
      <c r="C8" s="54">
        <f t="shared" si="1"/>
        <v>15.098226785679278</v>
      </c>
      <c r="D8" s="235">
        <v>1166.9677492999999</v>
      </c>
      <c r="E8" s="54">
        <f t="shared" si="2"/>
        <v>14.178728712904162</v>
      </c>
      <c r="F8" s="235">
        <v>1020.0136213</v>
      </c>
      <c r="G8" s="54">
        <f t="shared" si="0"/>
        <v>13.804603568626868</v>
      </c>
      <c r="H8" s="54">
        <f t="shared" si="3"/>
        <v>-12.59281827523937</v>
      </c>
      <c r="I8" s="55">
        <f t="shared" si="4"/>
        <v>-14.32193813469781</v>
      </c>
    </row>
    <row r="9" spans="1:12" x14ac:dyDescent="0.25">
      <c r="A9" s="44" t="s">
        <v>318</v>
      </c>
      <c r="B9" s="223">
        <v>735.6973524199999</v>
      </c>
      <c r="C9" s="54">
        <f t="shared" si="1"/>
        <v>9.3301537385293347</v>
      </c>
      <c r="D9" s="223">
        <v>1443.9307491700001</v>
      </c>
      <c r="E9" s="54">
        <f t="shared" si="2"/>
        <v>17.543845907466245</v>
      </c>
      <c r="F9" s="223">
        <v>269.16817832999999</v>
      </c>
      <c r="G9" s="54">
        <f t="shared" si="0"/>
        <v>3.6428533085660195</v>
      </c>
      <c r="H9" s="54">
        <f t="shared" si="3"/>
        <v>-81.358650441877273</v>
      </c>
      <c r="I9" s="55">
        <f t="shared" si="4"/>
        <v>-63.413191926734648</v>
      </c>
    </row>
    <row r="10" spans="1:12" x14ac:dyDescent="0.25">
      <c r="A10" s="44" t="s">
        <v>315</v>
      </c>
      <c r="B10" s="235">
        <v>4.8050303699999999</v>
      </c>
      <c r="C10" s="54">
        <f t="shared" si="1"/>
        <v>6.0937655848472702E-2</v>
      </c>
      <c r="D10" s="235">
        <v>29.328566309999999</v>
      </c>
      <c r="E10" s="54">
        <f t="shared" si="2"/>
        <v>0.35634385397312945</v>
      </c>
      <c r="F10" s="235">
        <v>4.8823638899999997</v>
      </c>
      <c r="G10" s="54">
        <f t="shared" si="0"/>
        <v>6.6076664636428389E-2</v>
      </c>
      <c r="H10" s="54">
        <f t="shared" si="3"/>
        <v>-83.352872287059981</v>
      </c>
      <c r="I10" s="55">
        <f t="shared" si="4"/>
        <v>1.6094283291699485</v>
      </c>
    </row>
    <row r="11" spans="1:12" s="125" customFormat="1" x14ac:dyDescent="0.25">
      <c r="A11" s="44" t="s">
        <v>609</v>
      </c>
      <c r="B11" s="235">
        <v>1.3615341299999999</v>
      </c>
      <c r="C11" s="54">
        <f t="shared" si="1"/>
        <v>1.7267049706470364E-2</v>
      </c>
      <c r="D11" s="235">
        <v>7.4891278099999994</v>
      </c>
      <c r="E11" s="54">
        <f t="shared" si="2"/>
        <v>9.0993355710088319E-2</v>
      </c>
      <c r="F11" s="235">
        <v>3.7107143300000001</v>
      </c>
      <c r="G11" s="54">
        <f t="shared" si="0"/>
        <v>5.0219859041477362E-2</v>
      </c>
      <c r="H11" s="54">
        <f>((F11/D11)-1)*100</f>
        <v>-50.451982872488855</v>
      </c>
      <c r="I11" s="55">
        <f>((F11/B11)-1)*100</f>
        <v>172.53920766569402</v>
      </c>
    </row>
    <row r="12" spans="1:12" s="125" customFormat="1" x14ac:dyDescent="0.25">
      <c r="A12" s="44" t="s">
        <v>602</v>
      </c>
      <c r="B12" s="235">
        <v>0.56821902000000002</v>
      </c>
      <c r="C12" s="54">
        <f t="shared" si="1"/>
        <v>7.2061844402695066E-3</v>
      </c>
      <c r="D12" s="235">
        <v>0.28442153000000003</v>
      </c>
      <c r="E12" s="54">
        <f t="shared" si="2"/>
        <v>3.4557387866101272E-3</v>
      </c>
      <c r="F12" s="235">
        <v>3.2928727999999996</v>
      </c>
      <c r="G12" s="54">
        <f t="shared" si="0"/>
        <v>4.4564898602020613E-2</v>
      </c>
      <c r="H12" s="54">
        <f t="shared" si="3"/>
        <v>1057.7438599672814</v>
      </c>
      <c r="I12" s="55">
        <f t="shared" si="4"/>
        <v>479.50766941944318</v>
      </c>
    </row>
    <row r="13" spans="1:12" s="125" customFormat="1" x14ac:dyDescent="0.25">
      <c r="A13" s="142" t="s">
        <v>262</v>
      </c>
      <c r="B13" s="47">
        <v>7885.1578766800067</v>
      </c>
      <c r="C13" s="47">
        <f t="shared" si="1"/>
        <v>100</v>
      </c>
      <c r="D13" s="47">
        <v>8230.4117169399979</v>
      </c>
      <c r="E13" s="47">
        <f t="shared" si="2"/>
        <v>100</v>
      </c>
      <c r="F13" s="47">
        <v>7388.9381627600023</v>
      </c>
      <c r="G13" s="47">
        <f t="shared" si="0"/>
        <v>100</v>
      </c>
      <c r="H13" s="285">
        <f>((F13/D13)-1)*100</f>
        <v>-10.223954561690485</v>
      </c>
      <c r="I13" s="286">
        <f>((F13/B13)-1)*100</f>
        <v>-6.2930853342524902</v>
      </c>
    </row>
    <row r="15" spans="1:12" x14ac:dyDescent="0.25">
      <c r="B15" s="125"/>
      <c r="C15" s="125"/>
      <c r="D15" s="125"/>
      <c r="G15" s="128"/>
    </row>
    <row r="16" spans="1:12" x14ac:dyDescent="0.25">
      <c r="G16" s="128"/>
    </row>
    <row r="17" spans="4:10" x14ac:dyDescent="0.25">
      <c r="G17" s="128"/>
    </row>
    <row r="18" spans="4:10" x14ac:dyDescent="0.25">
      <c r="G18" s="128"/>
    </row>
    <row r="19" spans="4:10" x14ac:dyDescent="0.25">
      <c r="G19" s="128"/>
    </row>
    <row r="20" spans="4:10" x14ac:dyDescent="0.25">
      <c r="G20" s="128"/>
    </row>
    <row r="21" spans="4:10" x14ac:dyDescent="0.25">
      <c r="G21" s="128"/>
    </row>
    <row r="22" spans="4:10" x14ac:dyDescent="0.25">
      <c r="G22" s="128"/>
    </row>
    <row r="23" spans="4:10" x14ac:dyDescent="0.25">
      <c r="G23" s="128"/>
    </row>
    <row r="25" spans="4:10" x14ac:dyDescent="0.25">
      <c r="J25" s="46"/>
    </row>
    <row r="26" spans="4:10" x14ac:dyDescent="0.25">
      <c r="D26" s="129"/>
      <c r="E26" s="129"/>
      <c r="F26" s="129"/>
    </row>
    <row r="43" spans="1:9" s="125" customFormat="1" x14ac:dyDescent="0.25">
      <c r="A43" s="60"/>
      <c r="B43" s="60"/>
      <c r="C43" s="60"/>
      <c r="D43" s="60"/>
      <c r="E43" s="60"/>
      <c r="F43" s="60"/>
      <c r="G43" s="60"/>
      <c r="H43" s="60"/>
      <c r="I43" s="60"/>
    </row>
    <row r="44" spans="1:9" x14ac:dyDescent="0.25">
      <c r="A44" s="125"/>
      <c r="B44" s="125"/>
      <c r="C44" s="125"/>
      <c r="D44" s="125"/>
      <c r="E44" s="125"/>
      <c r="F44" s="125"/>
      <c r="G44" s="125"/>
      <c r="H44" s="125"/>
      <c r="I44" s="125"/>
    </row>
    <row r="270" spans="1:9" s="125" customFormat="1" x14ac:dyDescent="0.25">
      <c r="A270" s="60"/>
      <c r="B270" s="60"/>
      <c r="C270" s="60"/>
      <c r="D270" s="60"/>
      <c r="E270" s="60"/>
      <c r="F270" s="60"/>
      <c r="G270" s="60"/>
      <c r="H270" s="60"/>
      <c r="I270" s="60"/>
    </row>
    <row r="271" spans="1:9" x14ac:dyDescent="0.25">
      <c r="A271" s="125"/>
      <c r="B271" s="125"/>
      <c r="C271" s="125"/>
      <c r="D271" s="125"/>
      <c r="E271" s="125"/>
      <c r="F271" s="125"/>
      <c r="G271" s="125"/>
      <c r="H271" s="125"/>
      <c r="I271" s="125"/>
    </row>
    <row r="277" spans="2:3" x14ac:dyDescent="0.25">
      <c r="B277" s="130"/>
      <c r="C277" s="130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5"/>
  <sheetViews>
    <sheetView zoomScale="70" zoomScaleNormal="70" workbookViewId="0">
      <selection activeCell="D13" sqref="D13"/>
    </sheetView>
  </sheetViews>
  <sheetFormatPr defaultColWidth="8.81640625" defaultRowHeight="11.5" x14ac:dyDescent="0.25"/>
  <cols>
    <col min="1" max="1" width="28.90625" style="7" customWidth="1"/>
    <col min="2" max="2" width="27.90625" style="7" bestFit="1" customWidth="1"/>
    <col min="3" max="3" width="21.1796875" style="7" customWidth="1"/>
    <col min="4" max="4" width="15.26953125" style="7" bestFit="1" customWidth="1"/>
    <col min="5" max="5" width="14.36328125" style="7" customWidth="1"/>
    <col min="6" max="6" width="32.26953125" style="7" customWidth="1"/>
    <col min="7" max="7" width="27.90625" style="7" bestFit="1" customWidth="1"/>
    <col min="8" max="8" width="20.54296875" style="7" customWidth="1"/>
    <col min="9" max="9" width="15.26953125" style="7" bestFit="1" customWidth="1"/>
    <col min="10" max="16384" width="8.81640625" style="7"/>
  </cols>
  <sheetData>
    <row r="1" spans="1:10" ht="12" thickBot="1" x14ac:dyDescent="0.3"/>
    <row r="2" spans="1:10" x14ac:dyDescent="0.25">
      <c r="A2" s="345" t="s">
        <v>606</v>
      </c>
      <c r="B2" s="346"/>
      <c r="C2" s="346"/>
      <c r="D2" s="346"/>
      <c r="E2" s="347"/>
      <c r="F2" s="196"/>
    </row>
    <row r="3" spans="1:10" x14ac:dyDescent="0.25">
      <c r="A3" s="197" t="s">
        <v>263</v>
      </c>
      <c r="B3" s="203" t="s">
        <v>625</v>
      </c>
      <c r="C3" s="203" t="s">
        <v>626</v>
      </c>
      <c r="D3" s="198" t="s">
        <v>264</v>
      </c>
      <c r="E3" s="198" t="s">
        <v>265</v>
      </c>
    </row>
    <row r="4" spans="1:10" x14ac:dyDescent="0.25">
      <c r="A4" s="314" t="s">
        <v>336</v>
      </c>
      <c r="B4" s="315">
        <f>B275</f>
        <v>8267.3556710599969</v>
      </c>
      <c r="C4" s="315">
        <f>C275</f>
        <v>8230.411716939996</v>
      </c>
      <c r="D4" s="316">
        <f>C4-B4</f>
        <v>-36.943954120000853</v>
      </c>
      <c r="E4" s="199">
        <f>(C4/B4)-1</f>
        <v>-4.4686542577724309E-3</v>
      </c>
      <c r="F4" s="33"/>
    </row>
    <row r="5" spans="1:10" x14ac:dyDescent="0.25">
      <c r="A5" s="314" t="s">
        <v>266</v>
      </c>
      <c r="B5" s="315">
        <f>G275</f>
        <v>11924.856659596002</v>
      </c>
      <c r="C5" s="315">
        <f>H275</f>
        <v>11923.044858285999</v>
      </c>
      <c r="D5" s="316">
        <f>C5-B5</f>
        <v>-1.8118013100029202</v>
      </c>
      <c r="E5" s="199">
        <f>(C5/B5)-1</f>
        <v>-1.5193485018072383E-4</v>
      </c>
      <c r="F5" s="25"/>
    </row>
    <row r="6" spans="1:10" x14ac:dyDescent="0.25">
      <c r="A6" s="317" t="s">
        <v>267</v>
      </c>
      <c r="B6" s="318">
        <f>(B4-B5)</f>
        <v>-3657.500988536005</v>
      </c>
      <c r="C6" s="318">
        <f>(C4-C5)</f>
        <v>-3692.633141346003</v>
      </c>
      <c r="D6" s="318">
        <f>C6-B6</f>
        <v>-35.132152809997933</v>
      </c>
      <c r="E6" s="200">
        <f>(C6/B6)-1</f>
        <v>9.6055073997560747E-3</v>
      </c>
    </row>
    <row r="7" spans="1:10" x14ac:dyDescent="0.25">
      <c r="A7" s="24"/>
      <c r="B7" s="319"/>
      <c r="C7" s="320"/>
      <c r="D7" s="319"/>
      <c r="E7" s="201"/>
    </row>
    <row r="8" spans="1:10" s="323" customFormat="1" x14ac:dyDescent="0.25">
      <c r="A8" s="321"/>
      <c r="B8" s="322"/>
      <c r="C8" s="322"/>
      <c r="D8" s="322"/>
      <c r="E8" s="202"/>
    </row>
    <row r="9" spans="1:10" x14ac:dyDescent="0.25">
      <c r="A9" s="348" t="s">
        <v>534</v>
      </c>
      <c r="B9" s="348"/>
      <c r="C9" s="348"/>
      <c r="D9" s="348"/>
      <c r="F9" s="348" t="s">
        <v>535</v>
      </c>
      <c r="G9" s="348"/>
      <c r="H9" s="348"/>
      <c r="I9" s="348"/>
    </row>
    <row r="10" spans="1:10" ht="31" customHeight="1" x14ac:dyDescent="0.25">
      <c r="A10" s="203" t="s">
        <v>510</v>
      </c>
      <c r="B10" s="203" t="s">
        <v>625</v>
      </c>
      <c r="C10" s="203" t="s">
        <v>626</v>
      </c>
      <c r="D10" s="203" t="s">
        <v>264</v>
      </c>
      <c r="F10" s="203" t="s">
        <v>510</v>
      </c>
      <c r="G10" s="203" t="s">
        <v>625</v>
      </c>
      <c r="H10" s="203" t="s">
        <v>626</v>
      </c>
      <c r="I10" s="203" t="s">
        <v>264</v>
      </c>
    </row>
    <row r="11" spans="1:10" x14ac:dyDescent="0.25">
      <c r="A11" s="325" t="s">
        <v>151</v>
      </c>
      <c r="B11" s="326">
        <v>2519.1572545700001</v>
      </c>
      <c r="C11" s="327">
        <v>2482.09202375</v>
      </c>
      <c r="D11" s="328">
        <v>-37.065230820000103</v>
      </c>
      <c r="E11" s="25"/>
      <c r="F11" s="329" t="s">
        <v>55</v>
      </c>
      <c r="G11" s="330">
        <v>14.236232119999999</v>
      </c>
      <c r="H11" s="337">
        <v>1.0234801200000001</v>
      </c>
      <c r="I11" s="332">
        <v>-13.212752</v>
      </c>
      <c r="J11" s="25"/>
    </row>
    <row r="12" spans="1:10" x14ac:dyDescent="0.25">
      <c r="A12" s="329" t="s">
        <v>0</v>
      </c>
      <c r="B12" s="330">
        <v>200.9622555</v>
      </c>
      <c r="C12" s="331">
        <v>200.9622555</v>
      </c>
      <c r="D12" s="332">
        <v>0</v>
      </c>
      <c r="E12" s="25"/>
      <c r="F12" s="329" t="s">
        <v>175</v>
      </c>
      <c r="G12" s="330">
        <v>134.95872569600002</v>
      </c>
      <c r="H12" s="337">
        <v>134.917125696</v>
      </c>
      <c r="I12" s="332">
        <v>-4.16000000000167E-2</v>
      </c>
      <c r="J12" s="25"/>
    </row>
    <row r="13" spans="1:10" x14ac:dyDescent="0.25">
      <c r="A13" s="329" t="s">
        <v>1</v>
      </c>
      <c r="B13" s="330">
        <v>92.449824530000001</v>
      </c>
      <c r="C13" s="331">
        <v>92.449824530000001</v>
      </c>
      <c r="D13" s="332">
        <v>0</v>
      </c>
      <c r="E13" s="25"/>
      <c r="F13" s="329" t="s">
        <v>250</v>
      </c>
      <c r="G13" s="330">
        <v>105.52926146999999</v>
      </c>
      <c r="H13" s="337">
        <v>105.49515932</v>
      </c>
      <c r="I13" s="332">
        <v>-3.410214999999539E-2</v>
      </c>
      <c r="J13" s="25"/>
    </row>
    <row r="14" spans="1:10" x14ac:dyDescent="0.25">
      <c r="A14" s="252" t="s">
        <v>2</v>
      </c>
      <c r="B14" s="333">
        <v>39.93866079</v>
      </c>
      <c r="C14" s="334">
        <v>39.93866079</v>
      </c>
      <c r="D14" s="335">
        <v>0</v>
      </c>
      <c r="E14" s="25"/>
      <c r="F14" s="252" t="s">
        <v>240</v>
      </c>
      <c r="G14" s="333">
        <v>47.232131680000002</v>
      </c>
      <c r="H14" s="338">
        <v>47.202063680000002</v>
      </c>
      <c r="I14" s="335">
        <v>-3.0067999999999984E-2</v>
      </c>
      <c r="J14" s="25"/>
    </row>
    <row r="15" spans="1:10" x14ac:dyDescent="0.25">
      <c r="A15" s="252" t="s">
        <v>3</v>
      </c>
      <c r="B15" s="333">
        <v>1.2776878500000002</v>
      </c>
      <c r="C15" s="336">
        <v>1.2776878500000002</v>
      </c>
      <c r="D15" s="335">
        <v>0</v>
      </c>
      <c r="E15" s="25"/>
      <c r="F15" s="252" t="s">
        <v>247</v>
      </c>
      <c r="G15" s="333">
        <v>3.33783086</v>
      </c>
      <c r="H15" s="338">
        <v>3.3377813700000001</v>
      </c>
      <c r="I15" s="335">
        <v>-4.9489999999874397E-5</v>
      </c>
      <c r="J15" s="25"/>
    </row>
    <row r="16" spans="1:10" x14ac:dyDescent="0.25">
      <c r="A16" s="252" t="s">
        <v>4</v>
      </c>
      <c r="B16" s="333">
        <v>1.0853675300000001</v>
      </c>
      <c r="C16" s="336">
        <v>1.0853675300000001</v>
      </c>
      <c r="D16" s="335">
        <v>0</v>
      </c>
      <c r="E16" s="25"/>
      <c r="F16" s="252" t="s">
        <v>222</v>
      </c>
      <c r="G16" s="333">
        <v>36.195761479999994</v>
      </c>
      <c r="H16" s="338">
        <v>36.195761470000001</v>
      </c>
      <c r="I16" s="335">
        <v>-9.9999937219763524E-9</v>
      </c>
      <c r="J16" s="25"/>
    </row>
    <row r="17" spans="1:12" x14ac:dyDescent="0.25">
      <c r="A17" s="252" t="s">
        <v>5</v>
      </c>
      <c r="B17" s="333">
        <v>4.0999238799999995</v>
      </c>
      <c r="C17" s="336">
        <v>4.0999238799999995</v>
      </c>
      <c r="D17" s="335">
        <v>0</v>
      </c>
      <c r="E17" s="25"/>
      <c r="F17" s="252" t="s">
        <v>0</v>
      </c>
      <c r="G17" s="333">
        <v>2.7894364</v>
      </c>
      <c r="H17" s="338">
        <v>2.7894364</v>
      </c>
      <c r="I17" s="335">
        <v>0</v>
      </c>
      <c r="J17" s="25"/>
    </row>
    <row r="18" spans="1:12" x14ac:dyDescent="0.25">
      <c r="A18" s="252" t="s">
        <v>6</v>
      </c>
      <c r="B18" s="333">
        <v>0.15511920999999998</v>
      </c>
      <c r="C18" s="336">
        <v>0.15511920999999998</v>
      </c>
      <c r="D18" s="335">
        <v>0</v>
      </c>
      <c r="E18" s="25"/>
      <c r="F18" s="252" t="s">
        <v>1</v>
      </c>
      <c r="G18" s="333">
        <v>0.13298217000000001</v>
      </c>
      <c r="H18" s="338">
        <v>0.13298217000000001</v>
      </c>
      <c r="I18" s="335">
        <v>0</v>
      </c>
      <c r="J18" s="25"/>
      <c r="L18" s="25"/>
    </row>
    <row r="19" spans="1:12" x14ac:dyDescent="0.25">
      <c r="A19" s="252" t="s">
        <v>7</v>
      </c>
      <c r="B19" s="333">
        <v>0.16269784000000001</v>
      </c>
      <c r="C19" s="336">
        <v>0.16269784000000001</v>
      </c>
      <c r="D19" s="335">
        <v>0</v>
      </c>
      <c r="E19" s="25"/>
      <c r="F19" s="252" t="s">
        <v>2</v>
      </c>
      <c r="G19" s="333">
        <v>54.906096740000002</v>
      </c>
      <c r="H19" s="338">
        <v>54.906096740000002</v>
      </c>
      <c r="I19" s="335">
        <v>0</v>
      </c>
      <c r="J19" s="25"/>
    </row>
    <row r="20" spans="1:12" x14ac:dyDescent="0.25">
      <c r="A20" s="252" t="s">
        <v>8</v>
      </c>
      <c r="B20" s="333">
        <v>2.5332474900000004</v>
      </c>
      <c r="C20" s="336">
        <v>2.5332474900000004</v>
      </c>
      <c r="D20" s="335">
        <v>0</v>
      </c>
      <c r="E20" s="25"/>
      <c r="F20" s="252" t="s">
        <v>3</v>
      </c>
      <c r="G20" s="333">
        <v>1.40437776</v>
      </c>
      <c r="H20" s="338">
        <v>1.40437776</v>
      </c>
      <c r="I20" s="335">
        <v>0</v>
      </c>
      <c r="J20" s="25"/>
    </row>
    <row r="21" spans="1:12" x14ac:dyDescent="0.25">
      <c r="A21" s="252" t="s">
        <v>10</v>
      </c>
      <c r="B21" s="333">
        <v>4.8522105700000004</v>
      </c>
      <c r="C21" s="336">
        <v>4.8522105700000004</v>
      </c>
      <c r="D21" s="335">
        <v>0</v>
      </c>
      <c r="E21" s="25"/>
      <c r="F21" s="252" t="s">
        <v>4</v>
      </c>
      <c r="G21" s="333">
        <v>20.33607757</v>
      </c>
      <c r="H21" s="338">
        <v>20.33607757</v>
      </c>
      <c r="I21" s="335">
        <v>0</v>
      </c>
      <c r="J21" s="25"/>
    </row>
    <row r="22" spans="1:12" x14ac:dyDescent="0.25">
      <c r="A22" s="252" t="s">
        <v>11</v>
      </c>
      <c r="B22" s="333">
        <v>68.110431169999998</v>
      </c>
      <c r="C22" s="336">
        <v>68.110431169999998</v>
      </c>
      <c r="D22" s="335">
        <v>0</v>
      </c>
      <c r="E22" s="25"/>
      <c r="F22" s="252" t="s">
        <v>5</v>
      </c>
      <c r="G22" s="333">
        <v>43.045349119999997</v>
      </c>
      <c r="H22" s="338">
        <v>43.045349119999997</v>
      </c>
      <c r="I22" s="335">
        <v>0</v>
      </c>
      <c r="J22" s="25"/>
    </row>
    <row r="23" spans="1:12" x14ac:dyDescent="0.25">
      <c r="A23" s="252" t="s">
        <v>12</v>
      </c>
      <c r="B23" s="333">
        <v>8.9102411899999989</v>
      </c>
      <c r="C23" s="336">
        <v>8.9102411899999989</v>
      </c>
      <c r="D23" s="335">
        <v>0</v>
      </c>
      <c r="E23" s="25"/>
      <c r="F23" s="252" t="s">
        <v>6</v>
      </c>
      <c r="G23" s="333">
        <v>4.8429521600000003</v>
      </c>
      <c r="H23" s="338">
        <v>4.8429521600000003</v>
      </c>
      <c r="I23" s="335">
        <v>0</v>
      </c>
      <c r="J23" s="25"/>
    </row>
    <row r="24" spans="1:12" x14ac:dyDescent="0.25">
      <c r="A24" s="252" t="s">
        <v>13</v>
      </c>
      <c r="B24" s="333">
        <v>0</v>
      </c>
      <c r="C24" s="336">
        <v>0</v>
      </c>
      <c r="D24" s="335">
        <v>0</v>
      </c>
      <c r="E24" s="25"/>
      <c r="F24" s="252" t="s">
        <v>7</v>
      </c>
      <c r="G24" s="333">
        <v>33.789726530000003</v>
      </c>
      <c r="H24" s="338">
        <v>33.789726530000003</v>
      </c>
      <c r="I24" s="335">
        <v>0</v>
      </c>
      <c r="J24" s="25"/>
    </row>
    <row r="25" spans="1:12" x14ac:dyDescent="0.25">
      <c r="A25" s="252" t="s">
        <v>14</v>
      </c>
      <c r="B25" s="333">
        <v>1.6904214</v>
      </c>
      <c r="C25" s="336">
        <v>1.6904214</v>
      </c>
      <c r="D25" s="335">
        <v>0</v>
      </c>
      <c r="E25" s="25"/>
      <c r="F25" s="252" t="s">
        <v>8</v>
      </c>
      <c r="G25" s="333">
        <v>0.10755241</v>
      </c>
      <c r="H25" s="338">
        <v>0.10755241</v>
      </c>
      <c r="I25" s="335">
        <v>0</v>
      </c>
      <c r="J25" s="25"/>
    </row>
    <row r="26" spans="1:12" x14ac:dyDescent="0.25">
      <c r="A26" s="252" t="s">
        <v>15</v>
      </c>
      <c r="B26" s="333">
        <v>0</v>
      </c>
      <c r="C26" s="336">
        <v>0</v>
      </c>
      <c r="D26" s="335">
        <v>0</v>
      </c>
      <c r="E26" s="25"/>
      <c r="F26" s="252" t="s">
        <v>9</v>
      </c>
      <c r="G26" s="333">
        <v>11.705954210000002</v>
      </c>
      <c r="H26" s="338">
        <v>11.705954210000002</v>
      </c>
      <c r="I26" s="335">
        <v>0</v>
      </c>
      <c r="J26" s="25"/>
    </row>
    <row r="27" spans="1:12" x14ac:dyDescent="0.25">
      <c r="A27" s="252" t="s">
        <v>16</v>
      </c>
      <c r="B27" s="333">
        <v>1.4350290000000002E-2</v>
      </c>
      <c r="C27" s="336">
        <v>1.4350290000000002E-2</v>
      </c>
      <c r="D27" s="335">
        <v>0</v>
      </c>
      <c r="E27" s="25"/>
      <c r="F27" s="252" t="s">
        <v>10</v>
      </c>
      <c r="G27" s="333">
        <v>0.46070896</v>
      </c>
      <c r="H27" s="338">
        <v>0.46070896</v>
      </c>
      <c r="I27" s="335">
        <v>0</v>
      </c>
      <c r="J27" s="25"/>
    </row>
    <row r="28" spans="1:12" x14ac:dyDescent="0.25">
      <c r="A28" s="252" t="s">
        <v>17</v>
      </c>
      <c r="B28" s="333">
        <v>0.03</v>
      </c>
      <c r="C28" s="336">
        <v>0.03</v>
      </c>
      <c r="D28" s="335">
        <v>0</v>
      </c>
      <c r="E28" s="25"/>
      <c r="F28" s="252" t="s">
        <v>11</v>
      </c>
      <c r="G28" s="333">
        <v>25.133722210000002</v>
      </c>
      <c r="H28" s="338">
        <v>25.133722210000002</v>
      </c>
      <c r="I28" s="335">
        <v>0</v>
      </c>
      <c r="J28" s="25"/>
    </row>
    <row r="29" spans="1:12" x14ac:dyDescent="0.25">
      <c r="A29" s="252" t="s">
        <v>18</v>
      </c>
      <c r="B29" s="333">
        <v>0</v>
      </c>
      <c r="C29" s="336">
        <v>0</v>
      </c>
      <c r="D29" s="335">
        <v>0</v>
      </c>
      <c r="E29" s="25"/>
      <c r="F29" s="252" t="s">
        <v>12</v>
      </c>
      <c r="G29" s="333">
        <v>21.98705713</v>
      </c>
      <c r="H29" s="338">
        <v>21.98705713</v>
      </c>
      <c r="I29" s="335">
        <v>0</v>
      </c>
      <c r="J29" s="25"/>
    </row>
    <row r="30" spans="1:12" x14ac:dyDescent="0.25">
      <c r="A30" s="252" t="s">
        <v>19</v>
      </c>
      <c r="B30" s="333">
        <v>1.4356865300000001</v>
      </c>
      <c r="C30" s="336">
        <v>1.4356865300000001</v>
      </c>
      <c r="D30" s="335">
        <v>0</v>
      </c>
      <c r="E30" s="25"/>
      <c r="F30" s="252" t="s">
        <v>13</v>
      </c>
      <c r="G30" s="333">
        <v>131.30102340000002</v>
      </c>
      <c r="H30" s="338">
        <v>131.30102340000002</v>
      </c>
      <c r="I30" s="335">
        <v>0</v>
      </c>
      <c r="J30" s="25"/>
    </row>
    <row r="31" spans="1:12" x14ac:dyDescent="0.25">
      <c r="A31" s="252" t="s">
        <v>20</v>
      </c>
      <c r="B31" s="333">
        <v>39.42164588</v>
      </c>
      <c r="C31" s="336">
        <v>39.42164588</v>
      </c>
      <c r="D31" s="335">
        <v>0</v>
      </c>
      <c r="E31" s="25"/>
      <c r="F31" s="252" t="s">
        <v>14</v>
      </c>
      <c r="G31" s="333">
        <v>22.275210899999998</v>
      </c>
      <c r="H31" s="338">
        <v>22.275210899999998</v>
      </c>
      <c r="I31" s="335">
        <v>0</v>
      </c>
      <c r="J31" s="25"/>
    </row>
    <row r="32" spans="1:12" x14ac:dyDescent="0.25">
      <c r="A32" s="252" t="s">
        <v>21</v>
      </c>
      <c r="B32" s="333">
        <v>66.410045799999992</v>
      </c>
      <c r="C32" s="336">
        <v>66.410045799999992</v>
      </c>
      <c r="D32" s="335">
        <v>0</v>
      </c>
      <c r="E32" s="25"/>
      <c r="F32" s="252" t="s">
        <v>15</v>
      </c>
      <c r="G32" s="333">
        <v>0</v>
      </c>
      <c r="H32" s="338">
        <v>0</v>
      </c>
      <c r="I32" s="335">
        <v>0</v>
      </c>
      <c r="J32" s="25"/>
    </row>
    <row r="33" spans="1:10" x14ac:dyDescent="0.25">
      <c r="A33" s="252" t="s">
        <v>22</v>
      </c>
      <c r="B33" s="333">
        <v>2.9061750000000001E-2</v>
      </c>
      <c r="C33" s="336">
        <v>2.9061750000000001E-2</v>
      </c>
      <c r="D33" s="335">
        <v>0</v>
      </c>
      <c r="E33" s="25"/>
      <c r="F33" s="252" t="s">
        <v>16</v>
      </c>
      <c r="G33" s="333">
        <v>26.033230960000001</v>
      </c>
      <c r="H33" s="338">
        <v>26.033230960000001</v>
      </c>
      <c r="I33" s="335">
        <v>0</v>
      </c>
      <c r="J33" s="25"/>
    </row>
    <row r="34" spans="1:10" x14ac:dyDescent="0.25">
      <c r="A34" s="252" t="s">
        <v>23</v>
      </c>
      <c r="B34" s="333">
        <v>11.35892552</v>
      </c>
      <c r="C34" s="336">
        <v>11.35892552</v>
      </c>
      <c r="D34" s="335">
        <v>0</v>
      </c>
      <c r="E34" s="25"/>
      <c r="F34" s="252" t="s">
        <v>17</v>
      </c>
      <c r="G34" s="333">
        <v>2.6121184799999999</v>
      </c>
      <c r="H34" s="338">
        <v>2.6121184799999999</v>
      </c>
      <c r="I34" s="335">
        <v>0</v>
      </c>
      <c r="J34" s="25"/>
    </row>
    <row r="35" spans="1:10" x14ac:dyDescent="0.25">
      <c r="A35" s="252" t="s">
        <v>24</v>
      </c>
      <c r="B35" s="333">
        <v>0.72832724000000004</v>
      </c>
      <c r="C35" s="336">
        <v>0.72832724000000004</v>
      </c>
      <c r="D35" s="335">
        <v>0</v>
      </c>
      <c r="E35" s="25"/>
      <c r="F35" s="252" t="s">
        <v>18</v>
      </c>
      <c r="G35" s="333">
        <v>1.1987016699999999</v>
      </c>
      <c r="H35" s="338">
        <v>1.1987016699999999</v>
      </c>
      <c r="I35" s="335">
        <v>0</v>
      </c>
      <c r="J35" s="25"/>
    </row>
    <row r="36" spans="1:10" x14ac:dyDescent="0.25">
      <c r="A36" s="252" t="s">
        <v>25</v>
      </c>
      <c r="B36" s="333">
        <v>0.62968269999999993</v>
      </c>
      <c r="C36" s="336">
        <v>0.62968269999999993</v>
      </c>
      <c r="D36" s="335">
        <v>0</v>
      </c>
      <c r="E36" s="25"/>
      <c r="F36" s="252" t="s">
        <v>19</v>
      </c>
      <c r="G36" s="333">
        <v>2.2646926499999998</v>
      </c>
      <c r="H36" s="338">
        <v>2.2646926499999998</v>
      </c>
      <c r="I36" s="335">
        <v>0</v>
      </c>
      <c r="J36" s="25"/>
    </row>
    <row r="37" spans="1:10" x14ac:dyDescent="0.25">
      <c r="A37" s="252" t="s">
        <v>26</v>
      </c>
      <c r="B37" s="333">
        <v>20.58231821</v>
      </c>
      <c r="C37" s="336">
        <v>20.58231821</v>
      </c>
      <c r="D37" s="335">
        <v>0</v>
      </c>
      <c r="E37" s="25"/>
      <c r="F37" s="252" t="s">
        <v>20</v>
      </c>
      <c r="G37" s="333">
        <v>96.49241859</v>
      </c>
      <c r="H37" s="338">
        <v>96.49241859</v>
      </c>
      <c r="I37" s="335">
        <v>0</v>
      </c>
      <c r="J37" s="25"/>
    </row>
    <row r="38" spans="1:10" x14ac:dyDescent="0.25">
      <c r="A38" s="252" t="s">
        <v>27</v>
      </c>
      <c r="B38" s="333">
        <v>1.8470400000000001E-2</v>
      </c>
      <c r="C38" s="336">
        <v>1.8470400000000001E-2</v>
      </c>
      <c r="D38" s="335">
        <v>0</v>
      </c>
      <c r="E38" s="25"/>
      <c r="F38" s="252" t="s">
        <v>21</v>
      </c>
      <c r="G38" s="333">
        <v>29.875427699999999</v>
      </c>
      <c r="H38" s="338">
        <v>29.875427699999999</v>
      </c>
      <c r="I38" s="335">
        <v>0</v>
      </c>
      <c r="J38" s="25"/>
    </row>
    <row r="39" spans="1:10" x14ac:dyDescent="0.25">
      <c r="A39" s="252" t="s">
        <v>28</v>
      </c>
      <c r="B39" s="333">
        <v>7.2631870000000001E-2</v>
      </c>
      <c r="C39" s="336">
        <v>7.2631870000000001E-2</v>
      </c>
      <c r="D39" s="335">
        <v>0</v>
      </c>
      <c r="E39" s="25"/>
      <c r="F39" s="252" t="s">
        <v>22</v>
      </c>
      <c r="G39" s="333">
        <v>34.877302319999998</v>
      </c>
      <c r="H39" s="338">
        <v>34.877302319999998</v>
      </c>
      <c r="I39" s="335">
        <v>0</v>
      </c>
      <c r="J39" s="25"/>
    </row>
    <row r="40" spans="1:10" x14ac:dyDescent="0.25">
      <c r="A40" s="252" t="s">
        <v>29</v>
      </c>
      <c r="B40" s="333">
        <v>2.00862E-3</v>
      </c>
      <c r="C40" s="336">
        <v>2.00862E-3</v>
      </c>
      <c r="D40" s="335">
        <v>0</v>
      </c>
      <c r="E40" s="25"/>
      <c r="F40" s="252" t="s">
        <v>23</v>
      </c>
      <c r="G40" s="333">
        <v>31.281868230000001</v>
      </c>
      <c r="H40" s="338">
        <v>31.281868230000001</v>
      </c>
      <c r="I40" s="335">
        <v>0</v>
      </c>
      <c r="J40" s="25"/>
    </row>
    <row r="41" spans="1:10" x14ac:dyDescent="0.25">
      <c r="A41" s="252" t="s">
        <v>30</v>
      </c>
      <c r="B41" s="333">
        <v>0.11940236999999999</v>
      </c>
      <c r="C41" s="336">
        <v>0.11940236999999999</v>
      </c>
      <c r="D41" s="335">
        <v>0</v>
      </c>
      <c r="E41" s="25"/>
      <c r="F41" s="252" t="s">
        <v>24</v>
      </c>
      <c r="G41" s="333">
        <v>17.29196803</v>
      </c>
      <c r="H41" s="338">
        <v>17.29196803</v>
      </c>
      <c r="I41" s="335">
        <v>0</v>
      </c>
      <c r="J41" s="25"/>
    </row>
    <row r="42" spans="1:10" x14ac:dyDescent="0.25">
      <c r="A42" s="252" t="s">
        <v>31</v>
      </c>
      <c r="B42" s="333">
        <v>2.0001199999999998E-3</v>
      </c>
      <c r="C42" s="336">
        <v>2.0001199999999998E-3</v>
      </c>
      <c r="D42" s="335">
        <v>0</v>
      </c>
      <c r="E42" s="25"/>
      <c r="F42" s="252" t="s">
        <v>25</v>
      </c>
      <c r="G42" s="333">
        <v>32.818668649999999</v>
      </c>
      <c r="H42" s="338">
        <v>32.818668649999999</v>
      </c>
      <c r="I42" s="335">
        <v>0</v>
      </c>
      <c r="J42" s="25"/>
    </row>
    <row r="43" spans="1:10" x14ac:dyDescent="0.25">
      <c r="A43" s="252" t="s">
        <v>32</v>
      </c>
      <c r="B43" s="333">
        <v>0.19232067</v>
      </c>
      <c r="C43" s="336">
        <v>0.19232067</v>
      </c>
      <c r="D43" s="335">
        <v>0</v>
      </c>
      <c r="E43" s="25"/>
      <c r="F43" s="252" t="s">
        <v>26</v>
      </c>
      <c r="G43" s="333">
        <v>174.92406062999999</v>
      </c>
      <c r="H43" s="338">
        <v>174.92406062999999</v>
      </c>
      <c r="I43" s="335">
        <v>0</v>
      </c>
      <c r="J43" s="25"/>
    </row>
    <row r="44" spans="1:10" x14ac:dyDescent="0.25">
      <c r="A44" s="252" t="s">
        <v>33</v>
      </c>
      <c r="B44" s="333">
        <v>32.14786556</v>
      </c>
      <c r="C44" s="336">
        <v>32.14786556</v>
      </c>
      <c r="D44" s="335">
        <v>0</v>
      </c>
      <c r="E44" s="25"/>
      <c r="F44" s="252" t="s">
        <v>27</v>
      </c>
      <c r="G44" s="333">
        <v>31.881521329999998</v>
      </c>
      <c r="H44" s="338">
        <v>31.881521329999998</v>
      </c>
      <c r="I44" s="335">
        <v>0</v>
      </c>
      <c r="J44" s="25"/>
    </row>
    <row r="45" spans="1:10" x14ac:dyDescent="0.25">
      <c r="A45" s="252" t="s">
        <v>34</v>
      </c>
      <c r="B45" s="333">
        <v>3.3763990000000001E-2</v>
      </c>
      <c r="C45" s="336">
        <v>3.3763990000000001E-2</v>
      </c>
      <c r="D45" s="335">
        <v>0</v>
      </c>
      <c r="E45" s="25"/>
      <c r="F45" s="252" t="s">
        <v>28</v>
      </c>
      <c r="G45" s="333">
        <v>30.13692494</v>
      </c>
      <c r="H45" s="338">
        <v>30.13692494</v>
      </c>
      <c r="I45" s="335">
        <v>0</v>
      </c>
      <c r="J45" s="25"/>
    </row>
    <row r="46" spans="1:10" x14ac:dyDescent="0.25">
      <c r="A46" s="252" t="s">
        <v>35</v>
      </c>
      <c r="B46" s="333">
        <v>24.340268500000001</v>
      </c>
      <c r="C46" s="336">
        <v>24.340268500000001</v>
      </c>
      <c r="D46" s="335">
        <v>0</v>
      </c>
      <c r="E46" s="25"/>
      <c r="F46" s="252" t="s">
        <v>29</v>
      </c>
      <c r="G46" s="333">
        <v>0.44434244000000001</v>
      </c>
      <c r="H46" s="338">
        <v>0.44434244000000001</v>
      </c>
      <c r="I46" s="335">
        <v>0</v>
      </c>
      <c r="J46" s="25"/>
    </row>
    <row r="47" spans="1:10" x14ac:dyDescent="0.25">
      <c r="A47" s="252" t="s">
        <v>36</v>
      </c>
      <c r="B47" s="333">
        <v>1.05237486</v>
      </c>
      <c r="C47" s="336">
        <v>1.05237486</v>
      </c>
      <c r="D47" s="335">
        <v>0</v>
      </c>
      <c r="E47" s="25"/>
      <c r="F47" s="252" t="s">
        <v>30</v>
      </c>
      <c r="G47" s="333">
        <v>26.719463649999998</v>
      </c>
      <c r="H47" s="338">
        <v>26.719463649999998</v>
      </c>
      <c r="I47" s="335">
        <v>0</v>
      </c>
      <c r="J47" s="25"/>
    </row>
    <row r="48" spans="1:10" x14ac:dyDescent="0.25">
      <c r="A48" s="252" t="s">
        <v>37</v>
      </c>
      <c r="B48" s="333">
        <v>75.69623962</v>
      </c>
      <c r="C48" s="336">
        <v>75.69623962</v>
      </c>
      <c r="D48" s="335">
        <v>0</v>
      </c>
      <c r="E48" s="25"/>
      <c r="F48" s="252" t="s">
        <v>31</v>
      </c>
      <c r="G48" s="333">
        <v>8.6434984000000004</v>
      </c>
      <c r="H48" s="338">
        <v>8.6434984000000004</v>
      </c>
      <c r="I48" s="335">
        <v>0</v>
      </c>
      <c r="J48" s="25"/>
    </row>
    <row r="49" spans="1:10" x14ac:dyDescent="0.25">
      <c r="A49" s="252" t="s">
        <v>38</v>
      </c>
      <c r="B49" s="333">
        <v>0</v>
      </c>
      <c r="C49" s="336">
        <v>0</v>
      </c>
      <c r="D49" s="335">
        <v>0</v>
      </c>
      <c r="E49" s="25"/>
      <c r="F49" s="252" t="s">
        <v>32</v>
      </c>
      <c r="G49" s="333">
        <v>17.574650859999998</v>
      </c>
      <c r="H49" s="338">
        <v>17.574650859999998</v>
      </c>
      <c r="I49" s="335">
        <v>0</v>
      </c>
      <c r="J49" s="25"/>
    </row>
    <row r="50" spans="1:10" x14ac:dyDescent="0.25">
      <c r="A50" s="252" t="s">
        <v>39</v>
      </c>
      <c r="B50" s="333">
        <v>0.33303188</v>
      </c>
      <c r="C50" s="336">
        <v>0.33303188</v>
      </c>
      <c r="D50" s="335">
        <v>0</v>
      </c>
      <c r="E50" s="25"/>
      <c r="F50" s="252" t="s">
        <v>33</v>
      </c>
      <c r="G50" s="333">
        <v>113.71633101</v>
      </c>
      <c r="H50" s="338">
        <v>113.71633101</v>
      </c>
      <c r="I50" s="335">
        <v>0</v>
      </c>
      <c r="J50" s="25"/>
    </row>
    <row r="51" spans="1:10" x14ac:dyDescent="0.25">
      <c r="A51" s="252" t="s">
        <v>40</v>
      </c>
      <c r="B51" s="333">
        <v>0.74429401000000006</v>
      </c>
      <c r="C51" s="336">
        <v>0.74429401000000006</v>
      </c>
      <c r="D51" s="335">
        <v>0</v>
      </c>
      <c r="E51" s="25"/>
      <c r="F51" s="252" t="s">
        <v>34</v>
      </c>
      <c r="G51" s="333">
        <v>14.6046566</v>
      </c>
      <c r="H51" s="338">
        <v>14.6046566</v>
      </c>
      <c r="I51" s="335">
        <v>0</v>
      </c>
      <c r="J51" s="25"/>
    </row>
    <row r="52" spans="1:10" x14ac:dyDescent="0.25">
      <c r="A52" s="252" t="s">
        <v>41</v>
      </c>
      <c r="B52" s="333">
        <v>0</v>
      </c>
      <c r="C52" s="336">
        <v>0</v>
      </c>
      <c r="D52" s="335">
        <v>0</v>
      </c>
      <c r="E52" s="25"/>
      <c r="F52" s="252" t="s">
        <v>35</v>
      </c>
      <c r="G52" s="333">
        <v>122.5637965</v>
      </c>
      <c r="H52" s="338">
        <v>122.5637965</v>
      </c>
      <c r="I52" s="335">
        <v>0</v>
      </c>
      <c r="J52" s="25"/>
    </row>
    <row r="53" spans="1:10" x14ac:dyDescent="0.25">
      <c r="A53" s="252" t="s">
        <v>42</v>
      </c>
      <c r="B53" s="333">
        <v>0.92502518</v>
      </c>
      <c r="C53" s="336">
        <v>0.92502518</v>
      </c>
      <c r="D53" s="335">
        <v>0</v>
      </c>
      <c r="E53" s="25"/>
      <c r="F53" s="252" t="s">
        <v>36</v>
      </c>
      <c r="G53" s="333">
        <v>42.671738409999996</v>
      </c>
      <c r="H53" s="338">
        <v>42.671738409999996</v>
      </c>
      <c r="I53" s="335">
        <v>0</v>
      </c>
      <c r="J53" s="25"/>
    </row>
    <row r="54" spans="1:10" x14ac:dyDescent="0.25">
      <c r="A54" s="252" t="s">
        <v>43</v>
      </c>
      <c r="B54" s="333">
        <v>0</v>
      </c>
      <c r="C54" s="336">
        <v>0</v>
      </c>
      <c r="D54" s="335">
        <v>0</v>
      </c>
      <c r="E54" s="25"/>
      <c r="F54" s="252" t="s">
        <v>37</v>
      </c>
      <c r="G54" s="333">
        <v>186.45675269999998</v>
      </c>
      <c r="H54" s="338">
        <v>186.45675269999998</v>
      </c>
      <c r="I54" s="335">
        <v>0</v>
      </c>
      <c r="J54" s="25"/>
    </row>
    <row r="55" spans="1:10" x14ac:dyDescent="0.25">
      <c r="A55" s="252" t="s">
        <v>44</v>
      </c>
      <c r="B55" s="333">
        <v>1.180725E-2</v>
      </c>
      <c r="C55" s="336">
        <v>1.180725E-2</v>
      </c>
      <c r="D55" s="335">
        <v>0</v>
      </c>
      <c r="E55" s="25"/>
      <c r="F55" s="252" t="s">
        <v>38</v>
      </c>
      <c r="G55" s="333">
        <v>4.1948050000000001E-2</v>
      </c>
      <c r="H55" s="338">
        <v>4.1948050000000001E-2</v>
      </c>
      <c r="I55" s="335">
        <v>0</v>
      </c>
      <c r="J55" s="25"/>
    </row>
    <row r="56" spans="1:10" x14ac:dyDescent="0.25">
      <c r="A56" s="252" t="s">
        <v>45</v>
      </c>
      <c r="B56" s="333">
        <v>1.9872399999999999E-3</v>
      </c>
      <c r="C56" s="336">
        <v>1.9872399999999999E-3</v>
      </c>
      <c r="D56" s="335">
        <v>0</v>
      </c>
      <c r="E56" s="25"/>
      <c r="F56" s="252" t="s">
        <v>39</v>
      </c>
      <c r="G56" s="333">
        <v>68.804829170000005</v>
      </c>
      <c r="H56" s="338">
        <v>68.804829170000005</v>
      </c>
      <c r="I56" s="335">
        <v>0</v>
      </c>
      <c r="J56" s="25"/>
    </row>
    <row r="57" spans="1:10" x14ac:dyDescent="0.25">
      <c r="A57" s="252" t="s">
        <v>46</v>
      </c>
      <c r="B57" s="333">
        <v>0</v>
      </c>
      <c r="C57" s="336">
        <v>0</v>
      </c>
      <c r="D57" s="335">
        <v>0</v>
      </c>
      <c r="E57" s="25"/>
      <c r="F57" s="252" t="s">
        <v>40</v>
      </c>
      <c r="G57" s="333">
        <v>0.81518837</v>
      </c>
      <c r="H57" s="338">
        <v>0.81518837</v>
      </c>
      <c r="I57" s="335">
        <v>0</v>
      </c>
      <c r="J57" s="25"/>
    </row>
    <row r="58" spans="1:10" x14ac:dyDescent="0.25">
      <c r="A58" s="252" t="s">
        <v>47</v>
      </c>
      <c r="B58" s="333">
        <v>89.397993170000007</v>
      </c>
      <c r="C58" s="336">
        <v>89.397993170000007</v>
      </c>
      <c r="D58" s="335">
        <v>0</v>
      </c>
      <c r="E58" s="25"/>
      <c r="F58" s="252" t="s">
        <v>41</v>
      </c>
      <c r="G58" s="333">
        <v>1.5024999999999999E-4</v>
      </c>
      <c r="H58" s="338">
        <v>1.5024999999999999E-4</v>
      </c>
      <c r="I58" s="335">
        <v>0</v>
      </c>
      <c r="J58" s="25"/>
    </row>
    <row r="59" spans="1:10" x14ac:dyDescent="0.25">
      <c r="A59" s="252" t="s">
        <v>48</v>
      </c>
      <c r="B59" s="333">
        <v>8.0299999999999996E-2</v>
      </c>
      <c r="C59" s="336">
        <v>8.0299999999999996E-2</v>
      </c>
      <c r="D59" s="335">
        <v>0</v>
      </c>
      <c r="E59" s="25"/>
      <c r="F59" s="252" t="s">
        <v>42</v>
      </c>
      <c r="G59" s="333">
        <v>0.25474779000000003</v>
      </c>
      <c r="H59" s="338">
        <v>0.25474779000000003</v>
      </c>
      <c r="I59" s="335">
        <v>0</v>
      </c>
      <c r="J59" s="25"/>
    </row>
    <row r="60" spans="1:10" x14ac:dyDescent="0.25">
      <c r="A60" s="252" t="s">
        <v>49</v>
      </c>
      <c r="B60" s="333">
        <v>4.1042290000000001</v>
      </c>
      <c r="C60" s="336">
        <v>4.1042290000000001</v>
      </c>
      <c r="D60" s="335">
        <v>0</v>
      </c>
      <c r="E60" s="25"/>
      <c r="F60" s="252" t="s">
        <v>43</v>
      </c>
      <c r="G60" s="333">
        <v>2.5366116400000003</v>
      </c>
      <c r="H60" s="338">
        <v>2.5366116400000003</v>
      </c>
      <c r="I60" s="335">
        <v>0</v>
      </c>
      <c r="J60" s="25"/>
    </row>
    <row r="61" spans="1:10" x14ac:dyDescent="0.25">
      <c r="A61" s="252" t="s">
        <v>50</v>
      </c>
      <c r="B61" s="333">
        <v>0.60620890000000005</v>
      </c>
      <c r="C61" s="336">
        <v>0.60620890000000005</v>
      </c>
      <c r="D61" s="335">
        <v>0</v>
      </c>
      <c r="E61" s="25"/>
      <c r="F61" s="252" t="s">
        <v>44</v>
      </c>
      <c r="G61" s="333">
        <v>0.20532526999999998</v>
      </c>
      <c r="H61" s="338">
        <v>0.20532526999999998</v>
      </c>
      <c r="I61" s="335">
        <v>0</v>
      </c>
      <c r="J61" s="25"/>
    </row>
    <row r="62" spans="1:10" x14ac:dyDescent="0.25">
      <c r="A62" s="252" t="s">
        <v>51</v>
      </c>
      <c r="B62" s="333">
        <v>1.942275</v>
      </c>
      <c r="C62" s="336">
        <v>1.942275</v>
      </c>
      <c r="D62" s="335">
        <v>0</v>
      </c>
      <c r="E62" s="25"/>
      <c r="F62" s="252" t="s">
        <v>45</v>
      </c>
      <c r="G62" s="333">
        <v>1.5441787600000001</v>
      </c>
      <c r="H62" s="338">
        <v>1.5441787600000001</v>
      </c>
      <c r="I62" s="335">
        <v>0</v>
      </c>
      <c r="J62" s="25"/>
    </row>
    <row r="63" spans="1:10" x14ac:dyDescent="0.25">
      <c r="A63" s="252" t="s">
        <v>52</v>
      </c>
      <c r="B63" s="333">
        <v>0</v>
      </c>
      <c r="C63" s="336">
        <v>0</v>
      </c>
      <c r="D63" s="335">
        <v>0</v>
      </c>
      <c r="E63" s="25"/>
      <c r="F63" s="252" t="s">
        <v>46</v>
      </c>
      <c r="G63" s="333">
        <v>2.17983E-2</v>
      </c>
      <c r="H63" s="338">
        <v>2.17983E-2</v>
      </c>
      <c r="I63" s="335">
        <v>0</v>
      </c>
      <c r="J63" s="25"/>
    </row>
    <row r="64" spans="1:10" x14ac:dyDescent="0.25">
      <c r="A64" s="252" t="s">
        <v>53</v>
      </c>
      <c r="B64" s="333">
        <v>8.8400000000000006E-2</v>
      </c>
      <c r="C64" s="336">
        <v>8.8400000000000006E-2</v>
      </c>
      <c r="D64" s="335">
        <v>0</v>
      </c>
      <c r="E64" s="25"/>
      <c r="F64" s="252" t="s">
        <v>47</v>
      </c>
      <c r="G64" s="333">
        <v>0.67291234</v>
      </c>
      <c r="H64" s="338">
        <v>0.67291234</v>
      </c>
      <c r="I64" s="335">
        <v>0</v>
      </c>
      <c r="J64" s="25"/>
    </row>
    <row r="65" spans="1:10" x14ac:dyDescent="0.25">
      <c r="A65" s="252" t="s">
        <v>54</v>
      </c>
      <c r="B65" s="333">
        <v>0</v>
      </c>
      <c r="C65" s="336">
        <v>0</v>
      </c>
      <c r="D65" s="335">
        <v>0</v>
      </c>
      <c r="E65" s="25"/>
      <c r="F65" s="252" t="s">
        <v>48</v>
      </c>
      <c r="G65" s="333">
        <v>0.36181605999999999</v>
      </c>
      <c r="H65" s="338">
        <v>0.36181605999999999</v>
      </c>
      <c r="I65" s="335">
        <v>0</v>
      </c>
      <c r="J65" s="25"/>
    </row>
    <row r="66" spans="1:10" x14ac:dyDescent="0.25">
      <c r="A66" s="252" t="s">
        <v>55</v>
      </c>
      <c r="B66" s="333">
        <v>0</v>
      </c>
      <c r="C66" s="336">
        <v>0</v>
      </c>
      <c r="D66" s="335">
        <v>0</v>
      </c>
      <c r="E66" s="25"/>
      <c r="F66" s="252" t="s">
        <v>49</v>
      </c>
      <c r="G66" s="333">
        <v>9.5648082100000007</v>
      </c>
      <c r="H66" s="338">
        <v>9.5648082100000007</v>
      </c>
      <c r="I66" s="335">
        <v>0</v>
      </c>
      <c r="J66" s="25"/>
    </row>
    <row r="67" spans="1:10" x14ac:dyDescent="0.25">
      <c r="A67" s="252" t="s">
        <v>56</v>
      </c>
      <c r="B67" s="333">
        <v>1.4653699999999999E-3</v>
      </c>
      <c r="C67" s="336">
        <v>1.4653699999999999E-3</v>
      </c>
      <c r="D67" s="335">
        <v>0</v>
      </c>
      <c r="E67" s="25"/>
      <c r="F67" s="252" t="s">
        <v>50</v>
      </c>
      <c r="G67" s="333">
        <v>19.31724784</v>
      </c>
      <c r="H67" s="338">
        <v>19.31724784</v>
      </c>
      <c r="I67" s="335">
        <v>0</v>
      </c>
      <c r="J67" s="25"/>
    </row>
    <row r="68" spans="1:10" x14ac:dyDescent="0.25">
      <c r="A68" s="252" t="s">
        <v>57</v>
      </c>
      <c r="B68" s="333">
        <v>0.82046518000000002</v>
      </c>
      <c r="C68" s="336">
        <v>0.82046518000000002</v>
      </c>
      <c r="D68" s="335">
        <v>0</v>
      </c>
      <c r="E68" s="25"/>
      <c r="F68" s="252" t="s">
        <v>51</v>
      </c>
      <c r="G68" s="333">
        <v>0</v>
      </c>
      <c r="H68" s="338">
        <v>0</v>
      </c>
      <c r="I68" s="335">
        <v>0</v>
      </c>
      <c r="J68" s="25"/>
    </row>
    <row r="69" spans="1:10" x14ac:dyDescent="0.25">
      <c r="A69" s="252" t="s">
        <v>58</v>
      </c>
      <c r="B69" s="333">
        <v>3.5E-4</v>
      </c>
      <c r="C69" s="336">
        <v>3.5E-4</v>
      </c>
      <c r="D69" s="335">
        <v>0</v>
      </c>
      <c r="E69" s="25"/>
      <c r="F69" s="252" t="s">
        <v>52</v>
      </c>
      <c r="G69" s="333">
        <v>0</v>
      </c>
      <c r="H69" s="338">
        <v>0</v>
      </c>
      <c r="I69" s="335">
        <v>0</v>
      </c>
      <c r="J69" s="25"/>
    </row>
    <row r="70" spans="1:10" x14ac:dyDescent="0.25">
      <c r="A70" s="252" t="s">
        <v>59</v>
      </c>
      <c r="B70" s="333">
        <v>4.8253150000000002E-2</v>
      </c>
      <c r="C70" s="336">
        <v>4.8253150000000002E-2</v>
      </c>
      <c r="D70" s="335">
        <v>0</v>
      </c>
      <c r="E70" s="25"/>
      <c r="F70" s="252" t="s">
        <v>53</v>
      </c>
      <c r="G70" s="333">
        <v>0.10564952000000001</v>
      </c>
      <c r="H70" s="338">
        <v>0.10564952000000001</v>
      </c>
      <c r="I70" s="335">
        <v>0</v>
      </c>
      <c r="J70" s="25"/>
    </row>
    <row r="71" spans="1:10" x14ac:dyDescent="0.25">
      <c r="A71" s="252" t="s">
        <v>60</v>
      </c>
      <c r="B71" s="333">
        <v>0.213451</v>
      </c>
      <c r="C71" s="336">
        <v>0.213451</v>
      </c>
      <c r="D71" s="335">
        <v>0</v>
      </c>
      <c r="E71" s="25"/>
      <c r="F71" s="252" t="s">
        <v>54</v>
      </c>
      <c r="G71" s="333">
        <v>0</v>
      </c>
      <c r="H71" s="338">
        <v>0</v>
      </c>
      <c r="I71" s="335">
        <v>0</v>
      </c>
      <c r="J71" s="25"/>
    </row>
    <row r="72" spans="1:10" x14ac:dyDescent="0.25">
      <c r="A72" s="252" t="s">
        <v>61</v>
      </c>
      <c r="B72" s="333">
        <v>31.029306039999998</v>
      </c>
      <c r="C72" s="336">
        <v>31.029306039999998</v>
      </c>
      <c r="D72" s="335">
        <v>0</v>
      </c>
      <c r="E72" s="25"/>
      <c r="F72" s="252" t="s">
        <v>56</v>
      </c>
      <c r="G72" s="333">
        <v>0.14807077999999999</v>
      </c>
      <c r="H72" s="338">
        <v>0.14807077999999999</v>
      </c>
      <c r="I72" s="335">
        <v>0</v>
      </c>
      <c r="J72" s="25"/>
    </row>
    <row r="73" spans="1:10" x14ac:dyDescent="0.25">
      <c r="A73" s="252" t="s">
        <v>62</v>
      </c>
      <c r="B73" s="333">
        <v>21.37976042</v>
      </c>
      <c r="C73" s="336">
        <v>21.37976042</v>
      </c>
      <c r="D73" s="335">
        <v>0</v>
      </c>
      <c r="E73" s="25"/>
      <c r="F73" s="252" t="s">
        <v>57</v>
      </c>
      <c r="G73" s="333">
        <v>0.93958790000000003</v>
      </c>
      <c r="H73" s="338">
        <v>0.93958790000000003</v>
      </c>
      <c r="I73" s="335">
        <v>0</v>
      </c>
      <c r="J73" s="25"/>
    </row>
    <row r="74" spans="1:10" x14ac:dyDescent="0.25">
      <c r="A74" s="252" t="s">
        <v>63</v>
      </c>
      <c r="B74" s="333">
        <v>7.0593699999999997E-3</v>
      </c>
      <c r="C74" s="336">
        <v>7.0593699999999997E-3</v>
      </c>
      <c r="D74" s="335">
        <v>0</v>
      </c>
      <c r="E74" s="25"/>
      <c r="F74" s="252" t="s">
        <v>58</v>
      </c>
      <c r="G74" s="333">
        <v>0.1106408</v>
      </c>
      <c r="H74" s="338">
        <v>0.1106408</v>
      </c>
      <c r="I74" s="335">
        <v>0</v>
      </c>
      <c r="J74" s="25"/>
    </row>
    <row r="75" spans="1:10" x14ac:dyDescent="0.25">
      <c r="A75" s="252" t="s">
        <v>64</v>
      </c>
      <c r="B75" s="333">
        <v>42.089502250000002</v>
      </c>
      <c r="C75" s="336">
        <v>42.089502250000002</v>
      </c>
      <c r="D75" s="335">
        <v>0</v>
      </c>
      <c r="E75" s="25"/>
      <c r="F75" s="252" t="s">
        <v>59</v>
      </c>
      <c r="G75" s="333">
        <v>1.07241692</v>
      </c>
      <c r="H75" s="338">
        <v>1.07241692</v>
      </c>
      <c r="I75" s="335">
        <v>0</v>
      </c>
      <c r="J75" s="25"/>
    </row>
    <row r="76" spans="1:10" x14ac:dyDescent="0.25">
      <c r="A76" s="252" t="s">
        <v>65</v>
      </c>
      <c r="B76" s="333">
        <v>0</v>
      </c>
      <c r="C76" s="336">
        <v>0</v>
      </c>
      <c r="D76" s="335">
        <v>0</v>
      </c>
      <c r="E76" s="25"/>
      <c r="F76" s="252" t="s">
        <v>60</v>
      </c>
      <c r="G76" s="333">
        <v>0.19963926000000001</v>
      </c>
      <c r="H76" s="338">
        <v>0.19963926000000001</v>
      </c>
      <c r="I76" s="335">
        <v>0</v>
      </c>
      <c r="J76" s="25"/>
    </row>
    <row r="77" spans="1:10" x14ac:dyDescent="0.25">
      <c r="A77" s="252" t="s">
        <v>66</v>
      </c>
      <c r="B77" s="333">
        <v>29.265285120000001</v>
      </c>
      <c r="C77" s="336">
        <v>29.265285120000001</v>
      </c>
      <c r="D77" s="335">
        <v>0</v>
      </c>
      <c r="E77" s="25"/>
      <c r="F77" s="252" t="s">
        <v>61</v>
      </c>
      <c r="G77" s="333">
        <v>4.8329005499999997</v>
      </c>
      <c r="H77" s="338">
        <v>4.8329005499999997</v>
      </c>
      <c r="I77" s="335">
        <v>0</v>
      </c>
      <c r="J77" s="25"/>
    </row>
    <row r="78" spans="1:10" x14ac:dyDescent="0.25">
      <c r="A78" s="252" t="s">
        <v>67</v>
      </c>
      <c r="B78" s="333">
        <v>1.6222125600000001</v>
      </c>
      <c r="C78" s="336">
        <v>1.6222125600000001</v>
      </c>
      <c r="D78" s="335">
        <v>0</v>
      </c>
      <c r="E78" s="25"/>
      <c r="F78" s="252" t="s">
        <v>62</v>
      </c>
      <c r="G78" s="333">
        <v>7.0489820000000009E-2</v>
      </c>
      <c r="H78" s="338">
        <v>7.0489820000000009E-2</v>
      </c>
      <c r="I78" s="335">
        <v>0</v>
      </c>
      <c r="J78" s="25"/>
    </row>
    <row r="79" spans="1:10" x14ac:dyDescent="0.25">
      <c r="A79" s="252" t="s">
        <v>68</v>
      </c>
      <c r="B79" s="333">
        <v>0</v>
      </c>
      <c r="C79" s="336">
        <v>0</v>
      </c>
      <c r="D79" s="335">
        <v>0</v>
      </c>
      <c r="E79" s="25"/>
      <c r="F79" s="252" t="s">
        <v>63</v>
      </c>
      <c r="G79" s="333">
        <v>3.7264800000000001E-2</v>
      </c>
      <c r="H79" s="338">
        <v>3.7264800000000001E-2</v>
      </c>
      <c r="I79" s="335">
        <v>0</v>
      </c>
      <c r="J79" s="25"/>
    </row>
    <row r="80" spans="1:10" x14ac:dyDescent="0.25">
      <c r="A80" s="252" t="s">
        <v>69</v>
      </c>
      <c r="B80" s="333">
        <v>0</v>
      </c>
      <c r="C80" s="336">
        <v>0</v>
      </c>
      <c r="D80" s="335">
        <v>0</v>
      </c>
      <c r="E80" s="25"/>
      <c r="F80" s="252" t="s">
        <v>64</v>
      </c>
      <c r="G80" s="333">
        <v>17.446672809999999</v>
      </c>
      <c r="H80" s="338">
        <v>17.446672809999999</v>
      </c>
      <c r="I80" s="335">
        <v>0</v>
      </c>
      <c r="J80" s="25"/>
    </row>
    <row r="81" spans="1:10" x14ac:dyDescent="0.25">
      <c r="A81" s="252" t="s">
        <v>70</v>
      </c>
      <c r="B81" s="333">
        <v>1260.5401614699999</v>
      </c>
      <c r="C81" s="336">
        <v>1260.5401614699999</v>
      </c>
      <c r="D81" s="335">
        <v>0</v>
      </c>
      <c r="E81" s="25"/>
      <c r="F81" s="252" t="s">
        <v>65</v>
      </c>
      <c r="G81" s="333">
        <v>0.1613</v>
      </c>
      <c r="H81" s="338">
        <v>0.1613</v>
      </c>
      <c r="I81" s="335">
        <v>0</v>
      </c>
      <c r="J81" s="25"/>
    </row>
    <row r="82" spans="1:10" x14ac:dyDescent="0.25">
      <c r="A82" s="252" t="s">
        <v>71</v>
      </c>
      <c r="B82" s="333">
        <v>152.84885369999998</v>
      </c>
      <c r="C82" s="336">
        <v>152.84885369999998</v>
      </c>
      <c r="D82" s="335">
        <v>0</v>
      </c>
      <c r="E82" s="25"/>
      <c r="F82" s="252" t="s">
        <v>66</v>
      </c>
      <c r="G82" s="333">
        <v>8.6845000000000006E-2</v>
      </c>
      <c r="H82" s="338">
        <v>8.6845000000000006E-2</v>
      </c>
      <c r="I82" s="335">
        <v>0</v>
      </c>
      <c r="J82" s="25"/>
    </row>
    <row r="83" spans="1:10" x14ac:dyDescent="0.25">
      <c r="A83" s="252" t="s">
        <v>72</v>
      </c>
      <c r="B83" s="333">
        <v>25.75886577</v>
      </c>
      <c r="C83" s="336">
        <v>25.75886577</v>
      </c>
      <c r="D83" s="335">
        <v>0</v>
      </c>
      <c r="E83" s="25"/>
      <c r="F83" s="252" t="s">
        <v>67</v>
      </c>
      <c r="G83" s="333">
        <v>1397.3076948800001</v>
      </c>
      <c r="H83" s="338">
        <v>1397.3076948800001</v>
      </c>
      <c r="I83" s="335">
        <v>0</v>
      </c>
      <c r="J83" s="25"/>
    </row>
    <row r="84" spans="1:10" x14ac:dyDescent="0.25">
      <c r="A84" s="252" t="s">
        <v>73</v>
      </c>
      <c r="B84" s="333">
        <v>1.48E-3</v>
      </c>
      <c r="C84" s="336">
        <v>1.48E-3</v>
      </c>
      <c r="D84" s="335">
        <v>0</v>
      </c>
      <c r="E84" s="25"/>
      <c r="F84" s="252" t="s">
        <v>69</v>
      </c>
      <c r="G84" s="333">
        <v>0.32159599999999999</v>
      </c>
      <c r="H84" s="338">
        <v>0.32159599999999999</v>
      </c>
      <c r="I84" s="335">
        <v>0</v>
      </c>
      <c r="J84" s="25"/>
    </row>
    <row r="85" spans="1:10" x14ac:dyDescent="0.25">
      <c r="A85" s="252" t="s">
        <v>74</v>
      </c>
      <c r="B85" s="333">
        <v>2.3621724400000002</v>
      </c>
      <c r="C85" s="336">
        <v>2.3621724400000002</v>
      </c>
      <c r="D85" s="335">
        <v>0</v>
      </c>
      <c r="E85" s="25"/>
      <c r="F85" s="252" t="s">
        <v>70</v>
      </c>
      <c r="G85" s="333">
        <v>0</v>
      </c>
      <c r="H85" s="338">
        <v>0</v>
      </c>
      <c r="I85" s="335">
        <v>0</v>
      </c>
      <c r="J85" s="25"/>
    </row>
    <row r="86" spans="1:10" x14ac:dyDescent="0.25">
      <c r="A86" s="252" t="s">
        <v>75</v>
      </c>
      <c r="B86" s="333">
        <v>10.79483883</v>
      </c>
      <c r="C86" s="336">
        <v>10.79483883</v>
      </c>
      <c r="D86" s="335">
        <v>0</v>
      </c>
      <c r="E86" s="25"/>
      <c r="F86" s="252" t="s">
        <v>71</v>
      </c>
      <c r="G86" s="333">
        <v>148.21544055999999</v>
      </c>
      <c r="H86" s="338">
        <v>148.21544055999999</v>
      </c>
      <c r="I86" s="335">
        <v>0</v>
      </c>
      <c r="J86" s="25"/>
    </row>
    <row r="87" spans="1:10" x14ac:dyDescent="0.25">
      <c r="A87" s="252" t="s">
        <v>76</v>
      </c>
      <c r="B87" s="333">
        <v>1.8716269999999999</v>
      </c>
      <c r="C87" s="336">
        <v>1.8716269999999999</v>
      </c>
      <c r="D87" s="335">
        <v>0</v>
      </c>
      <c r="E87" s="25"/>
      <c r="F87" s="252" t="s">
        <v>72</v>
      </c>
      <c r="G87" s="333">
        <v>5.8162999999999999E-2</v>
      </c>
      <c r="H87" s="338">
        <v>5.8162999999999999E-2</v>
      </c>
      <c r="I87" s="335">
        <v>0</v>
      </c>
      <c r="J87" s="25"/>
    </row>
    <row r="88" spans="1:10" x14ac:dyDescent="0.25">
      <c r="A88" s="252" t="s">
        <v>77</v>
      </c>
      <c r="B88" s="333">
        <v>0.59621018000000003</v>
      </c>
      <c r="C88" s="336">
        <v>0.59621018000000003</v>
      </c>
      <c r="D88" s="335">
        <v>0</v>
      </c>
      <c r="E88" s="25"/>
      <c r="F88" s="252" t="s">
        <v>73</v>
      </c>
      <c r="G88" s="333">
        <v>0.13049166000000001</v>
      </c>
      <c r="H88" s="338">
        <v>0.13049166000000001</v>
      </c>
      <c r="I88" s="335">
        <v>0</v>
      </c>
      <c r="J88" s="25"/>
    </row>
    <row r="89" spans="1:10" x14ac:dyDescent="0.25">
      <c r="A89" s="252" t="s">
        <v>78</v>
      </c>
      <c r="B89" s="333">
        <v>0</v>
      </c>
      <c r="C89" s="336">
        <v>0</v>
      </c>
      <c r="D89" s="335">
        <v>0</v>
      </c>
      <c r="E89" s="25"/>
      <c r="F89" s="252" t="s">
        <v>74</v>
      </c>
      <c r="G89" s="333">
        <v>1.04909487</v>
      </c>
      <c r="H89" s="338">
        <v>1.04909487</v>
      </c>
      <c r="I89" s="335">
        <v>0</v>
      </c>
      <c r="J89" s="25"/>
    </row>
    <row r="90" spans="1:10" x14ac:dyDescent="0.25">
      <c r="A90" s="252" t="s">
        <v>79</v>
      </c>
      <c r="B90" s="333">
        <v>2.0000000000000002E-5</v>
      </c>
      <c r="C90" s="336">
        <v>2.0000000000000002E-5</v>
      </c>
      <c r="D90" s="335">
        <v>0</v>
      </c>
      <c r="E90" s="25"/>
      <c r="F90" s="252" t="s">
        <v>75</v>
      </c>
      <c r="G90" s="333">
        <v>19.48836227</v>
      </c>
      <c r="H90" s="338">
        <v>19.48836227</v>
      </c>
      <c r="I90" s="335">
        <v>0</v>
      </c>
      <c r="J90" s="25"/>
    </row>
    <row r="91" spans="1:10" x14ac:dyDescent="0.25">
      <c r="A91" s="252" t="s">
        <v>81</v>
      </c>
      <c r="B91" s="333">
        <v>17.96965462</v>
      </c>
      <c r="C91" s="336">
        <v>17.96965462</v>
      </c>
      <c r="D91" s="335">
        <v>0</v>
      </c>
      <c r="E91" s="25"/>
      <c r="F91" s="252" t="s">
        <v>76</v>
      </c>
      <c r="G91" s="333">
        <v>4.2840535599999994</v>
      </c>
      <c r="H91" s="338">
        <v>4.2840535599999994</v>
      </c>
      <c r="I91" s="335">
        <v>0</v>
      </c>
      <c r="J91" s="25"/>
    </row>
    <row r="92" spans="1:10" x14ac:dyDescent="0.25">
      <c r="A92" s="252" t="s">
        <v>82</v>
      </c>
      <c r="B92" s="333">
        <v>0</v>
      </c>
      <c r="C92" s="336">
        <v>0</v>
      </c>
      <c r="D92" s="335">
        <v>0</v>
      </c>
      <c r="E92" s="25"/>
      <c r="F92" s="252" t="s">
        <v>77</v>
      </c>
      <c r="G92" s="333">
        <v>0.3838568</v>
      </c>
      <c r="H92" s="338">
        <v>0.3838568</v>
      </c>
      <c r="I92" s="335">
        <v>0</v>
      </c>
      <c r="J92" s="25"/>
    </row>
    <row r="93" spans="1:10" x14ac:dyDescent="0.25">
      <c r="A93" s="252" t="s">
        <v>83</v>
      </c>
      <c r="B93" s="333">
        <v>0</v>
      </c>
      <c r="C93" s="336">
        <v>0</v>
      </c>
      <c r="D93" s="335">
        <v>0</v>
      </c>
      <c r="E93" s="25"/>
      <c r="F93" s="252" t="s">
        <v>78</v>
      </c>
      <c r="G93" s="333">
        <v>0</v>
      </c>
      <c r="H93" s="338">
        <v>0</v>
      </c>
      <c r="I93" s="335">
        <v>0</v>
      </c>
      <c r="J93" s="25"/>
    </row>
    <row r="94" spans="1:10" x14ac:dyDescent="0.25">
      <c r="A94" s="252" t="s">
        <v>84</v>
      </c>
      <c r="B94" s="333">
        <v>8.4825000000000005E-4</v>
      </c>
      <c r="C94" s="336">
        <v>8.4825000000000005E-4</v>
      </c>
      <c r="D94" s="335">
        <v>0</v>
      </c>
      <c r="E94" s="25"/>
      <c r="F94" s="252" t="s">
        <v>79</v>
      </c>
      <c r="G94" s="333">
        <v>3.1830399999999998E-3</v>
      </c>
      <c r="H94" s="338">
        <v>3.1830399999999998E-3</v>
      </c>
      <c r="I94" s="335">
        <v>0</v>
      </c>
      <c r="J94" s="25"/>
    </row>
    <row r="95" spans="1:10" x14ac:dyDescent="0.25">
      <c r="A95" s="252" t="s">
        <v>85</v>
      </c>
      <c r="B95" s="333">
        <v>0</v>
      </c>
      <c r="C95" s="336">
        <v>0</v>
      </c>
      <c r="D95" s="335">
        <v>0</v>
      </c>
      <c r="E95" s="25"/>
      <c r="F95" s="252" t="s">
        <v>81</v>
      </c>
      <c r="G95" s="333">
        <v>129.65442547000001</v>
      </c>
      <c r="H95" s="338">
        <v>129.65442547000001</v>
      </c>
      <c r="I95" s="335">
        <v>0</v>
      </c>
      <c r="J95" s="25"/>
    </row>
    <row r="96" spans="1:10" x14ac:dyDescent="0.25">
      <c r="A96" s="252" t="s">
        <v>86</v>
      </c>
      <c r="B96" s="333">
        <v>0</v>
      </c>
      <c r="C96" s="336">
        <v>0</v>
      </c>
      <c r="D96" s="335">
        <v>0</v>
      </c>
      <c r="E96" s="25"/>
      <c r="F96" s="252" t="s">
        <v>82</v>
      </c>
      <c r="G96" s="333">
        <v>19.473448829999999</v>
      </c>
      <c r="H96" s="338">
        <v>19.473448829999999</v>
      </c>
      <c r="I96" s="335">
        <v>0</v>
      </c>
      <c r="J96" s="25"/>
    </row>
    <row r="97" spans="1:10" x14ac:dyDescent="0.25">
      <c r="A97" s="252" t="s">
        <v>87</v>
      </c>
      <c r="B97" s="333">
        <v>3.4E-5</v>
      </c>
      <c r="C97" s="336">
        <v>3.4E-5</v>
      </c>
      <c r="D97" s="335">
        <v>0</v>
      </c>
      <c r="E97" s="25"/>
      <c r="F97" s="252" t="s">
        <v>83</v>
      </c>
      <c r="G97" s="333">
        <v>3.6154962099999999</v>
      </c>
      <c r="H97" s="338">
        <v>3.6154962099999999</v>
      </c>
      <c r="I97" s="335">
        <v>0</v>
      </c>
      <c r="J97" s="25"/>
    </row>
    <row r="98" spans="1:10" x14ac:dyDescent="0.25">
      <c r="A98" s="252" t="s">
        <v>88</v>
      </c>
      <c r="B98" s="333">
        <v>4.0810675999999999</v>
      </c>
      <c r="C98" s="336">
        <v>4.0810675999999999</v>
      </c>
      <c r="D98" s="335">
        <v>0</v>
      </c>
      <c r="E98" s="25"/>
      <c r="F98" s="252" t="s">
        <v>84</v>
      </c>
      <c r="G98" s="333">
        <v>2.9674559900000004</v>
      </c>
      <c r="H98" s="338">
        <v>2.9674559900000004</v>
      </c>
      <c r="I98" s="335">
        <v>0</v>
      </c>
      <c r="J98" s="25"/>
    </row>
    <row r="99" spans="1:10" x14ac:dyDescent="0.25">
      <c r="A99" s="252" t="s">
        <v>89</v>
      </c>
      <c r="B99" s="333">
        <v>5.892E-2</v>
      </c>
      <c r="C99" s="336">
        <v>5.892E-2</v>
      </c>
      <c r="D99" s="335">
        <v>0</v>
      </c>
      <c r="E99" s="25"/>
      <c r="F99" s="252" t="s">
        <v>85</v>
      </c>
      <c r="G99" s="333">
        <v>0</v>
      </c>
      <c r="H99" s="338">
        <v>0</v>
      </c>
      <c r="I99" s="335">
        <v>0</v>
      </c>
      <c r="J99" s="25"/>
    </row>
    <row r="100" spans="1:10" x14ac:dyDescent="0.25">
      <c r="A100" s="252" t="s">
        <v>90</v>
      </c>
      <c r="B100" s="333">
        <v>8.8461780000000004E-2</v>
      </c>
      <c r="C100" s="336">
        <v>8.8461780000000004E-2</v>
      </c>
      <c r="D100" s="335">
        <v>0</v>
      </c>
      <c r="E100" s="25"/>
      <c r="F100" s="252" t="s">
        <v>86</v>
      </c>
      <c r="G100" s="333">
        <v>0</v>
      </c>
      <c r="H100" s="338">
        <v>0</v>
      </c>
      <c r="I100" s="335">
        <v>0</v>
      </c>
      <c r="J100" s="25"/>
    </row>
    <row r="101" spans="1:10" x14ac:dyDescent="0.25">
      <c r="A101" s="252" t="s">
        <v>91</v>
      </c>
      <c r="B101" s="333">
        <v>3.7400000000000003E-2</v>
      </c>
      <c r="C101" s="336">
        <v>3.7400000000000003E-2</v>
      </c>
      <c r="D101" s="335">
        <v>0</v>
      </c>
      <c r="E101" s="25"/>
      <c r="F101" s="252" t="s">
        <v>87</v>
      </c>
      <c r="G101" s="333">
        <v>3.2450220000000002E-2</v>
      </c>
      <c r="H101" s="338">
        <v>3.2450220000000002E-2</v>
      </c>
      <c r="I101" s="335">
        <v>0</v>
      </c>
      <c r="J101" s="25"/>
    </row>
    <row r="102" spans="1:10" x14ac:dyDescent="0.25">
      <c r="A102" s="252" t="s">
        <v>92</v>
      </c>
      <c r="B102" s="333">
        <v>3.9059249999999997E-2</v>
      </c>
      <c r="C102" s="336">
        <v>3.9059249999999997E-2</v>
      </c>
      <c r="D102" s="335">
        <v>0</v>
      </c>
      <c r="E102" s="25"/>
      <c r="F102" s="252" t="s">
        <v>88</v>
      </c>
      <c r="G102" s="333">
        <v>74.484424969999992</v>
      </c>
      <c r="H102" s="338">
        <v>74.484424969999992</v>
      </c>
      <c r="I102" s="335">
        <v>0</v>
      </c>
      <c r="J102" s="25"/>
    </row>
    <row r="103" spans="1:10" x14ac:dyDescent="0.25">
      <c r="A103" s="252" t="s">
        <v>93</v>
      </c>
      <c r="B103" s="333">
        <v>6.4376650000000007E-2</v>
      </c>
      <c r="C103" s="336">
        <v>6.4376650000000007E-2</v>
      </c>
      <c r="D103" s="335">
        <v>0</v>
      </c>
      <c r="E103" s="25"/>
      <c r="F103" s="252" t="s">
        <v>89</v>
      </c>
      <c r="G103" s="333">
        <v>5.35676212</v>
      </c>
      <c r="H103" s="338">
        <v>5.35676212</v>
      </c>
      <c r="I103" s="335">
        <v>0</v>
      </c>
      <c r="J103" s="25"/>
    </row>
    <row r="104" spans="1:10" x14ac:dyDescent="0.25">
      <c r="A104" s="252" t="s">
        <v>94</v>
      </c>
      <c r="B104" s="333">
        <v>1.6639999999999999E-3</v>
      </c>
      <c r="C104" s="336">
        <v>1.6639999999999999E-3</v>
      </c>
      <c r="D104" s="335">
        <v>0</v>
      </c>
      <c r="E104" s="25"/>
      <c r="F104" s="252" t="s">
        <v>90</v>
      </c>
      <c r="G104" s="333">
        <v>4.8080300000000006E-2</v>
      </c>
      <c r="H104" s="338">
        <v>4.8080300000000006E-2</v>
      </c>
      <c r="I104" s="335">
        <v>0</v>
      </c>
      <c r="J104" s="25"/>
    </row>
    <row r="105" spans="1:10" x14ac:dyDescent="0.25">
      <c r="A105" s="252" t="s">
        <v>95</v>
      </c>
      <c r="B105" s="333">
        <v>1.8073229999999999E-2</v>
      </c>
      <c r="C105" s="336">
        <v>1.8073229999999999E-2</v>
      </c>
      <c r="D105" s="335">
        <v>0</v>
      </c>
      <c r="E105" s="25"/>
      <c r="F105" s="252" t="s">
        <v>91</v>
      </c>
      <c r="G105" s="333">
        <v>1.8760192199999999</v>
      </c>
      <c r="H105" s="338">
        <v>1.8760192199999999</v>
      </c>
      <c r="I105" s="335">
        <v>0</v>
      </c>
      <c r="J105" s="25"/>
    </row>
    <row r="106" spans="1:10" x14ac:dyDescent="0.25">
      <c r="A106" s="252" t="s">
        <v>96</v>
      </c>
      <c r="B106" s="333">
        <v>8.9700000000000001E-4</v>
      </c>
      <c r="C106" s="336">
        <v>8.9700000000000001E-4</v>
      </c>
      <c r="D106" s="335">
        <v>0</v>
      </c>
      <c r="E106" s="25"/>
      <c r="F106" s="252" t="s">
        <v>92</v>
      </c>
      <c r="G106" s="333">
        <v>2.46722668</v>
      </c>
      <c r="H106" s="338">
        <v>2.46722668</v>
      </c>
      <c r="I106" s="335">
        <v>0</v>
      </c>
      <c r="J106" s="25"/>
    </row>
    <row r="107" spans="1:10" x14ac:dyDescent="0.25">
      <c r="A107" s="252" t="s">
        <v>97</v>
      </c>
      <c r="B107" s="333">
        <v>0.65761230000000004</v>
      </c>
      <c r="C107" s="336">
        <v>0.65761230000000004</v>
      </c>
      <c r="D107" s="335">
        <v>0</v>
      </c>
      <c r="E107" s="25"/>
      <c r="F107" s="252" t="s">
        <v>93</v>
      </c>
      <c r="G107" s="333">
        <v>1.54172164</v>
      </c>
      <c r="H107" s="338">
        <v>1.54172164</v>
      </c>
      <c r="I107" s="335">
        <v>0</v>
      </c>
      <c r="J107" s="25"/>
    </row>
    <row r="108" spans="1:10" x14ac:dyDescent="0.25">
      <c r="A108" s="252" t="s">
        <v>98</v>
      </c>
      <c r="B108" s="333">
        <v>4.7332701799999999</v>
      </c>
      <c r="C108" s="336">
        <v>4.7332701799999999</v>
      </c>
      <c r="D108" s="335">
        <v>0</v>
      </c>
      <c r="E108" s="25"/>
      <c r="F108" s="252" t="s">
        <v>94</v>
      </c>
      <c r="G108" s="333">
        <v>13.65090107</v>
      </c>
      <c r="H108" s="338">
        <v>13.65090107</v>
      </c>
      <c r="I108" s="335">
        <v>0</v>
      </c>
      <c r="J108" s="25"/>
    </row>
    <row r="109" spans="1:10" x14ac:dyDescent="0.25">
      <c r="A109" s="252" t="s">
        <v>99</v>
      </c>
      <c r="B109" s="333">
        <v>0.25599860000000002</v>
      </c>
      <c r="C109" s="336">
        <v>0.25599860000000002</v>
      </c>
      <c r="D109" s="335">
        <v>0</v>
      </c>
      <c r="E109" s="25"/>
      <c r="F109" s="252" t="s">
        <v>95</v>
      </c>
      <c r="G109" s="333">
        <v>12.373304210000001</v>
      </c>
      <c r="H109" s="338">
        <v>12.373304210000001</v>
      </c>
      <c r="I109" s="335">
        <v>0</v>
      </c>
      <c r="J109" s="25"/>
    </row>
    <row r="110" spans="1:10" x14ac:dyDescent="0.25">
      <c r="A110" s="252" t="s">
        <v>100</v>
      </c>
      <c r="B110" s="333">
        <v>0.12893199999999999</v>
      </c>
      <c r="C110" s="336">
        <v>0.12893199999999999</v>
      </c>
      <c r="D110" s="335">
        <v>0</v>
      </c>
      <c r="E110" s="25"/>
      <c r="F110" s="252" t="s">
        <v>96</v>
      </c>
      <c r="G110" s="333">
        <v>1.1086816100000001</v>
      </c>
      <c r="H110" s="338">
        <v>1.1086816100000001</v>
      </c>
      <c r="I110" s="335">
        <v>0</v>
      </c>
      <c r="J110" s="25"/>
    </row>
    <row r="111" spans="1:10" x14ac:dyDescent="0.25">
      <c r="A111" s="252" t="s">
        <v>101</v>
      </c>
      <c r="B111" s="333">
        <v>1.73712E-3</v>
      </c>
      <c r="C111" s="336">
        <v>1.73712E-3</v>
      </c>
      <c r="D111" s="335">
        <v>0</v>
      </c>
      <c r="E111" s="25"/>
      <c r="F111" s="252" t="s">
        <v>97</v>
      </c>
      <c r="G111" s="333">
        <v>29.64003361</v>
      </c>
      <c r="H111" s="338">
        <v>29.64003361</v>
      </c>
      <c r="I111" s="335">
        <v>0</v>
      </c>
      <c r="J111" s="25"/>
    </row>
    <row r="112" spans="1:10" x14ac:dyDescent="0.25">
      <c r="A112" s="252" t="s">
        <v>102</v>
      </c>
      <c r="B112" s="333">
        <v>3.2137399999999997E-3</v>
      </c>
      <c r="C112" s="336">
        <v>3.2137399999999997E-3</v>
      </c>
      <c r="D112" s="335">
        <v>0</v>
      </c>
      <c r="E112" s="25"/>
      <c r="F112" s="252" t="s">
        <v>98</v>
      </c>
      <c r="G112" s="333">
        <v>21.381049010000002</v>
      </c>
      <c r="H112" s="338">
        <v>21.381049010000002</v>
      </c>
      <c r="I112" s="335">
        <v>0</v>
      </c>
      <c r="J112" s="25"/>
    </row>
    <row r="113" spans="1:10" x14ac:dyDescent="0.25">
      <c r="A113" s="252" t="s">
        <v>103</v>
      </c>
      <c r="B113" s="333">
        <v>3.71538901</v>
      </c>
      <c r="C113" s="336">
        <v>3.71538901</v>
      </c>
      <c r="D113" s="335">
        <v>0</v>
      </c>
      <c r="E113" s="25"/>
      <c r="F113" s="252" t="s">
        <v>99</v>
      </c>
      <c r="G113" s="333">
        <v>40.229040560000001</v>
      </c>
      <c r="H113" s="338">
        <v>40.229040560000001</v>
      </c>
      <c r="I113" s="335">
        <v>0</v>
      </c>
      <c r="J113" s="25"/>
    </row>
    <row r="114" spans="1:10" x14ac:dyDescent="0.25">
      <c r="A114" s="252" t="s">
        <v>104</v>
      </c>
      <c r="B114" s="333">
        <v>2.5230493199999997</v>
      </c>
      <c r="C114" s="336">
        <v>2.5230493199999997</v>
      </c>
      <c r="D114" s="335">
        <v>0</v>
      </c>
      <c r="E114" s="25"/>
      <c r="F114" s="252" t="s">
        <v>100</v>
      </c>
      <c r="G114" s="333">
        <v>0.24410397</v>
      </c>
      <c r="H114" s="338">
        <v>0.24410397</v>
      </c>
      <c r="I114" s="335">
        <v>0</v>
      </c>
      <c r="J114" s="25"/>
    </row>
    <row r="115" spans="1:10" x14ac:dyDescent="0.25">
      <c r="A115" s="252" t="s">
        <v>105</v>
      </c>
      <c r="B115" s="333">
        <v>0.39646500000000001</v>
      </c>
      <c r="C115" s="336">
        <v>0.39646500000000001</v>
      </c>
      <c r="D115" s="335">
        <v>0</v>
      </c>
      <c r="E115" s="25"/>
      <c r="F115" s="252" t="s">
        <v>101</v>
      </c>
      <c r="G115" s="333">
        <v>2.8403739700000004</v>
      </c>
      <c r="H115" s="338">
        <v>2.8403739700000004</v>
      </c>
      <c r="I115" s="335">
        <v>0</v>
      </c>
      <c r="J115" s="25"/>
    </row>
    <row r="116" spans="1:10" x14ac:dyDescent="0.25">
      <c r="A116" s="252" t="s">
        <v>106</v>
      </c>
      <c r="B116" s="333">
        <v>0.41971924999999999</v>
      </c>
      <c r="C116" s="336">
        <v>0.41971924999999999</v>
      </c>
      <c r="D116" s="335">
        <v>0</v>
      </c>
      <c r="E116" s="25"/>
      <c r="F116" s="252" t="s">
        <v>102</v>
      </c>
      <c r="G116" s="333">
        <v>0.54136218999999997</v>
      </c>
      <c r="H116" s="338">
        <v>0.54136218999999997</v>
      </c>
      <c r="I116" s="335">
        <v>0</v>
      </c>
      <c r="J116" s="25"/>
    </row>
    <row r="117" spans="1:10" x14ac:dyDescent="0.25">
      <c r="A117" s="252" t="s">
        <v>107</v>
      </c>
      <c r="B117" s="333">
        <v>0.89401087000000001</v>
      </c>
      <c r="C117" s="336">
        <v>0.89401087000000001</v>
      </c>
      <c r="D117" s="335">
        <v>0</v>
      </c>
      <c r="E117" s="25"/>
      <c r="F117" s="252" t="s">
        <v>103</v>
      </c>
      <c r="G117" s="333">
        <v>28.762791660000001</v>
      </c>
      <c r="H117" s="338">
        <v>28.762791660000001</v>
      </c>
      <c r="I117" s="335">
        <v>0</v>
      </c>
      <c r="J117" s="25"/>
    </row>
    <row r="118" spans="1:10" x14ac:dyDescent="0.25">
      <c r="A118" s="252" t="s">
        <v>108</v>
      </c>
      <c r="B118" s="333">
        <v>2.8472342899999998</v>
      </c>
      <c r="C118" s="336">
        <v>2.8472342899999998</v>
      </c>
      <c r="D118" s="335">
        <v>0</v>
      </c>
      <c r="E118" s="25"/>
      <c r="F118" s="252" t="s">
        <v>104</v>
      </c>
      <c r="G118" s="333">
        <v>37.283928459999998</v>
      </c>
      <c r="H118" s="338">
        <v>37.283928459999998</v>
      </c>
      <c r="I118" s="335">
        <v>0</v>
      </c>
      <c r="J118" s="25"/>
    </row>
    <row r="119" spans="1:10" x14ac:dyDescent="0.25">
      <c r="A119" s="252" t="s">
        <v>109</v>
      </c>
      <c r="B119" s="333">
        <v>0.16065235</v>
      </c>
      <c r="C119" s="336">
        <v>0.16065235</v>
      </c>
      <c r="D119" s="335">
        <v>0</v>
      </c>
      <c r="E119" s="25"/>
      <c r="F119" s="252" t="s">
        <v>106</v>
      </c>
      <c r="G119" s="333">
        <v>12.80016558</v>
      </c>
      <c r="H119" s="338">
        <v>12.80016558</v>
      </c>
      <c r="I119" s="335">
        <v>0</v>
      </c>
      <c r="J119" s="25"/>
    </row>
    <row r="120" spans="1:10" x14ac:dyDescent="0.25">
      <c r="A120" s="252" t="s">
        <v>110</v>
      </c>
      <c r="B120" s="333">
        <v>0.76927513999999997</v>
      </c>
      <c r="C120" s="336">
        <v>0.76927513999999997</v>
      </c>
      <c r="D120" s="335">
        <v>0</v>
      </c>
      <c r="E120" s="25"/>
      <c r="F120" s="252" t="s">
        <v>108</v>
      </c>
      <c r="G120" s="333">
        <v>99.828983430000008</v>
      </c>
      <c r="H120" s="338">
        <v>99.828983430000008</v>
      </c>
      <c r="I120" s="335">
        <v>0</v>
      </c>
      <c r="J120" s="25"/>
    </row>
    <row r="121" spans="1:10" x14ac:dyDescent="0.25">
      <c r="A121" s="252" t="s">
        <v>111</v>
      </c>
      <c r="B121" s="333">
        <v>0</v>
      </c>
      <c r="C121" s="336">
        <v>0</v>
      </c>
      <c r="D121" s="335">
        <v>0</v>
      </c>
      <c r="E121" s="25"/>
      <c r="F121" s="252" t="s">
        <v>109</v>
      </c>
      <c r="G121" s="333">
        <v>47.399066299999994</v>
      </c>
      <c r="H121" s="338">
        <v>47.399066299999994</v>
      </c>
      <c r="I121" s="335">
        <v>0</v>
      </c>
      <c r="J121" s="25"/>
    </row>
    <row r="122" spans="1:10" x14ac:dyDescent="0.25">
      <c r="A122" s="252" t="s">
        <v>112</v>
      </c>
      <c r="B122" s="333">
        <v>9.2682639999999997E-2</v>
      </c>
      <c r="C122" s="336">
        <v>9.2682639999999997E-2</v>
      </c>
      <c r="D122" s="335">
        <v>0</v>
      </c>
      <c r="E122" s="25"/>
      <c r="F122" s="252" t="s">
        <v>110</v>
      </c>
      <c r="G122" s="333">
        <v>42.348691729999999</v>
      </c>
      <c r="H122" s="338">
        <v>42.348691729999999</v>
      </c>
      <c r="I122" s="335">
        <v>0</v>
      </c>
      <c r="J122" s="25"/>
    </row>
    <row r="123" spans="1:10" x14ac:dyDescent="0.25">
      <c r="A123" s="252" t="s">
        <v>113</v>
      </c>
      <c r="B123" s="333">
        <v>0.52717524999999998</v>
      </c>
      <c r="C123" s="336">
        <v>0.52717524999999998</v>
      </c>
      <c r="D123" s="335">
        <v>0</v>
      </c>
      <c r="E123" s="25"/>
      <c r="F123" s="252" t="s">
        <v>111</v>
      </c>
      <c r="G123" s="333">
        <v>1.9482870000000001</v>
      </c>
      <c r="H123" s="338">
        <v>1.9482870000000001</v>
      </c>
      <c r="I123" s="335">
        <v>0</v>
      </c>
      <c r="J123" s="25"/>
    </row>
    <row r="124" spans="1:10" x14ac:dyDescent="0.25">
      <c r="A124" s="252" t="s">
        <v>114</v>
      </c>
      <c r="B124" s="333">
        <v>2.8549739399999998</v>
      </c>
      <c r="C124" s="336">
        <v>2.8549739399999998</v>
      </c>
      <c r="D124" s="335">
        <v>0</v>
      </c>
      <c r="E124" s="25"/>
      <c r="F124" s="252" t="s">
        <v>112</v>
      </c>
      <c r="G124" s="333">
        <v>3.4755729300000002</v>
      </c>
      <c r="H124" s="338">
        <v>3.4755729300000002</v>
      </c>
      <c r="I124" s="335">
        <v>0</v>
      </c>
      <c r="J124" s="25"/>
    </row>
    <row r="125" spans="1:10" x14ac:dyDescent="0.25">
      <c r="A125" s="252" t="s">
        <v>115</v>
      </c>
      <c r="B125" s="333">
        <v>0</v>
      </c>
      <c r="C125" s="336">
        <v>0</v>
      </c>
      <c r="D125" s="335">
        <v>0</v>
      </c>
      <c r="E125" s="25"/>
      <c r="F125" s="252" t="s">
        <v>113</v>
      </c>
      <c r="G125" s="333">
        <v>4.7088583000000002</v>
      </c>
      <c r="H125" s="338">
        <v>4.7088583000000002</v>
      </c>
      <c r="I125" s="335">
        <v>0</v>
      </c>
      <c r="J125" s="25"/>
    </row>
    <row r="126" spans="1:10" x14ac:dyDescent="0.25">
      <c r="A126" s="252" t="s">
        <v>116</v>
      </c>
      <c r="B126" s="333">
        <v>8.7835469999999999E-2</v>
      </c>
      <c r="C126" s="336">
        <v>8.7835469999999999E-2</v>
      </c>
      <c r="D126" s="335">
        <v>0</v>
      </c>
      <c r="E126" s="25"/>
      <c r="F126" s="252" t="s">
        <v>114</v>
      </c>
      <c r="G126" s="333">
        <v>52.924878030000002</v>
      </c>
      <c r="H126" s="338">
        <v>52.924878030000002</v>
      </c>
      <c r="I126" s="335">
        <v>0</v>
      </c>
      <c r="J126" s="25"/>
    </row>
    <row r="127" spans="1:10" x14ac:dyDescent="0.25">
      <c r="A127" s="252" t="s">
        <v>117</v>
      </c>
      <c r="B127" s="333">
        <v>0.62989304000000002</v>
      </c>
      <c r="C127" s="336">
        <v>0.62989304000000002</v>
      </c>
      <c r="D127" s="335">
        <v>0</v>
      </c>
      <c r="E127" s="25"/>
      <c r="F127" s="252" t="s">
        <v>115</v>
      </c>
      <c r="G127" s="333">
        <v>0</v>
      </c>
      <c r="H127" s="338">
        <v>0</v>
      </c>
      <c r="I127" s="335">
        <v>0</v>
      </c>
      <c r="J127" s="25"/>
    </row>
    <row r="128" spans="1:10" x14ac:dyDescent="0.25">
      <c r="A128" s="252" t="s">
        <v>118</v>
      </c>
      <c r="B128" s="333">
        <v>4.3966850000000002E-2</v>
      </c>
      <c r="C128" s="336">
        <v>4.3966850000000002E-2</v>
      </c>
      <c r="D128" s="335">
        <v>0</v>
      </c>
      <c r="E128" s="25"/>
      <c r="F128" s="252" t="s">
        <v>116</v>
      </c>
      <c r="G128" s="333">
        <v>34.189410799999997</v>
      </c>
      <c r="H128" s="338">
        <v>34.189410799999997</v>
      </c>
      <c r="I128" s="335">
        <v>0</v>
      </c>
      <c r="J128" s="25"/>
    </row>
    <row r="129" spans="1:10" x14ac:dyDescent="0.25">
      <c r="A129" s="252" t="s">
        <v>119</v>
      </c>
      <c r="B129" s="333">
        <v>0.11601006</v>
      </c>
      <c r="C129" s="336">
        <v>0.11601006</v>
      </c>
      <c r="D129" s="335">
        <v>0</v>
      </c>
      <c r="E129" s="25"/>
      <c r="F129" s="252" t="s">
        <v>117</v>
      </c>
      <c r="G129" s="333">
        <v>26.38132821</v>
      </c>
      <c r="H129" s="338">
        <v>26.38132821</v>
      </c>
      <c r="I129" s="335">
        <v>0</v>
      </c>
      <c r="J129" s="25"/>
    </row>
    <row r="130" spans="1:10" x14ac:dyDescent="0.25">
      <c r="A130" s="252" t="s">
        <v>120</v>
      </c>
      <c r="B130" s="333">
        <v>7.6800750000000001E-2</v>
      </c>
      <c r="C130" s="336">
        <v>7.6800750000000001E-2</v>
      </c>
      <c r="D130" s="335">
        <v>0</v>
      </c>
      <c r="E130" s="25"/>
      <c r="F130" s="252" t="s">
        <v>118</v>
      </c>
      <c r="G130" s="333">
        <v>1.42196028</v>
      </c>
      <c r="H130" s="338">
        <v>1.42196028</v>
      </c>
      <c r="I130" s="335">
        <v>0</v>
      </c>
      <c r="J130" s="25"/>
    </row>
    <row r="131" spans="1:10" x14ac:dyDescent="0.25">
      <c r="A131" s="252" t="s">
        <v>121</v>
      </c>
      <c r="B131" s="333">
        <v>2.3E-2</v>
      </c>
      <c r="C131" s="336">
        <v>2.3E-2</v>
      </c>
      <c r="D131" s="335">
        <v>0</v>
      </c>
      <c r="E131" s="25"/>
      <c r="F131" s="252" t="s">
        <v>119</v>
      </c>
      <c r="G131" s="333">
        <v>12.445564220000001</v>
      </c>
      <c r="H131" s="338">
        <v>12.445564220000001</v>
      </c>
      <c r="I131" s="335">
        <v>0</v>
      </c>
      <c r="J131" s="25"/>
    </row>
    <row r="132" spans="1:10" x14ac:dyDescent="0.25">
      <c r="A132" s="252" t="s">
        <v>122</v>
      </c>
      <c r="B132" s="333">
        <v>2.06053094</v>
      </c>
      <c r="C132" s="336">
        <v>2.06053094</v>
      </c>
      <c r="D132" s="335">
        <v>0</v>
      </c>
      <c r="E132" s="25"/>
      <c r="F132" s="252" t="s">
        <v>120</v>
      </c>
      <c r="G132" s="333">
        <v>14.12141982</v>
      </c>
      <c r="H132" s="338">
        <v>14.12141982</v>
      </c>
      <c r="I132" s="335">
        <v>0</v>
      </c>
      <c r="J132" s="25"/>
    </row>
    <row r="133" spans="1:10" x14ac:dyDescent="0.25">
      <c r="A133" s="252" t="s">
        <v>123</v>
      </c>
      <c r="B133" s="333">
        <v>86.298231879999989</v>
      </c>
      <c r="C133" s="336">
        <v>86.298231879999989</v>
      </c>
      <c r="D133" s="335">
        <v>0</v>
      </c>
      <c r="E133" s="25"/>
      <c r="F133" s="252" t="s">
        <v>121</v>
      </c>
      <c r="G133" s="333">
        <v>17.191210859999998</v>
      </c>
      <c r="H133" s="338">
        <v>17.191210859999998</v>
      </c>
      <c r="I133" s="335">
        <v>0</v>
      </c>
      <c r="J133" s="25"/>
    </row>
    <row r="134" spans="1:10" x14ac:dyDescent="0.25">
      <c r="A134" s="252" t="s">
        <v>124</v>
      </c>
      <c r="B134" s="333">
        <v>2.53258E-3</v>
      </c>
      <c r="C134" s="336">
        <v>2.53258E-3</v>
      </c>
      <c r="D134" s="335">
        <v>0</v>
      </c>
      <c r="E134" s="25"/>
      <c r="F134" s="252" t="s">
        <v>122</v>
      </c>
      <c r="G134" s="333">
        <v>10.330761730000001</v>
      </c>
      <c r="H134" s="338">
        <v>10.330761730000001</v>
      </c>
      <c r="I134" s="335">
        <v>0</v>
      </c>
      <c r="J134" s="25"/>
    </row>
    <row r="135" spans="1:10" x14ac:dyDescent="0.25">
      <c r="A135" s="252" t="s">
        <v>125</v>
      </c>
      <c r="B135" s="333">
        <v>14.06019899</v>
      </c>
      <c r="C135" s="336">
        <v>14.06019899</v>
      </c>
      <c r="D135" s="335">
        <v>0</v>
      </c>
      <c r="E135" s="25"/>
      <c r="F135" s="252" t="s">
        <v>123</v>
      </c>
      <c r="G135" s="333">
        <v>252.75842747999999</v>
      </c>
      <c r="H135" s="338">
        <v>252.75842747999999</v>
      </c>
      <c r="I135" s="335">
        <v>0</v>
      </c>
      <c r="J135" s="25"/>
    </row>
    <row r="136" spans="1:10" x14ac:dyDescent="0.25">
      <c r="A136" s="252" t="s">
        <v>126</v>
      </c>
      <c r="B136" s="333">
        <v>7.4700000000000001E-3</v>
      </c>
      <c r="C136" s="336">
        <v>7.4700000000000001E-3</v>
      </c>
      <c r="D136" s="335">
        <v>0</v>
      </c>
      <c r="E136" s="25"/>
      <c r="F136" s="252" t="s">
        <v>124</v>
      </c>
      <c r="G136" s="333">
        <v>9.202921E-2</v>
      </c>
      <c r="H136" s="338">
        <v>9.202921E-2</v>
      </c>
      <c r="I136" s="335">
        <v>0</v>
      </c>
      <c r="J136" s="25"/>
    </row>
    <row r="137" spans="1:10" x14ac:dyDescent="0.25">
      <c r="A137" s="252" t="s">
        <v>127</v>
      </c>
      <c r="B137" s="333">
        <v>1.0218376899999999</v>
      </c>
      <c r="C137" s="336">
        <v>1.0218376899999999</v>
      </c>
      <c r="D137" s="335">
        <v>0</v>
      </c>
      <c r="E137" s="25"/>
      <c r="F137" s="252" t="s">
        <v>125</v>
      </c>
      <c r="G137" s="333">
        <v>0.45677129999999999</v>
      </c>
      <c r="H137" s="338">
        <v>0.45677129999999999</v>
      </c>
      <c r="I137" s="335">
        <v>0</v>
      </c>
      <c r="J137" s="25"/>
    </row>
    <row r="138" spans="1:10" x14ac:dyDescent="0.25">
      <c r="A138" s="252" t="s">
        <v>128</v>
      </c>
      <c r="B138" s="333">
        <v>0.20178813000000001</v>
      </c>
      <c r="C138" s="336">
        <v>0.20178813000000001</v>
      </c>
      <c r="D138" s="335">
        <v>0</v>
      </c>
      <c r="E138" s="25"/>
      <c r="F138" s="252" t="s">
        <v>126</v>
      </c>
      <c r="G138" s="333">
        <v>0.87680312000000005</v>
      </c>
      <c r="H138" s="338">
        <v>0.87680312000000005</v>
      </c>
      <c r="I138" s="335">
        <v>0</v>
      </c>
      <c r="J138" s="25"/>
    </row>
    <row r="139" spans="1:10" x14ac:dyDescent="0.25">
      <c r="A139" s="252" t="s">
        <v>129</v>
      </c>
      <c r="B139" s="333">
        <v>91.628102749999996</v>
      </c>
      <c r="C139" s="336">
        <v>91.628102749999996</v>
      </c>
      <c r="D139" s="335">
        <v>0</v>
      </c>
      <c r="E139" s="25"/>
      <c r="F139" s="252" t="s">
        <v>127</v>
      </c>
      <c r="G139" s="333">
        <v>0</v>
      </c>
      <c r="H139" s="338">
        <v>0</v>
      </c>
      <c r="I139" s="335">
        <v>0</v>
      </c>
      <c r="J139" s="25"/>
    </row>
    <row r="140" spans="1:10" x14ac:dyDescent="0.25">
      <c r="A140" s="252" t="s">
        <v>130</v>
      </c>
      <c r="B140" s="333">
        <v>44.292930570000003</v>
      </c>
      <c r="C140" s="336">
        <v>44.292930570000003</v>
      </c>
      <c r="D140" s="335">
        <v>0</v>
      </c>
      <c r="E140" s="25"/>
      <c r="F140" s="252" t="s">
        <v>128</v>
      </c>
      <c r="G140" s="333">
        <v>24.81227535</v>
      </c>
      <c r="H140" s="338">
        <v>24.81227535</v>
      </c>
      <c r="I140" s="335">
        <v>0</v>
      </c>
      <c r="J140" s="25"/>
    </row>
    <row r="141" spans="1:10" x14ac:dyDescent="0.25">
      <c r="A141" s="252" t="s">
        <v>131</v>
      </c>
      <c r="B141" s="333">
        <v>0</v>
      </c>
      <c r="C141" s="336">
        <v>0</v>
      </c>
      <c r="D141" s="335">
        <v>0</v>
      </c>
      <c r="E141" s="25"/>
      <c r="F141" s="252" t="s">
        <v>129</v>
      </c>
      <c r="G141" s="333">
        <v>146.78090972999999</v>
      </c>
      <c r="H141" s="338">
        <v>146.78090972999999</v>
      </c>
      <c r="I141" s="335">
        <v>0</v>
      </c>
      <c r="J141" s="25"/>
    </row>
    <row r="142" spans="1:10" x14ac:dyDescent="0.25">
      <c r="A142" s="252" t="s">
        <v>132</v>
      </c>
      <c r="B142" s="333">
        <v>0.33356585</v>
      </c>
      <c r="C142" s="336">
        <v>0.33356585</v>
      </c>
      <c r="D142" s="335">
        <v>0</v>
      </c>
      <c r="E142" s="25"/>
      <c r="F142" s="252" t="s">
        <v>131</v>
      </c>
      <c r="G142" s="333">
        <v>2.2792400000000001E-2</v>
      </c>
      <c r="H142" s="338">
        <v>2.2792400000000001E-2</v>
      </c>
      <c r="I142" s="335">
        <v>0</v>
      </c>
      <c r="J142" s="25"/>
    </row>
    <row r="143" spans="1:10" x14ac:dyDescent="0.25">
      <c r="A143" s="252" t="s">
        <v>133</v>
      </c>
      <c r="B143" s="333">
        <v>4.4150556200000004</v>
      </c>
      <c r="C143" s="336">
        <v>4.4150556200000004</v>
      </c>
      <c r="D143" s="335">
        <v>0</v>
      </c>
      <c r="E143" s="25"/>
      <c r="F143" s="252" t="s">
        <v>132</v>
      </c>
      <c r="G143" s="333">
        <v>17.287152089999999</v>
      </c>
      <c r="H143" s="338">
        <v>17.287152089999999</v>
      </c>
      <c r="I143" s="335">
        <v>0</v>
      </c>
      <c r="J143" s="25"/>
    </row>
    <row r="144" spans="1:10" x14ac:dyDescent="0.25">
      <c r="A144" s="252" t="s">
        <v>134</v>
      </c>
      <c r="B144" s="333">
        <v>0.33116500999999998</v>
      </c>
      <c r="C144" s="336">
        <v>0.33116500999999998</v>
      </c>
      <c r="D144" s="335">
        <v>0</v>
      </c>
      <c r="E144" s="25"/>
      <c r="F144" s="252" t="s">
        <v>134</v>
      </c>
      <c r="G144" s="333">
        <v>89.416302099999996</v>
      </c>
      <c r="H144" s="338">
        <v>89.416302099999996</v>
      </c>
      <c r="I144" s="335">
        <v>0</v>
      </c>
      <c r="J144" s="25"/>
    </row>
    <row r="145" spans="1:10" x14ac:dyDescent="0.25">
      <c r="A145" s="252" t="s">
        <v>135</v>
      </c>
      <c r="B145" s="333">
        <v>1.1489517900000001</v>
      </c>
      <c r="C145" s="336">
        <v>1.1489517900000001</v>
      </c>
      <c r="D145" s="335">
        <v>0</v>
      </c>
      <c r="E145" s="25"/>
      <c r="F145" s="252" t="s">
        <v>135</v>
      </c>
      <c r="G145" s="333">
        <v>71.224652459999987</v>
      </c>
      <c r="H145" s="338">
        <v>71.224652459999987</v>
      </c>
      <c r="I145" s="335">
        <v>0</v>
      </c>
      <c r="J145" s="25"/>
    </row>
    <row r="146" spans="1:10" x14ac:dyDescent="0.25">
      <c r="A146" s="252" t="s">
        <v>136</v>
      </c>
      <c r="B146" s="333">
        <v>7.6484399999999994E-2</v>
      </c>
      <c r="C146" s="336">
        <v>7.6484399999999994E-2</v>
      </c>
      <c r="D146" s="335">
        <v>0</v>
      </c>
      <c r="E146" s="25"/>
      <c r="F146" s="252" t="s">
        <v>136</v>
      </c>
      <c r="G146" s="333">
        <v>1.4545880900000001</v>
      </c>
      <c r="H146" s="338">
        <v>1.4545880900000001</v>
      </c>
      <c r="I146" s="335">
        <v>0</v>
      </c>
      <c r="J146" s="25"/>
    </row>
    <row r="147" spans="1:10" x14ac:dyDescent="0.25">
      <c r="A147" s="252" t="s">
        <v>137</v>
      </c>
      <c r="B147" s="333">
        <v>1.4977260000000001E-2</v>
      </c>
      <c r="C147" s="336">
        <v>1.4977260000000001E-2</v>
      </c>
      <c r="D147" s="335">
        <v>0</v>
      </c>
      <c r="E147" s="25"/>
      <c r="F147" s="252" t="s">
        <v>137</v>
      </c>
      <c r="G147" s="333">
        <v>1.25540944</v>
      </c>
      <c r="H147" s="338">
        <v>1.25540944</v>
      </c>
      <c r="I147" s="335">
        <v>0</v>
      </c>
      <c r="J147" s="25"/>
    </row>
    <row r="148" spans="1:10" x14ac:dyDescent="0.25">
      <c r="A148" s="252" t="s">
        <v>138</v>
      </c>
      <c r="B148" s="333">
        <v>1.4779E-2</v>
      </c>
      <c r="C148" s="336">
        <v>1.4779E-2</v>
      </c>
      <c r="D148" s="335">
        <v>0</v>
      </c>
      <c r="E148" s="25"/>
      <c r="F148" s="252" t="s">
        <v>138</v>
      </c>
      <c r="G148" s="333">
        <v>4.7729788600000003</v>
      </c>
      <c r="H148" s="338">
        <v>4.7729788600000003</v>
      </c>
      <c r="I148" s="335">
        <v>0</v>
      </c>
      <c r="J148" s="25"/>
    </row>
    <row r="149" spans="1:10" x14ac:dyDescent="0.25">
      <c r="A149" s="252" t="s">
        <v>139</v>
      </c>
      <c r="B149" s="333">
        <v>3.6795999999999999E-3</v>
      </c>
      <c r="C149" s="336">
        <v>3.6795999999999999E-3</v>
      </c>
      <c r="D149" s="335">
        <v>0</v>
      </c>
      <c r="E149" s="25"/>
      <c r="F149" s="252" t="s">
        <v>139</v>
      </c>
      <c r="G149" s="333">
        <v>3.7895524900000002</v>
      </c>
      <c r="H149" s="338">
        <v>3.7895524900000002</v>
      </c>
      <c r="I149" s="335">
        <v>0</v>
      </c>
      <c r="J149" s="25"/>
    </row>
    <row r="150" spans="1:10" x14ac:dyDescent="0.25">
      <c r="A150" s="252" t="s">
        <v>140</v>
      </c>
      <c r="B150" s="333">
        <v>0</v>
      </c>
      <c r="C150" s="336">
        <v>0</v>
      </c>
      <c r="D150" s="335">
        <v>0</v>
      </c>
      <c r="E150" s="25"/>
      <c r="F150" s="252" t="s">
        <v>140</v>
      </c>
      <c r="G150" s="333">
        <v>2.7376456499999997</v>
      </c>
      <c r="H150" s="338">
        <v>2.7376456499999997</v>
      </c>
      <c r="I150" s="335">
        <v>0</v>
      </c>
      <c r="J150" s="25"/>
    </row>
    <row r="151" spans="1:10" x14ac:dyDescent="0.25">
      <c r="A151" s="252" t="s">
        <v>141</v>
      </c>
      <c r="B151" s="333">
        <v>2.9753000000000002E-2</v>
      </c>
      <c r="C151" s="336">
        <v>2.9753000000000002E-2</v>
      </c>
      <c r="D151" s="335">
        <v>0</v>
      </c>
      <c r="E151" s="25"/>
      <c r="F151" s="252" t="s">
        <v>141</v>
      </c>
      <c r="G151" s="333">
        <v>1.7550537500000001</v>
      </c>
      <c r="H151" s="338">
        <v>1.7550537500000001</v>
      </c>
      <c r="I151" s="335">
        <v>0</v>
      </c>
      <c r="J151" s="25"/>
    </row>
    <row r="152" spans="1:10" x14ac:dyDescent="0.25">
      <c r="A152" s="252" t="s">
        <v>142</v>
      </c>
      <c r="B152" s="333">
        <v>1.3211299299999999</v>
      </c>
      <c r="C152" s="336">
        <v>1.3211299299999999</v>
      </c>
      <c r="D152" s="335">
        <v>0</v>
      </c>
      <c r="E152" s="25"/>
      <c r="F152" s="252" t="s">
        <v>142</v>
      </c>
      <c r="G152" s="333">
        <v>33.578965719999999</v>
      </c>
      <c r="H152" s="338">
        <v>33.578965719999999</v>
      </c>
      <c r="I152" s="335">
        <v>0</v>
      </c>
      <c r="J152" s="25"/>
    </row>
    <row r="153" spans="1:10" x14ac:dyDescent="0.25">
      <c r="A153" s="252" t="s">
        <v>143</v>
      </c>
      <c r="B153" s="333">
        <v>2.1573379500000001</v>
      </c>
      <c r="C153" s="336">
        <v>2.1573379500000001</v>
      </c>
      <c r="D153" s="335">
        <v>0</v>
      </c>
      <c r="E153" s="25"/>
      <c r="F153" s="252" t="s">
        <v>143</v>
      </c>
      <c r="G153" s="333">
        <v>51.373278899999995</v>
      </c>
      <c r="H153" s="338">
        <v>51.373278899999995</v>
      </c>
      <c r="I153" s="335">
        <v>0</v>
      </c>
      <c r="J153" s="25"/>
    </row>
    <row r="154" spans="1:10" x14ac:dyDescent="0.25">
      <c r="A154" s="252" t="s">
        <v>144</v>
      </c>
      <c r="B154" s="333">
        <v>0.15501495999999998</v>
      </c>
      <c r="C154" s="336">
        <v>0.15501495999999998</v>
      </c>
      <c r="D154" s="335">
        <v>0</v>
      </c>
      <c r="E154" s="25"/>
      <c r="F154" s="252" t="s">
        <v>144</v>
      </c>
      <c r="G154" s="333">
        <v>3.3171424799999998</v>
      </c>
      <c r="H154" s="338">
        <v>3.3171424799999998</v>
      </c>
      <c r="I154" s="335">
        <v>0</v>
      </c>
      <c r="J154" s="25"/>
    </row>
    <row r="155" spans="1:10" x14ac:dyDescent="0.25">
      <c r="A155" s="252" t="s">
        <v>145</v>
      </c>
      <c r="B155" s="333">
        <v>52.362478680000002</v>
      </c>
      <c r="C155" s="336">
        <v>52.362478680000002</v>
      </c>
      <c r="D155" s="335">
        <v>0</v>
      </c>
      <c r="E155" s="25"/>
      <c r="F155" s="252" t="s">
        <v>145</v>
      </c>
      <c r="G155" s="333">
        <v>13.10857528</v>
      </c>
      <c r="H155" s="338">
        <v>13.10857528</v>
      </c>
      <c r="I155" s="335">
        <v>0</v>
      </c>
      <c r="J155" s="25"/>
    </row>
    <row r="156" spans="1:10" x14ac:dyDescent="0.25">
      <c r="A156" s="252" t="s">
        <v>146</v>
      </c>
      <c r="B156" s="333">
        <v>0.22393144000000001</v>
      </c>
      <c r="C156" s="336">
        <v>0.22393144000000001</v>
      </c>
      <c r="D156" s="335">
        <v>0</v>
      </c>
      <c r="E156" s="25"/>
      <c r="F156" s="252" t="s">
        <v>146</v>
      </c>
      <c r="G156" s="333">
        <v>25.489970710000001</v>
      </c>
      <c r="H156" s="338">
        <v>25.489970710000001</v>
      </c>
      <c r="I156" s="335">
        <v>0</v>
      </c>
      <c r="J156" s="25"/>
    </row>
    <row r="157" spans="1:10" x14ac:dyDescent="0.25">
      <c r="A157" s="252" t="s">
        <v>147</v>
      </c>
      <c r="B157" s="333">
        <v>1.4523857199999999</v>
      </c>
      <c r="C157" s="336">
        <v>1.4523857199999999</v>
      </c>
      <c r="D157" s="335">
        <v>0</v>
      </c>
      <c r="E157" s="25"/>
      <c r="F157" s="252" t="s">
        <v>147</v>
      </c>
      <c r="G157" s="333">
        <v>15.739149939999999</v>
      </c>
      <c r="H157" s="338">
        <v>15.739149939999999</v>
      </c>
      <c r="I157" s="335">
        <v>0</v>
      </c>
      <c r="J157" s="25"/>
    </row>
    <row r="158" spans="1:10" x14ac:dyDescent="0.25">
      <c r="A158" s="252" t="s">
        <v>148</v>
      </c>
      <c r="B158" s="333">
        <v>0.51653397000000001</v>
      </c>
      <c r="C158" s="336">
        <v>0.51653397000000001</v>
      </c>
      <c r="D158" s="335">
        <v>0</v>
      </c>
      <c r="E158" s="25"/>
      <c r="F158" s="252" t="s">
        <v>148</v>
      </c>
      <c r="G158" s="333">
        <v>16.310063150000001</v>
      </c>
      <c r="H158" s="338">
        <v>16.310063150000001</v>
      </c>
      <c r="I158" s="335">
        <v>0</v>
      </c>
      <c r="J158" s="25"/>
    </row>
    <row r="159" spans="1:10" x14ac:dyDescent="0.25">
      <c r="A159" s="252" t="s">
        <v>149</v>
      </c>
      <c r="B159" s="333">
        <v>2.2135653799999999</v>
      </c>
      <c r="C159" s="336">
        <v>2.2135653799999999</v>
      </c>
      <c r="D159" s="335">
        <v>0</v>
      </c>
      <c r="E159" s="25"/>
      <c r="F159" s="252" t="s">
        <v>149</v>
      </c>
      <c r="G159" s="333">
        <v>13.573740189999999</v>
      </c>
      <c r="H159" s="338">
        <v>13.573740189999999</v>
      </c>
      <c r="I159" s="335">
        <v>0</v>
      </c>
      <c r="J159" s="25"/>
    </row>
    <row r="160" spans="1:10" x14ac:dyDescent="0.25">
      <c r="A160" s="252" t="s">
        <v>150</v>
      </c>
      <c r="B160" s="333">
        <v>0.10817295</v>
      </c>
      <c r="C160" s="336">
        <v>0.10817295</v>
      </c>
      <c r="D160" s="335">
        <v>0</v>
      </c>
      <c r="E160" s="25"/>
      <c r="F160" s="252" t="s">
        <v>150</v>
      </c>
      <c r="G160" s="333">
        <v>5.9124044800000002</v>
      </c>
      <c r="H160" s="338">
        <v>5.9124044800000002</v>
      </c>
      <c r="I160" s="335">
        <v>0</v>
      </c>
      <c r="J160" s="25"/>
    </row>
    <row r="161" spans="1:10" x14ac:dyDescent="0.25">
      <c r="A161" s="252" t="s">
        <v>152</v>
      </c>
      <c r="B161" s="333">
        <v>4.0487528099999999</v>
      </c>
      <c r="C161" s="336">
        <v>4.0487528099999999</v>
      </c>
      <c r="D161" s="335">
        <v>0</v>
      </c>
      <c r="E161" s="25"/>
      <c r="F161" s="252" t="s">
        <v>151</v>
      </c>
      <c r="G161" s="333">
        <v>147.26183055999999</v>
      </c>
      <c r="H161" s="338">
        <v>147.26183055999999</v>
      </c>
      <c r="I161" s="335">
        <v>0</v>
      </c>
      <c r="J161" s="25"/>
    </row>
    <row r="162" spans="1:10" x14ac:dyDescent="0.25">
      <c r="A162" s="252" t="s">
        <v>153</v>
      </c>
      <c r="B162" s="333">
        <v>3.6310000000000001E-3</v>
      </c>
      <c r="C162" s="336">
        <v>3.6310000000000001E-3</v>
      </c>
      <c r="D162" s="335">
        <v>0</v>
      </c>
      <c r="E162" s="25"/>
      <c r="F162" s="252" t="s">
        <v>152</v>
      </c>
      <c r="G162" s="333">
        <v>8.5735881199999984</v>
      </c>
      <c r="H162" s="338">
        <v>8.5735881199999984</v>
      </c>
      <c r="I162" s="335">
        <v>0</v>
      </c>
      <c r="J162" s="25"/>
    </row>
    <row r="163" spans="1:10" x14ac:dyDescent="0.25">
      <c r="A163" s="252" t="s">
        <v>154</v>
      </c>
      <c r="B163" s="333">
        <v>2.4101500000000001E-2</v>
      </c>
      <c r="C163" s="336">
        <v>2.4101500000000001E-2</v>
      </c>
      <c r="D163" s="335">
        <v>0</v>
      </c>
      <c r="E163" s="25"/>
      <c r="F163" s="252" t="s">
        <v>153</v>
      </c>
      <c r="G163" s="333">
        <v>0.74777950999999998</v>
      </c>
      <c r="H163" s="338">
        <v>0.74777950999999998</v>
      </c>
      <c r="I163" s="335">
        <v>0</v>
      </c>
      <c r="J163" s="25"/>
    </row>
    <row r="164" spans="1:10" x14ac:dyDescent="0.25">
      <c r="A164" s="252" t="s">
        <v>155</v>
      </c>
      <c r="B164" s="333">
        <v>4.1567170999999998</v>
      </c>
      <c r="C164" s="336">
        <v>4.1567170999999998</v>
      </c>
      <c r="D164" s="335">
        <v>0</v>
      </c>
      <c r="E164" s="25"/>
      <c r="F164" s="252" t="s">
        <v>154</v>
      </c>
      <c r="G164" s="333">
        <v>17.850053690000003</v>
      </c>
      <c r="H164" s="338">
        <v>17.850053690000003</v>
      </c>
      <c r="I164" s="335">
        <v>0</v>
      </c>
      <c r="J164" s="25"/>
    </row>
    <row r="165" spans="1:10" x14ac:dyDescent="0.25">
      <c r="A165" s="252" t="s">
        <v>156</v>
      </c>
      <c r="B165" s="333">
        <v>4.3296540000000001E-2</v>
      </c>
      <c r="C165" s="336">
        <v>4.3296540000000001E-2</v>
      </c>
      <c r="D165" s="335">
        <v>0</v>
      </c>
      <c r="E165" s="25"/>
      <c r="F165" s="252" t="s">
        <v>155</v>
      </c>
      <c r="G165" s="333">
        <v>27.971583819999999</v>
      </c>
      <c r="H165" s="338">
        <v>27.971583819999999</v>
      </c>
      <c r="I165" s="335">
        <v>0</v>
      </c>
      <c r="J165" s="25"/>
    </row>
    <row r="166" spans="1:10" x14ac:dyDescent="0.25">
      <c r="A166" s="252" t="s">
        <v>157</v>
      </c>
      <c r="B166" s="333">
        <v>49.84718488</v>
      </c>
      <c r="C166" s="336">
        <v>49.84718488</v>
      </c>
      <c r="D166" s="335">
        <v>0</v>
      </c>
      <c r="E166" s="25"/>
      <c r="F166" s="252" t="s">
        <v>156</v>
      </c>
      <c r="G166" s="333">
        <v>20.335817890000001</v>
      </c>
      <c r="H166" s="338">
        <v>20.335817890000001</v>
      </c>
      <c r="I166" s="335">
        <v>0</v>
      </c>
      <c r="J166" s="25"/>
    </row>
    <row r="167" spans="1:10" x14ac:dyDescent="0.25">
      <c r="A167" s="252" t="s">
        <v>158</v>
      </c>
      <c r="B167" s="333">
        <v>0</v>
      </c>
      <c r="C167" s="336">
        <v>0</v>
      </c>
      <c r="D167" s="335">
        <v>0</v>
      </c>
      <c r="E167" s="25"/>
      <c r="F167" s="252" t="s">
        <v>157</v>
      </c>
      <c r="G167" s="333">
        <v>210.02438202000002</v>
      </c>
      <c r="H167" s="338">
        <v>210.02438202000002</v>
      </c>
      <c r="I167" s="335">
        <v>0</v>
      </c>
      <c r="J167" s="25"/>
    </row>
    <row r="168" spans="1:10" x14ac:dyDescent="0.25">
      <c r="A168" s="252" t="s">
        <v>159</v>
      </c>
      <c r="B168" s="333">
        <v>9.507496E-2</v>
      </c>
      <c r="C168" s="336">
        <v>9.507496E-2</v>
      </c>
      <c r="D168" s="335">
        <v>0</v>
      </c>
      <c r="E168" s="25"/>
      <c r="F168" s="252" t="s">
        <v>158</v>
      </c>
      <c r="G168" s="333">
        <v>3.4930862999999999</v>
      </c>
      <c r="H168" s="338">
        <v>3.4930862999999999</v>
      </c>
      <c r="I168" s="335">
        <v>0</v>
      </c>
      <c r="J168" s="25"/>
    </row>
    <row r="169" spans="1:10" x14ac:dyDescent="0.25">
      <c r="A169" s="252" t="s">
        <v>160</v>
      </c>
      <c r="B169" s="333">
        <v>1.8182813100000002</v>
      </c>
      <c r="C169" s="336">
        <v>1.8182813100000002</v>
      </c>
      <c r="D169" s="335">
        <v>0</v>
      </c>
      <c r="E169" s="25"/>
      <c r="F169" s="252" t="s">
        <v>159</v>
      </c>
      <c r="G169" s="333">
        <v>11.736033900000001</v>
      </c>
      <c r="H169" s="338">
        <v>11.736033900000001</v>
      </c>
      <c r="I169" s="335">
        <v>0</v>
      </c>
      <c r="J169" s="25"/>
    </row>
    <row r="170" spans="1:10" x14ac:dyDescent="0.25">
      <c r="A170" s="252" t="s">
        <v>161</v>
      </c>
      <c r="B170" s="333">
        <v>1.4E-3</v>
      </c>
      <c r="C170" s="336">
        <v>1.4E-3</v>
      </c>
      <c r="D170" s="335">
        <v>0</v>
      </c>
      <c r="E170" s="25"/>
      <c r="F170" s="252" t="s">
        <v>160</v>
      </c>
      <c r="G170" s="333">
        <v>53.278472960000002</v>
      </c>
      <c r="H170" s="338">
        <v>53.278472960000002</v>
      </c>
      <c r="I170" s="335">
        <v>0</v>
      </c>
      <c r="J170" s="25"/>
    </row>
    <row r="171" spans="1:10" x14ac:dyDescent="0.25">
      <c r="A171" s="252" t="s">
        <v>627</v>
      </c>
      <c r="B171" s="333">
        <v>0.15710705999999999</v>
      </c>
      <c r="C171" s="336">
        <v>0.15710705999999999</v>
      </c>
      <c r="D171" s="335">
        <v>0</v>
      </c>
      <c r="E171" s="25"/>
      <c r="F171" s="252" t="s">
        <v>161</v>
      </c>
      <c r="G171" s="333">
        <v>1.2246469999999999E-2</v>
      </c>
      <c r="H171" s="338">
        <v>1.2246469999999999E-2</v>
      </c>
      <c r="I171" s="335">
        <v>0</v>
      </c>
      <c r="J171" s="25"/>
    </row>
    <row r="172" spans="1:10" x14ac:dyDescent="0.25">
      <c r="A172" s="252" t="s">
        <v>162</v>
      </c>
      <c r="B172" s="333">
        <v>1.0399999999999999E-4</v>
      </c>
      <c r="C172" s="336">
        <v>1.0399999999999999E-4</v>
      </c>
      <c r="D172" s="335">
        <v>0</v>
      </c>
      <c r="E172" s="25"/>
      <c r="F172" s="252" t="s">
        <v>590</v>
      </c>
      <c r="G172" s="333">
        <v>8.7047466199999999</v>
      </c>
      <c r="H172" s="338">
        <v>8.7047466199999999</v>
      </c>
      <c r="I172" s="335">
        <v>0</v>
      </c>
      <c r="J172" s="25"/>
    </row>
    <row r="173" spans="1:10" x14ac:dyDescent="0.25">
      <c r="A173" s="252" t="s">
        <v>163</v>
      </c>
      <c r="B173" s="333">
        <v>5.2239000000000001E-2</v>
      </c>
      <c r="C173" s="336">
        <v>5.2239000000000001E-2</v>
      </c>
      <c r="D173" s="335">
        <v>0</v>
      </c>
      <c r="E173" s="25"/>
      <c r="F173" s="252" t="s">
        <v>162</v>
      </c>
      <c r="G173" s="333">
        <v>0.80889889999999998</v>
      </c>
      <c r="H173" s="338">
        <v>0.80889889999999998</v>
      </c>
      <c r="I173" s="335">
        <v>0</v>
      </c>
      <c r="J173" s="25"/>
    </row>
    <row r="174" spans="1:10" x14ac:dyDescent="0.25">
      <c r="A174" s="252" t="s">
        <v>164</v>
      </c>
      <c r="B174" s="333">
        <v>0</v>
      </c>
      <c r="C174" s="336">
        <v>0</v>
      </c>
      <c r="D174" s="335">
        <v>0</v>
      </c>
      <c r="E174" s="25"/>
      <c r="F174" s="252" t="s">
        <v>163</v>
      </c>
      <c r="G174" s="333">
        <v>8.6003963399999996</v>
      </c>
      <c r="H174" s="338">
        <v>8.6003963399999996</v>
      </c>
      <c r="I174" s="335">
        <v>0</v>
      </c>
      <c r="J174" s="25"/>
    </row>
    <row r="175" spans="1:10" x14ac:dyDescent="0.25">
      <c r="A175" s="252" t="s">
        <v>165</v>
      </c>
      <c r="B175" s="333">
        <v>1.1999999999999999E-3</v>
      </c>
      <c r="C175" s="336">
        <v>1.1999999999999999E-3</v>
      </c>
      <c r="D175" s="335">
        <v>0</v>
      </c>
      <c r="E175" s="25"/>
      <c r="F175" s="252" t="s">
        <v>164</v>
      </c>
      <c r="G175" s="333">
        <v>2.468948E-2</v>
      </c>
      <c r="H175" s="338">
        <v>2.468948E-2</v>
      </c>
      <c r="I175" s="335">
        <v>0</v>
      </c>
      <c r="J175" s="25"/>
    </row>
    <row r="176" spans="1:10" x14ac:dyDescent="0.25">
      <c r="A176" s="252" t="s">
        <v>166</v>
      </c>
      <c r="B176" s="333">
        <v>0</v>
      </c>
      <c r="C176" s="336">
        <v>0</v>
      </c>
      <c r="D176" s="335">
        <v>0</v>
      </c>
      <c r="E176" s="25"/>
      <c r="F176" s="252" t="s">
        <v>165</v>
      </c>
      <c r="G176" s="333">
        <v>1.41893498</v>
      </c>
      <c r="H176" s="338">
        <v>1.41893498</v>
      </c>
      <c r="I176" s="335">
        <v>0</v>
      </c>
      <c r="J176" s="25"/>
    </row>
    <row r="177" spans="1:10" x14ac:dyDescent="0.25">
      <c r="A177" s="252" t="s">
        <v>167</v>
      </c>
      <c r="B177" s="333">
        <v>2.0000000000000001E-4</v>
      </c>
      <c r="C177" s="336">
        <v>2.0000000000000001E-4</v>
      </c>
      <c r="D177" s="335">
        <v>0</v>
      </c>
      <c r="E177" s="25"/>
      <c r="F177" s="252" t="s">
        <v>166</v>
      </c>
      <c r="G177" s="333">
        <v>0</v>
      </c>
      <c r="H177" s="338">
        <v>0</v>
      </c>
      <c r="I177" s="335">
        <v>0</v>
      </c>
      <c r="J177" s="25"/>
    </row>
    <row r="178" spans="1:10" x14ac:dyDescent="0.25">
      <c r="A178" s="252" t="s">
        <v>168</v>
      </c>
      <c r="B178" s="333">
        <v>4.1555407300000002</v>
      </c>
      <c r="C178" s="336">
        <v>4.1555407300000002</v>
      </c>
      <c r="D178" s="335">
        <v>0</v>
      </c>
      <c r="E178" s="25"/>
      <c r="F178" s="252" t="s">
        <v>167</v>
      </c>
      <c r="G178" s="333">
        <v>0</v>
      </c>
      <c r="H178" s="338">
        <v>0</v>
      </c>
      <c r="I178" s="335">
        <v>0</v>
      </c>
      <c r="J178" s="25"/>
    </row>
    <row r="179" spans="1:10" x14ac:dyDescent="0.25">
      <c r="A179" s="252" t="s">
        <v>169</v>
      </c>
      <c r="B179" s="333">
        <v>0.49298154</v>
      </c>
      <c r="C179" s="336">
        <v>0.49298154</v>
      </c>
      <c r="D179" s="335">
        <v>0</v>
      </c>
      <c r="E179" s="25"/>
      <c r="F179" s="252" t="s">
        <v>168</v>
      </c>
      <c r="G179" s="333">
        <v>98.511683009999999</v>
      </c>
      <c r="H179" s="338">
        <v>98.511683009999999</v>
      </c>
      <c r="I179" s="335">
        <v>0</v>
      </c>
      <c r="J179" s="25"/>
    </row>
    <row r="180" spans="1:10" x14ac:dyDescent="0.25">
      <c r="A180" s="252" t="s">
        <v>170</v>
      </c>
      <c r="B180" s="333">
        <v>0.31243749999999998</v>
      </c>
      <c r="C180" s="336">
        <v>0.31243749999999998</v>
      </c>
      <c r="D180" s="335">
        <v>0</v>
      </c>
      <c r="E180" s="25"/>
      <c r="F180" s="252" t="s">
        <v>169</v>
      </c>
      <c r="G180" s="333">
        <v>22.177447780000001</v>
      </c>
      <c r="H180" s="338">
        <v>22.177447780000001</v>
      </c>
      <c r="I180" s="335">
        <v>0</v>
      </c>
      <c r="J180" s="25"/>
    </row>
    <row r="181" spans="1:10" x14ac:dyDescent="0.25">
      <c r="A181" s="252" t="s">
        <v>171</v>
      </c>
      <c r="B181" s="333">
        <v>4.1611331299999996</v>
      </c>
      <c r="C181" s="336">
        <v>4.1611331299999996</v>
      </c>
      <c r="D181" s="335">
        <v>0</v>
      </c>
      <c r="E181" s="25"/>
      <c r="F181" s="252" t="s">
        <v>171</v>
      </c>
      <c r="G181" s="333">
        <v>28.850486839999999</v>
      </c>
      <c r="H181" s="338">
        <v>28.850486839999999</v>
      </c>
      <c r="I181" s="335">
        <v>0</v>
      </c>
      <c r="J181" s="25"/>
    </row>
    <row r="182" spans="1:10" x14ac:dyDescent="0.25">
      <c r="A182" s="252" t="s">
        <v>172</v>
      </c>
      <c r="B182" s="333">
        <v>1.63156064</v>
      </c>
      <c r="C182" s="336">
        <v>1.63156064</v>
      </c>
      <c r="D182" s="335">
        <v>0</v>
      </c>
      <c r="E182" s="25"/>
      <c r="F182" s="252" t="s">
        <v>173</v>
      </c>
      <c r="G182" s="333">
        <v>6.9972836200000001</v>
      </c>
      <c r="H182" s="338">
        <v>6.9972836200000001</v>
      </c>
      <c r="I182" s="335">
        <v>0</v>
      </c>
      <c r="J182" s="25"/>
    </row>
    <row r="183" spans="1:10" x14ac:dyDescent="0.25">
      <c r="A183" s="252" t="s">
        <v>173</v>
      </c>
      <c r="B183" s="333">
        <v>0.10807741</v>
      </c>
      <c r="C183" s="336">
        <v>0.10807741</v>
      </c>
      <c r="D183" s="335">
        <v>0</v>
      </c>
      <c r="E183" s="25"/>
      <c r="F183" s="252" t="s">
        <v>174</v>
      </c>
      <c r="G183" s="333">
        <v>17.933489600000001</v>
      </c>
      <c r="H183" s="338">
        <v>17.933489600000001</v>
      </c>
      <c r="I183" s="335">
        <v>0</v>
      </c>
      <c r="J183" s="25"/>
    </row>
    <row r="184" spans="1:10" x14ac:dyDescent="0.25">
      <c r="A184" s="252" t="s">
        <v>174</v>
      </c>
      <c r="B184" s="333">
        <v>0.53563857999999998</v>
      </c>
      <c r="C184" s="336">
        <v>0.53563857999999998</v>
      </c>
      <c r="D184" s="335">
        <v>0</v>
      </c>
      <c r="E184" s="25"/>
      <c r="F184" s="252" t="s">
        <v>176</v>
      </c>
      <c r="G184" s="333">
        <v>0.94959826000000003</v>
      </c>
      <c r="H184" s="338">
        <v>0.94959826000000003</v>
      </c>
      <c r="I184" s="335">
        <v>0</v>
      </c>
      <c r="J184" s="25"/>
    </row>
    <row r="185" spans="1:10" x14ac:dyDescent="0.25">
      <c r="A185" s="252" t="s">
        <v>175</v>
      </c>
      <c r="B185" s="333">
        <v>10.28945951</v>
      </c>
      <c r="C185" s="336">
        <v>10.28945951</v>
      </c>
      <c r="D185" s="335">
        <v>0</v>
      </c>
      <c r="E185" s="25"/>
      <c r="F185" s="252" t="s">
        <v>177</v>
      </c>
      <c r="G185" s="333">
        <v>0</v>
      </c>
      <c r="H185" s="338">
        <v>0</v>
      </c>
      <c r="I185" s="335">
        <v>0</v>
      </c>
      <c r="J185" s="25"/>
    </row>
    <row r="186" spans="1:10" x14ac:dyDescent="0.25">
      <c r="A186" s="252" t="s">
        <v>176</v>
      </c>
      <c r="B186" s="333">
        <v>0</v>
      </c>
      <c r="C186" s="336">
        <v>0</v>
      </c>
      <c r="D186" s="335">
        <v>0</v>
      </c>
      <c r="E186" s="25"/>
      <c r="F186" s="252" t="s">
        <v>178</v>
      </c>
      <c r="G186" s="333">
        <v>94.098462439999992</v>
      </c>
      <c r="H186" s="338">
        <v>94.098462439999992</v>
      </c>
      <c r="I186" s="335">
        <v>0</v>
      </c>
      <c r="J186" s="25"/>
    </row>
    <row r="187" spans="1:10" x14ac:dyDescent="0.25">
      <c r="A187" s="252" t="s">
        <v>177</v>
      </c>
      <c r="B187" s="333">
        <v>0</v>
      </c>
      <c r="C187" s="336">
        <v>0</v>
      </c>
      <c r="D187" s="335">
        <v>0</v>
      </c>
      <c r="E187" s="25"/>
      <c r="F187" s="252" t="s">
        <v>179</v>
      </c>
      <c r="G187" s="333">
        <v>4.4878495000000003</v>
      </c>
      <c r="H187" s="338">
        <v>4.4878495000000003</v>
      </c>
      <c r="I187" s="335">
        <v>0</v>
      </c>
      <c r="J187" s="25"/>
    </row>
    <row r="188" spans="1:10" x14ac:dyDescent="0.25">
      <c r="A188" s="252" t="s">
        <v>178</v>
      </c>
      <c r="B188" s="333">
        <v>18.150935309999998</v>
      </c>
      <c r="C188" s="336">
        <v>18.150935309999998</v>
      </c>
      <c r="D188" s="335">
        <v>0</v>
      </c>
      <c r="E188" s="25"/>
      <c r="F188" s="252" t="s">
        <v>180</v>
      </c>
      <c r="G188" s="333">
        <v>40.66455414</v>
      </c>
      <c r="H188" s="338">
        <v>40.66455414</v>
      </c>
      <c r="I188" s="335">
        <v>0</v>
      </c>
      <c r="J188" s="25"/>
    </row>
    <row r="189" spans="1:10" x14ac:dyDescent="0.25">
      <c r="A189" s="252" t="s">
        <v>179</v>
      </c>
      <c r="B189" s="333">
        <v>4.5409999999999999E-2</v>
      </c>
      <c r="C189" s="336">
        <v>4.5409999999999999E-2</v>
      </c>
      <c r="D189" s="335">
        <v>0</v>
      </c>
      <c r="E189" s="25"/>
      <c r="F189" s="252" t="s">
        <v>181</v>
      </c>
      <c r="G189" s="333">
        <v>19.067389309999999</v>
      </c>
      <c r="H189" s="338">
        <v>19.067389309999999</v>
      </c>
      <c r="I189" s="335">
        <v>0</v>
      </c>
      <c r="J189" s="25"/>
    </row>
    <row r="190" spans="1:10" x14ac:dyDescent="0.25">
      <c r="A190" s="252" t="s">
        <v>180</v>
      </c>
      <c r="B190" s="333">
        <v>0.68066320999999996</v>
      </c>
      <c r="C190" s="336">
        <v>0.68066320999999996</v>
      </c>
      <c r="D190" s="335">
        <v>0</v>
      </c>
      <c r="E190" s="25"/>
      <c r="F190" s="252" t="s">
        <v>182</v>
      </c>
      <c r="G190" s="333">
        <v>21.581302640000001</v>
      </c>
      <c r="H190" s="338">
        <v>21.581302640000001</v>
      </c>
      <c r="I190" s="335">
        <v>0</v>
      </c>
      <c r="J190" s="25"/>
    </row>
    <row r="191" spans="1:10" x14ac:dyDescent="0.25">
      <c r="A191" s="252" t="s">
        <v>181</v>
      </c>
      <c r="B191" s="333">
        <v>24.882519540000001</v>
      </c>
      <c r="C191" s="336">
        <v>24.882519540000001</v>
      </c>
      <c r="D191" s="335">
        <v>0</v>
      </c>
      <c r="E191" s="25"/>
      <c r="F191" s="252" t="s">
        <v>183</v>
      </c>
      <c r="G191" s="333">
        <v>108.91793906999999</v>
      </c>
      <c r="H191" s="338">
        <v>108.91793906999999</v>
      </c>
      <c r="I191" s="335">
        <v>0</v>
      </c>
      <c r="J191" s="25"/>
    </row>
    <row r="192" spans="1:10" x14ac:dyDescent="0.25">
      <c r="A192" s="252" t="s">
        <v>182</v>
      </c>
      <c r="B192" s="333">
        <v>8.1422250000000002E-2</v>
      </c>
      <c r="C192" s="336">
        <v>8.1422250000000002E-2</v>
      </c>
      <c r="D192" s="335">
        <v>0</v>
      </c>
      <c r="E192" s="25"/>
      <c r="F192" s="252" t="s">
        <v>184</v>
      </c>
      <c r="G192" s="333">
        <v>407.75280937999997</v>
      </c>
      <c r="H192" s="338">
        <v>407.75280937999997</v>
      </c>
      <c r="I192" s="335">
        <v>0</v>
      </c>
      <c r="J192" s="25"/>
    </row>
    <row r="193" spans="1:10" x14ac:dyDescent="0.25">
      <c r="A193" s="252" t="s">
        <v>183</v>
      </c>
      <c r="B193" s="333">
        <v>18.46672611</v>
      </c>
      <c r="C193" s="336">
        <v>18.46672611</v>
      </c>
      <c r="D193" s="335">
        <v>0</v>
      </c>
      <c r="E193" s="25"/>
      <c r="F193" s="252" t="s">
        <v>185</v>
      </c>
      <c r="G193" s="333">
        <v>6.7371698499999999</v>
      </c>
      <c r="H193" s="338">
        <v>6.7371698499999999</v>
      </c>
      <c r="I193" s="335">
        <v>0</v>
      </c>
      <c r="J193" s="25"/>
    </row>
    <row r="194" spans="1:10" x14ac:dyDescent="0.25">
      <c r="A194" s="252" t="s">
        <v>184</v>
      </c>
      <c r="B194" s="333">
        <v>141.65681340999998</v>
      </c>
      <c r="C194" s="336">
        <v>141.65681340999998</v>
      </c>
      <c r="D194" s="335">
        <v>0</v>
      </c>
      <c r="E194" s="25"/>
      <c r="F194" s="252" t="s">
        <v>186</v>
      </c>
      <c r="G194" s="333">
        <v>0.54952124000000002</v>
      </c>
      <c r="H194" s="338">
        <v>0.54952124000000002</v>
      </c>
      <c r="I194" s="335">
        <v>0</v>
      </c>
      <c r="J194" s="25"/>
    </row>
    <row r="195" spans="1:10" x14ac:dyDescent="0.25">
      <c r="A195" s="252" t="s">
        <v>185</v>
      </c>
      <c r="B195" s="333">
        <v>0.17789488000000001</v>
      </c>
      <c r="C195" s="336">
        <v>0.17789488000000001</v>
      </c>
      <c r="D195" s="335">
        <v>0</v>
      </c>
      <c r="E195" s="25"/>
      <c r="F195" s="252" t="s">
        <v>187</v>
      </c>
      <c r="G195" s="333">
        <v>3.9693452599999999</v>
      </c>
      <c r="H195" s="338">
        <v>3.9693452599999999</v>
      </c>
      <c r="I195" s="335">
        <v>0</v>
      </c>
      <c r="J195" s="25"/>
    </row>
    <row r="196" spans="1:10" x14ac:dyDescent="0.25">
      <c r="A196" s="252" t="s">
        <v>186</v>
      </c>
      <c r="B196" s="333">
        <v>0</v>
      </c>
      <c r="C196" s="336">
        <v>0</v>
      </c>
      <c r="D196" s="335">
        <v>0</v>
      </c>
      <c r="E196" s="25"/>
      <c r="F196" s="252" t="s">
        <v>188</v>
      </c>
      <c r="G196" s="333">
        <v>7.7923121100000001</v>
      </c>
      <c r="H196" s="338">
        <v>7.7923121100000001</v>
      </c>
      <c r="I196" s="335">
        <v>0</v>
      </c>
      <c r="J196" s="25"/>
    </row>
    <row r="197" spans="1:10" x14ac:dyDescent="0.25">
      <c r="A197" s="252" t="s">
        <v>187</v>
      </c>
      <c r="B197" s="333">
        <v>3.2425089999999997E-2</v>
      </c>
      <c r="C197" s="336">
        <v>3.2425089999999997E-2</v>
      </c>
      <c r="D197" s="335">
        <v>0</v>
      </c>
      <c r="E197" s="25"/>
      <c r="F197" s="252" t="s">
        <v>189</v>
      </c>
      <c r="G197" s="333">
        <v>177.18659696</v>
      </c>
      <c r="H197" s="338">
        <v>177.18659696</v>
      </c>
      <c r="I197" s="335">
        <v>0</v>
      </c>
      <c r="J197" s="25"/>
    </row>
    <row r="198" spans="1:10" x14ac:dyDescent="0.25">
      <c r="A198" s="252" t="s">
        <v>188</v>
      </c>
      <c r="B198" s="333">
        <v>0.21103949999999999</v>
      </c>
      <c r="C198" s="336">
        <v>0.21103949999999999</v>
      </c>
      <c r="D198" s="335">
        <v>0</v>
      </c>
      <c r="E198" s="25"/>
      <c r="F198" s="252" t="s">
        <v>190</v>
      </c>
      <c r="G198" s="333">
        <v>10.816400079999999</v>
      </c>
      <c r="H198" s="338">
        <v>10.816400079999999</v>
      </c>
      <c r="I198" s="335">
        <v>0</v>
      </c>
      <c r="J198" s="25"/>
    </row>
    <row r="199" spans="1:10" x14ac:dyDescent="0.25">
      <c r="A199" s="252" t="s">
        <v>189</v>
      </c>
      <c r="B199" s="333">
        <v>7.4376111600000003</v>
      </c>
      <c r="C199" s="336">
        <v>7.4376111600000003</v>
      </c>
      <c r="D199" s="335">
        <v>0</v>
      </c>
      <c r="E199" s="25"/>
      <c r="F199" s="252" t="s">
        <v>191</v>
      </c>
      <c r="G199" s="333">
        <v>0.33088231000000001</v>
      </c>
      <c r="H199" s="338">
        <v>0.33088231000000001</v>
      </c>
      <c r="I199" s="335">
        <v>0</v>
      </c>
      <c r="J199" s="25"/>
    </row>
    <row r="200" spans="1:10" x14ac:dyDescent="0.25">
      <c r="A200" s="252" t="s">
        <v>190</v>
      </c>
      <c r="B200" s="333">
        <v>1.2101620200000001</v>
      </c>
      <c r="C200" s="336">
        <v>1.2101620200000001</v>
      </c>
      <c r="D200" s="335">
        <v>0</v>
      </c>
      <c r="E200" s="25"/>
      <c r="F200" s="252" t="s">
        <v>192</v>
      </c>
      <c r="G200" s="333">
        <v>1.8392285800000001</v>
      </c>
      <c r="H200" s="338">
        <v>1.8392285800000001</v>
      </c>
      <c r="I200" s="335">
        <v>0</v>
      </c>
      <c r="J200" s="25"/>
    </row>
    <row r="201" spans="1:10" x14ac:dyDescent="0.25">
      <c r="A201" s="252" t="s">
        <v>191</v>
      </c>
      <c r="B201" s="333">
        <v>2.6137439999999998E-2</v>
      </c>
      <c r="C201" s="336">
        <v>2.6137439999999998E-2</v>
      </c>
      <c r="D201" s="335">
        <v>0</v>
      </c>
      <c r="E201" s="25"/>
      <c r="F201" s="252" t="s">
        <v>193</v>
      </c>
      <c r="G201" s="333">
        <v>6.0231540999999993</v>
      </c>
      <c r="H201" s="338">
        <v>6.0231540999999993</v>
      </c>
      <c r="I201" s="335">
        <v>0</v>
      </c>
      <c r="J201" s="25"/>
    </row>
    <row r="202" spans="1:10" x14ac:dyDescent="0.25">
      <c r="A202" s="252" t="s">
        <v>192</v>
      </c>
      <c r="B202" s="333">
        <v>0</v>
      </c>
      <c r="C202" s="336">
        <v>0</v>
      </c>
      <c r="D202" s="335">
        <v>0</v>
      </c>
      <c r="E202" s="25"/>
      <c r="F202" s="252" t="s">
        <v>194</v>
      </c>
      <c r="G202" s="333">
        <v>85.610759909999999</v>
      </c>
      <c r="H202" s="338">
        <v>85.610759909999999</v>
      </c>
      <c r="I202" s="335">
        <v>0</v>
      </c>
      <c r="J202" s="25"/>
    </row>
    <row r="203" spans="1:10" x14ac:dyDescent="0.25">
      <c r="A203" s="252" t="s">
        <v>193</v>
      </c>
      <c r="B203" s="333">
        <v>4.6544879999999997E-2</v>
      </c>
      <c r="C203" s="336">
        <v>4.6544879999999997E-2</v>
      </c>
      <c r="D203" s="335">
        <v>0</v>
      </c>
      <c r="E203" s="25"/>
      <c r="F203" s="252" t="s">
        <v>195</v>
      </c>
      <c r="G203" s="333">
        <v>95.235385900000011</v>
      </c>
      <c r="H203" s="338">
        <v>95.235385900000011</v>
      </c>
      <c r="I203" s="335">
        <v>0</v>
      </c>
      <c r="J203" s="25"/>
    </row>
    <row r="204" spans="1:10" x14ac:dyDescent="0.25">
      <c r="A204" s="252" t="s">
        <v>194</v>
      </c>
      <c r="B204" s="333">
        <v>2.1706041800000002</v>
      </c>
      <c r="C204" s="336">
        <v>2.1706041800000002</v>
      </c>
      <c r="D204" s="335">
        <v>0</v>
      </c>
      <c r="E204" s="25"/>
      <c r="F204" s="252" t="s">
        <v>196</v>
      </c>
      <c r="G204" s="333">
        <v>104.84927601000001</v>
      </c>
      <c r="H204" s="338">
        <v>104.84927601000001</v>
      </c>
      <c r="I204" s="335">
        <v>0</v>
      </c>
      <c r="J204" s="25"/>
    </row>
    <row r="205" spans="1:10" x14ac:dyDescent="0.25">
      <c r="A205" s="252" t="s">
        <v>195</v>
      </c>
      <c r="B205" s="333">
        <v>2.5259673199999999</v>
      </c>
      <c r="C205" s="336">
        <v>2.5259673199999999</v>
      </c>
      <c r="D205" s="335">
        <v>0</v>
      </c>
      <c r="E205" s="25"/>
      <c r="F205" s="252" t="s">
        <v>197</v>
      </c>
      <c r="G205" s="333">
        <v>27.575875239999998</v>
      </c>
      <c r="H205" s="338">
        <v>27.575875239999998</v>
      </c>
      <c r="I205" s="335">
        <v>0</v>
      </c>
      <c r="J205" s="25"/>
    </row>
    <row r="206" spans="1:10" x14ac:dyDescent="0.25">
      <c r="A206" s="252" t="s">
        <v>196</v>
      </c>
      <c r="B206" s="333">
        <v>9.9859012299999996</v>
      </c>
      <c r="C206" s="336">
        <v>9.9859012299999996</v>
      </c>
      <c r="D206" s="335">
        <v>0</v>
      </c>
      <c r="E206" s="25"/>
      <c r="F206" s="252" t="s">
        <v>198</v>
      </c>
      <c r="G206" s="333">
        <v>26.258414999999999</v>
      </c>
      <c r="H206" s="338">
        <v>26.258414999999999</v>
      </c>
      <c r="I206" s="335">
        <v>0</v>
      </c>
      <c r="J206" s="25"/>
    </row>
    <row r="207" spans="1:10" x14ac:dyDescent="0.25">
      <c r="A207" s="252" t="s">
        <v>197</v>
      </c>
      <c r="B207" s="333">
        <v>4.4914453400000003</v>
      </c>
      <c r="C207" s="336">
        <v>4.4914453400000003</v>
      </c>
      <c r="D207" s="335">
        <v>0</v>
      </c>
      <c r="E207" s="25"/>
      <c r="F207" s="252" t="s">
        <v>199</v>
      </c>
      <c r="G207" s="333">
        <v>11.30124316</v>
      </c>
      <c r="H207" s="338">
        <v>11.30124316</v>
      </c>
      <c r="I207" s="335">
        <v>0</v>
      </c>
      <c r="J207" s="25"/>
    </row>
    <row r="208" spans="1:10" x14ac:dyDescent="0.25">
      <c r="A208" s="252" t="s">
        <v>198</v>
      </c>
      <c r="B208" s="333">
        <v>0.20040573</v>
      </c>
      <c r="C208" s="336">
        <v>0.20040573</v>
      </c>
      <c r="D208" s="335">
        <v>0</v>
      </c>
      <c r="E208" s="25"/>
      <c r="F208" s="252" t="s">
        <v>200</v>
      </c>
      <c r="G208" s="333">
        <v>40.835061680000003</v>
      </c>
      <c r="H208" s="338">
        <v>40.835061680000003</v>
      </c>
      <c r="I208" s="335">
        <v>0</v>
      </c>
      <c r="J208" s="25"/>
    </row>
    <row r="209" spans="1:10" x14ac:dyDescent="0.25">
      <c r="A209" s="252" t="s">
        <v>199</v>
      </c>
      <c r="B209" s="333">
        <v>0.24266688</v>
      </c>
      <c r="C209" s="336">
        <v>0.24266688</v>
      </c>
      <c r="D209" s="335">
        <v>0</v>
      </c>
      <c r="E209" s="25"/>
      <c r="F209" s="252" t="s">
        <v>201</v>
      </c>
      <c r="G209" s="333">
        <v>35.985379990000006</v>
      </c>
      <c r="H209" s="338">
        <v>35.985379990000006</v>
      </c>
      <c r="I209" s="335">
        <v>0</v>
      </c>
      <c r="J209" s="25"/>
    </row>
    <row r="210" spans="1:10" x14ac:dyDescent="0.25">
      <c r="A210" s="252" t="s">
        <v>200</v>
      </c>
      <c r="B210" s="333">
        <v>0.54809426999999999</v>
      </c>
      <c r="C210" s="336">
        <v>0.54809426999999999</v>
      </c>
      <c r="D210" s="335">
        <v>0</v>
      </c>
      <c r="E210" s="25"/>
      <c r="F210" s="252" t="s">
        <v>202</v>
      </c>
      <c r="G210" s="333">
        <v>8.5018881099999994</v>
      </c>
      <c r="H210" s="338">
        <v>8.5018881099999994</v>
      </c>
      <c r="I210" s="335">
        <v>0</v>
      </c>
      <c r="J210" s="25"/>
    </row>
    <row r="211" spans="1:10" x14ac:dyDescent="0.25">
      <c r="A211" s="252" t="s">
        <v>201</v>
      </c>
      <c r="B211" s="333">
        <v>2.7126038800000001</v>
      </c>
      <c r="C211" s="336">
        <v>2.7126038800000001</v>
      </c>
      <c r="D211" s="335">
        <v>0</v>
      </c>
      <c r="E211" s="25"/>
      <c r="F211" s="252" t="s">
        <v>203</v>
      </c>
      <c r="G211" s="333">
        <v>51.510621640000004</v>
      </c>
      <c r="H211" s="338">
        <v>51.510621640000004</v>
      </c>
      <c r="I211" s="335">
        <v>0</v>
      </c>
      <c r="J211" s="25"/>
    </row>
    <row r="212" spans="1:10" x14ac:dyDescent="0.25">
      <c r="A212" s="252" t="s">
        <v>202</v>
      </c>
      <c r="B212" s="333">
        <v>0.68238884999999994</v>
      </c>
      <c r="C212" s="336">
        <v>0.68238884999999994</v>
      </c>
      <c r="D212" s="335">
        <v>0</v>
      </c>
      <c r="E212" s="25"/>
      <c r="F212" s="252" t="s">
        <v>204</v>
      </c>
      <c r="G212" s="333">
        <v>64.963677880000006</v>
      </c>
      <c r="H212" s="338">
        <v>64.963677880000006</v>
      </c>
      <c r="I212" s="335">
        <v>0</v>
      </c>
      <c r="J212" s="25"/>
    </row>
    <row r="213" spans="1:10" x14ac:dyDescent="0.25">
      <c r="A213" s="252" t="s">
        <v>203</v>
      </c>
      <c r="B213" s="333">
        <v>0.18926169000000001</v>
      </c>
      <c r="C213" s="336">
        <v>0.18926169000000001</v>
      </c>
      <c r="D213" s="335">
        <v>0</v>
      </c>
      <c r="E213" s="25"/>
      <c r="F213" s="252" t="s">
        <v>205</v>
      </c>
      <c r="G213" s="333">
        <v>9.8263913800000005</v>
      </c>
      <c r="H213" s="338">
        <v>9.8263913800000005</v>
      </c>
      <c r="I213" s="335">
        <v>0</v>
      </c>
      <c r="J213" s="25"/>
    </row>
    <row r="214" spans="1:10" x14ac:dyDescent="0.25">
      <c r="A214" s="252" t="s">
        <v>204</v>
      </c>
      <c r="B214" s="333">
        <v>1.95906907</v>
      </c>
      <c r="C214" s="336">
        <v>1.95906907</v>
      </c>
      <c r="D214" s="335">
        <v>0</v>
      </c>
      <c r="E214" s="25"/>
      <c r="F214" s="252" t="s">
        <v>206</v>
      </c>
      <c r="G214" s="333">
        <v>28.950742510000001</v>
      </c>
      <c r="H214" s="338">
        <v>28.950742510000001</v>
      </c>
      <c r="I214" s="335">
        <v>0</v>
      </c>
      <c r="J214" s="25"/>
    </row>
    <row r="215" spans="1:10" x14ac:dyDescent="0.25">
      <c r="A215" s="252" t="s">
        <v>205</v>
      </c>
      <c r="B215" s="333">
        <v>0.38127100000000003</v>
      </c>
      <c r="C215" s="336">
        <v>0.38127100000000003</v>
      </c>
      <c r="D215" s="335">
        <v>0</v>
      </c>
      <c r="E215" s="25"/>
      <c r="F215" s="252" t="s">
        <v>207</v>
      </c>
      <c r="G215" s="333">
        <v>2.8916946400000003</v>
      </c>
      <c r="H215" s="338">
        <v>2.8916946400000003</v>
      </c>
      <c r="I215" s="335">
        <v>0</v>
      </c>
      <c r="J215" s="25"/>
    </row>
    <row r="216" spans="1:10" x14ac:dyDescent="0.25">
      <c r="A216" s="252" t="s">
        <v>206</v>
      </c>
      <c r="B216" s="333">
        <v>0.57648323999999995</v>
      </c>
      <c r="C216" s="336">
        <v>0.57648323999999995</v>
      </c>
      <c r="D216" s="335">
        <v>0</v>
      </c>
      <c r="E216" s="25"/>
      <c r="F216" s="252" t="s">
        <v>208</v>
      </c>
      <c r="G216" s="333">
        <v>1.2086372400000001</v>
      </c>
      <c r="H216" s="338">
        <v>1.2086372400000001</v>
      </c>
      <c r="I216" s="335">
        <v>0</v>
      </c>
      <c r="J216" s="25"/>
    </row>
    <row r="217" spans="1:10" x14ac:dyDescent="0.25">
      <c r="A217" s="252" t="s">
        <v>207</v>
      </c>
      <c r="B217" s="333">
        <v>1.7895630000000003E-2</v>
      </c>
      <c r="C217" s="336">
        <v>1.7895630000000003E-2</v>
      </c>
      <c r="D217" s="335">
        <v>0</v>
      </c>
      <c r="E217" s="25"/>
      <c r="F217" s="252" t="s">
        <v>209</v>
      </c>
      <c r="G217" s="333">
        <v>143.60758668</v>
      </c>
      <c r="H217" s="338">
        <v>143.60758668</v>
      </c>
      <c r="I217" s="335">
        <v>0</v>
      </c>
      <c r="J217" s="25"/>
    </row>
    <row r="218" spans="1:10" x14ac:dyDescent="0.25">
      <c r="A218" s="252" t="s">
        <v>208</v>
      </c>
      <c r="B218" s="333">
        <v>6.2801999999999997E-2</v>
      </c>
      <c r="C218" s="336">
        <v>6.2801999999999997E-2</v>
      </c>
      <c r="D218" s="335">
        <v>0</v>
      </c>
      <c r="E218" s="25"/>
      <c r="F218" s="252" t="s">
        <v>211</v>
      </c>
      <c r="G218" s="333">
        <v>48.861646180000001</v>
      </c>
      <c r="H218" s="338">
        <v>48.861646180000001</v>
      </c>
      <c r="I218" s="335">
        <v>0</v>
      </c>
      <c r="J218" s="25"/>
    </row>
    <row r="219" spans="1:10" x14ac:dyDescent="0.25">
      <c r="A219" s="252" t="s">
        <v>209</v>
      </c>
      <c r="B219" s="333">
        <v>4.9002524100000002</v>
      </c>
      <c r="C219" s="336">
        <v>4.9002524100000002</v>
      </c>
      <c r="D219" s="335">
        <v>0</v>
      </c>
      <c r="E219" s="25"/>
      <c r="F219" s="252" t="s">
        <v>212</v>
      </c>
      <c r="G219" s="333">
        <v>66.288592530000003</v>
      </c>
      <c r="H219" s="338">
        <v>66.288592530000003</v>
      </c>
      <c r="I219" s="335">
        <v>0</v>
      </c>
      <c r="J219" s="25"/>
    </row>
    <row r="220" spans="1:10" x14ac:dyDescent="0.25">
      <c r="A220" s="252" t="s">
        <v>210</v>
      </c>
      <c r="B220" s="333">
        <v>0.23886048999999998</v>
      </c>
      <c r="C220" s="336">
        <v>0.23886048999999998</v>
      </c>
      <c r="D220" s="335">
        <v>0</v>
      </c>
      <c r="E220" s="25"/>
      <c r="F220" s="252" t="s">
        <v>213</v>
      </c>
      <c r="G220" s="333">
        <v>14.15160433</v>
      </c>
      <c r="H220" s="338">
        <v>14.15160433</v>
      </c>
      <c r="I220" s="335">
        <v>0</v>
      </c>
      <c r="J220" s="25"/>
    </row>
    <row r="221" spans="1:10" x14ac:dyDescent="0.25">
      <c r="A221" s="252" t="s">
        <v>211</v>
      </c>
      <c r="B221" s="333">
        <v>0.43801577000000003</v>
      </c>
      <c r="C221" s="336">
        <v>0.43801577000000003</v>
      </c>
      <c r="D221" s="335">
        <v>0</v>
      </c>
      <c r="E221" s="25"/>
      <c r="F221" s="252" t="s">
        <v>214</v>
      </c>
      <c r="G221" s="333">
        <v>65.45767798</v>
      </c>
      <c r="H221" s="338">
        <v>65.45767798</v>
      </c>
      <c r="I221" s="335">
        <v>0</v>
      </c>
      <c r="J221" s="25"/>
    </row>
    <row r="222" spans="1:10" x14ac:dyDescent="0.25">
      <c r="A222" s="252" t="s">
        <v>212</v>
      </c>
      <c r="B222" s="333">
        <v>0.79684968999999994</v>
      </c>
      <c r="C222" s="336">
        <v>0.79684968999999994</v>
      </c>
      <c r="D222" s="335">
        <v>0</v>
      </c>
      <c r="E222" s="25"/>
      <c r="F222" s="252" t="s">
        <v>215</v>
      </c>
      <c r="G222" s="333">
        <v>176.00578902000001</v>
      </c>
      <c r="H222" s="338">
        <v>176.00578902000001</v>
      </c>
      <c r="I222" s="335">
        <v>0</v>
      </c>
      <c r="J222" s="25"/>
    </row>
    <row r="223" spans="1:10" x14ac:dyDescent="0.25">
      <c r="A223" s="252" t="s">
        <v>213</v>
      </c>
      <c r="B223" s="333">
        <v>2.687157</v>
      </c>
      <c r="C223" s="336">
        <v>2.687157</v>
      </c>
      <c r="D223" s="335">
        <v>0</v>
      </c>
      <c r="E223" s="25"/>
      <c r="F223" s="252" t="s">
        <v>216</v>
      </c>
      <c r="G223" s="333">
        <v>126.40508656999999</v>
      </c>
      <c r="H223" s="338">
        <v>126.40508656999999</v>
      </c>
      <c r="I223" s="335">
        <v>0</v>
      </c>
      <c r="J223" s="25"/>
    </row>
    <row r="224" spans="1:10" x14ac:dyDescent="0.25">
      <c r="A224" s="252" t="s">
        <v>214</v>
      </c>
      <c r="B224" s="333">
        <v>0.80919861999999998</v>
      </c>
      <c r="C224" s="336">
        <v>0.80919861999999998</v>
      </c>
      <c r="D224" s="335">
        <v>0</v>
      </c>
      <c r="E224" s="25"/>
      <c r="F224" s="252" t="s">
        <v>217</v>
      </c>
      <c r="G224" s="333">
        <v>325.02426080000004</v>
      </c>
      <c r="H224" s="338">
        <v>325.02426080000004</v>
      </c>
      <c r="I224" s="335">
        <v>0</v>
      </c>
      <c r="J224" s="25"/>
    </row>
    <row r="225" spans="1:10" x14ac:dyDescent="0.25">
      <c r="A225" s="252" t="s">
        <v>215</v>
      </c>
      <c r="B225" s="333">
        <v>44.597666630000006</v>
      </c>
      <c r="C225" s="336">
        <v>44.597666630000006</v>
      </c>
      <c r="D225" s="335">
        <v>0</v>
      </c>
      <c r="E225" s="25"/>
      <c r="F225" s="252" t="s">
        <v>218</v>
      </c>
      <c r="G225" s="333">
        <v>479.60145483999997</v>
      </c>
      <c r="H225" s="338">
        <v>479.60145483999997</v>
      </c>
      <c r="I225" s="335">
        <v>0</v>
      </c>
      <c r="J225" s="25"/>
    </row>
    <row r="226" spans="1:10" x14ac:dyDescent="0.25">
      <c r="A226" s="252" t="s">
        <v>216</v>
      </c>
      <c r="B226" s="333">
        <v>1.4631666399999999</v>
      </c>
      <c r="C226" s="336">
        <v>1.4631666399999999</v>
      </c>
      <c r="D226" s="335">
        <v>0</v>
      </c>
      <c r="E226" s="25"/>
      <c r="F226" s="252" t="s">
        <v>219</v>
      </c>
      <c r="G226" s="333">
        <v>14.585975980000001</v>
      </c>
      <c r="H226" s="338">
        <v>14.585975980000001</v>
      </c>
      <c r="I226" s="335">
        <v>0</v>
      </c>
      <c r="J226" s="25"/>
    </row>
    <row r="227" spans="1:10" x14ac:dyDescent="0.25">
      <c r="A227" s="252" t="s">
        <v>217</v>
      </c>
      <c r="B227" s="333">
        <v>9.2711739899999994</v>
      </c>
      <c r="C227" s="336">
        <v>9.2711739899999994</v>
      </c>
      <c r="D227" s="335">
        <v>0</v>
      </c>
      <c r="E227" s="25"/>
      <c r="F227" s="252" t="s">
        <v>221</v>
      </c>
      <c r="G227" s="333">
        <v>10.57985532</v>
      </c>
      <c r="H227" s="338">
        <v>10.57985532</v>
      </c>
      <c r="I227" s="335">
        <v>0</v>
      </c>
      <c r="J227" s="25"/>
    </row>
    <row r="228" spans="1:10" x14ac:dyDescent="0.25">
      <c r="A228" s="252" t="s">
        <v>218</v>
      </c>
      <c r="B228" s="333">
        <v>79.240281150000001</v>
      </c>
      <c r="C228" s="336">
        <v>79.240281150000001</v>
      </c>
      <c r="D228" s="335">
        <v>0</v>
      </c>
      <c r="E228" s="25"/>
      <c r="F228" s="252" t="s">
        <v>223</v>
      </c>
      <c r="G228" s="333">
        <v>4.8487738600000005</v>
      </c>
      <c r="H228" s="338">
        <v>4.8487738600000005</v>
      </c>
      <c r="I228" s="335">
        <v>0</v>
      </c>
      <c r="J228" s="25"/>
    </row>
    <row r="229" spans="1:10" x14ac:dyDescent="0.25">
      <c r="A229" s="252" t="s">
        <v>219</v>
      </c>
      <c r="B229" s="333">
        <v>7.0196460000000002E-2</v>
      </c>
      <c r="C229" s="336">
        <v>7.0196460000000002E-2</v>
      </c>
      <c r="D229" s="335">
        <v>0</v>
      </c>
      <c r="E229" s="25"/>
      <c r="F229" s="252" t="s">
        <v>224</v>
      </c>
      <c r="G229" s="333">
        <v>51.214334460000003</v>
      </c>
      <c r="H229" s="338">
        <v>51.214334460000003</v>
      </c>
      <c r="I229" s="335">
        <v>0</v>
      </c>
      <c r="J229" s="25"/>
    </row>
    <row r="230" spans="1:10" x14ac:dyDescent="0.25">
      <c r="A230" s="252" t="s">
        <v>220</v>
      </c>
      <c r="B230" s="333">
        <v>25.716760600000001</v>
      </c>
      <c r="C230" s="336">
        <v>25.716760600000001</v>
      </c>
      <c r="D230" s="335">
        <v>0</v>
      </c>
      <c r="E230" s="25"/>
      <c r="F230" s="252" t="s">
        <v>225</v>
      </c>
      <c r="G230" s="333">
        <v>12.20333482</v>
      </c>
      <c r="H230" s="338">
        <v>12.20333482</v>
      </c>
      <c r="I230" s="335">
        <v>0</v>
      </c>
      <c r="J230" s="25"/>
    </row>
    <row r="231" spans="1:10" x14ac:dyDescent="0.25">
      <c r="A231" s="252" t="s">
        <v>221</v>
      </c>
      <c r="B231" s="333">
        <v>1.6535568700000001</v>
      </c>
      <c r="C231" s="336">
        <v>1.6535568700000001</v>
      </c>
      <c r="D231" s="335">
        <v>0</v>
      </c>
      <c r="E231" s="25"/>
      <c r="F231" s="252" t="s">
        <v>226</v>
      </c>
      <c r="G231" s="333">
        <v>7.2325647800000006</v>
      </c>
      <c r="H231" s="338">
        <v>7.2325647800000006</v>
      </c>
      <c r="I231" s="335">
        <v>0</v>
      </c>
      <c r="J231" s="25"/>
    </row>
    <row r="232" spans="1:10" x14ac:dyDescent="0.25">
      <c r="A232" s="252" t="s">
        <v>222</v>
      </c>
      <c r="B232" s="333">
        <v>2.6593464300000003</v>
      </c>
      <c r="C232" s="336">
        <v>2.6593464300000003</v>
      </c>
      <c r="D232" s="335">
        <v>0</v>
      </c>
      <c r="E232" s="25"/>
      <c r="F232" s="252" t="s">
        <v>227</v>
      </c>
      <c r="G232" s="333">
        <v>5.7491104900000005</v>
      </c>
      <c r="H232" s="338">
        <v>5.7491104900000005</v>
      </c>
      <c r="I232" s="335">
        <v>0</v>
      </c>
      <c r="J232" s="25"/>
    </row>
    <row r="233" spans="1:10" x14ac:dyDescent="0.25">
      <c r="A233" s="252" t="s">
        <v>223</v>
      </c>
      <c r="B233" s="333">
        <v>0.46179999999999999</v>
      </c>
      <c r="C233" s="336">
        <v>0.46179999999999999</v>
      </c>
      <c r="D233" s="335">
        <v>0</v>
      </c>
      <c r="E233" s="25"/>
      <c r="F233" s="252" t="s">
        <v>228</v>
      </c>
      <c r="G233" s="333">
        <v>22.377304980000002</v>
      </c>
      <c r="H233" s="338">
        <v>22.377304980000002</v>
      </c>
      <c r="I233" s="335">
        <v>0</v>
      </c>
      <c r="J233" s="25"/>
    </row>
    <row r="234" spans="1:10" x14ac:dyDescent="0.25">
      <c r="A234" s="252" t="s">
        <v>224</v>
      </c>
      <c r="B234" s="333">
        <v>0.71390114000000005</v>
      </c>
      <c r="C234" s="336">
        <v>0.71390114000000005</v>
      </c>
      <c r="D234" s="335">
        <v>0</v>
      </c>
      <c r="E234" s="25"/>
      <c r="F234" s="252" t="s">
        <v>229</v>
      </c>
      <c r="G234" s="333">
        <v>68.84627918000001</v>
      </c>
      <c r="H234" s="338">
        <v>68.84627918000001</v>
      </c>
      <c r="I234" s="335">
        <v>0</v>
      </c>
      <c r="J234" s="25"/>
    </row>
    <row r="235" spans="1:10" x14ac:dyDescent="0.25">
      <c r="A235" s="252" t="s">
        <v>225</v>
      </c>
      <c r="B235" s="333">
        <v>0.51173831000000003</v>
      </c>
      <c r="C235" s="336">
        <v>0.51173831000000003</v>
      </c>
      <c r="D235" s="335">
        <v>0</v>
      </c>
      <c r="E235" s="25"/>
      <c r="F235" s="252" t="s">
        <v>230</v>
      </c>
      <c r="G235" s="333">
        <v>14.990475009999999</v>
      </c>
      <c r="H235" s="338">
        <v>14.990475009999999</v>
      </c>
      <c r="I235" s="335">
        <v>0</v>
      </c>
      <c r="J235" s="25"/>
    </row>
    <row r="236" spans="1:10" x14ac:dyDescent="0.25">
      <c r="A236" s="252" t="s">
        <v>226</v>
      </c>
      <c r="B236" s="333">
        <v>2.7937840400000002</v>
      </c>
      <c r="C236" s="336">
        <v>2.7937840400000002</v>
      </c>
      <c r="D236" s="335">
        <v>0</v>
      </c>
      <c r="E236" s="25"/>
      <c r="F236" s="252" t="s">
        <v>231</v>
      </c>
      <c r="G236" s="333">
        <v>42.584716610000001</v>
      </c>
      <c r="H236" s="338">
        <v>42.584716610000001</v>
      </c>
      <c r="I236" s="335">
        <v>0</v>
      </c>
      <c r="J236" s="25"/>
    </row>
    <row r="237" spans="1:10" x14ac:dyDescent="0.25">
      <c r="A237" s="252" t="s">
        <v>227</v>
      </c>
      <c r="B237" s="333">
        <v>5.4333300000000001E-2</v>
      </c>
      <c r="C237" s="336">
        <v>5.4333300000000001E-2</v>
      </c>
      <c r="D237" s="335">
        <v>0</v>
      </c>
      <c r="E237" s="25"/>
      <c r="F237" s="252" t="s">
        <v>232</v>
      </c>
      <c r="G237" s="333">
        <v>39.051132549999998</v>
      </c>
      <c r="H237" s="338">
        <v>39.051132549999998</v>
      </c>
      <c r="I237" s="335">
        <v>0</v>
      </c>
      <c r="J237" s="25"/>
    </row>
    <row r="238" spans="1:10" x14ac:dyDescent="0.25">
      <c r="A238" s="252" t="s">
        <v>228</v>
      </c>
      <c r="B238" s="333">
        <v>2.72648315</v>
      </c>
      <c r="C238" s="336">
        <v>2.72648315</v>
      </c>
      <c r="D238" s="335">
        <v>0</v>
      </c>
      <c r="E238" s="25"/>
      <c r="F238" s="252" t="s">
        <v>233</v>
      </c>
      <c r="G238" s="333">
        <v>29.013018350000003</v>
      </c>
      <c r="H238" s="338">
        <v>29.013018350000003</v>
      </c>
      <c r="I238" s="335">
        <v>0</v>
      </c>
      <c r="J238" s="25"/>
    </row>
    <row r="239" spans="1:10" x14ac:dyDescent="0.25">
      <c r="A239" s="252" t="s">
        <v>229</v>
      </c>
      <c r="B239" s="333">
        <v>5.8839140499999996</v>
      </c>
      <c r="C239" s="336">
        <v>5.8839140499999996</v>
      </c>
      <c r="D239" s="335">
        <v>0</v>
      </c>
      <c r="E239" s="25"/>
      <c r="F239" s="252" t="s">
        <v>234</v>
      </c>
      <c r="G239" s="333">
        <v>23.909682309999997</v>
      </c>
      <c r="H239" s="338">
        <v>23.909682309999997</v>
      </c>
      <c r="I239" s="335">
        <v>0</v>
      </c>
      <c r="J239" s="25"/>
    </row>
    <row r="240" spans="1:10" x14ac:dyDescent="0.25">
      <c r="A240" s="252" t="s">
        <v>230</v>
      </c>
      <c r="B240" s="333">
        <v>0.11654708</v>
      </c>
      <c r="C240" s="336">
        <v>0.11654708</v>
      </c>
      <c r="D240" s="335">
        <v>0</v>
      </c>
      <c r="E240" s="25"/>
      <c r="F240" s="252" t="s">
        <v>235</v>
      </c>
      <c r="G240" s="333">
        <v>74.35572741</v>
      </c>
      <c r="H240" s="338">
        <v>74.35572741</v>
      </c>
      <c r="I240" s="335">
        <v>0</v>
      </c>
      <c r="J240" s="25"/>
    </row>
    <row r="241" spans="1:10" x14ac:dyDescent="0.25">
      <c r="A241" s="252" t="s">
        <v>231</v>
      </c>
      <c r="B241" s="333">
        <v>0.14975203000000001</v>
      </c>
      <c r="C241" s="336">
        <v>0.14975203000000001</v>
      </c>
      <c r="D241" s="335">
        <v>0</v>
      </c>
      <c r="E241" s="25"/>
      <c r="F241" s="252" t="s">
        <v>236</v>
      </c>
      <c r="G241" s="333">
        <v>14.136581439999999</v>
      </c>
      <c r="H241" s="338">
        <v>14.136581439999999</v>
      </c>
      <c r="I241" s="335">
        <v>0</v>
      </c>
      <c r="J241" s="25"/>
    </row>
    <row r="242" spans="1:10" x14ac:dyDescent="0.25">
      <c r="A242" s="252" t="s">
        <v>232</v>
      </c>
      <c r="B242" s="333">
        <v>7.3348999999999998E-2</v>
      </c>
      <c r="C242" s="336">
        <v>7.3348999999999998E-2</v>
      </c>
      <c r="D242" s="335">
        <v>0</v>
      </c>
      <c r="E242" s="25"/>
      <c r="F242" s="252" t="s">
        <v>237</v>
      </c>
      <c r="G242" s="333">
        <v>13.126884349999999</v>
      </c>
      <c r="H242" s="338">
        <v>13.126884349999999</v>
      </c>
      <c r="I242" s="335">
        <v>0</v>
      </c>
      <c r="J242" s="25"/>
    </row>
    <row r="243" spans="1:10" x14ac:dyDescent="0.25">
      <c r="A243" s="252" t="s">
        <v>233</v>
      </c>
      <c r="B243" s="333">
        <v>3.8448780000000002E-2</v>
      </c>
      <c r="C243" s="336">
        <v>3.8448780000000002E-2</v>
      </c>
      <c r="D243" s="335">
        <v>0</v>
      </c>
      <c r="E243" s="25"/>
      <c r="F243" s="252" t="s">
        <v>238</v>
      </c>
      <c r="G243" s="333">
        <v>54.2019442</v>
      </c>
      <c r="H243" s="338">
        <v>54.2019442</v>
      </c>
      <c r="I243" s="335">
        <v>0</v>
      </c>
      <c r="J243" s="25"/>
    </row>
    <row r="244" spans="1:10" x14ac:dyDescent="0.25">
      <c r="A244" s="252" t="s">
        <v>234</v>
      </c>
      <c r="B244" s="333">
        <v>1.9554999999999999E-2</v>
      </c>
      <c r="C244" s="336">
        <v>1.9554999999999999E-2</v>
      </c>
      <c r="D244" s="335">
        <v>0</v>
      </c>
      <c r="E244" s="25"/>
      <c r="F244" s="252" t="s">
        <v>239</v>
      </c>
      <c r="G244" s="333">
        <v>2.10779615</v>
      </c>
      <c r="H244" s="338">
        <v>2.10779615</v>
      </c>
      <c r="I244" s="335">
        <v>0</v>
      </c>
      <c r="J244" s="25"/>
    </row>
    <row r="245" spans="1:10" x14ac:dyDescent="0.25">
      <c r="A245" s="252" t="s">
        <v>235</v>
      </c>
      <c r="B245" s="333">
        <v>0.17946705999999998</v>
      </c>
      <c r="C245" s="336">
        <v>0.17946705999999998</v>
      </c>
      <c r="D245" s="335">
        <v>0</v>
      </c>
      <c r="E245" s="25"/>
      <c r="F245" s="252" t="s">
        <v>241</v>
      </c>
      <c r="G245" s="333">
        <v>5.0728552699999998</v>
      </c>
      <c r="H245" s="338">
        <v>5.0728552699999998</v>
      </c>
      <c r="I245" s="335">
        <v>0</v>
      </c>
      <c r="J245" s="25"/>
    </row>
    <row r="246" spans="1:10" x14ac:dyDescent="0.25">
      <c r="A246" s="252" t="s">
        <v>236</v>
      </c>
      <c r="B246" s="333">
        <v>6.083657E-2</v>
      </c>
      <c r="C246" s="336">
        <v>6.083657E-2</v>
      </c>
      <c r="D246" s="335">
        <v>0</v>
      </c>
      <c r="E246" s="25"/>
      <c r="F246" s="252" t="s">
        <v>242</v>
      </c>
      <c r="G246" s="333">
        <v>65.422582239999997</v>
      </c>
      <c r="H246" s="338">
        <v>65.422582239999997</v>
      </c>
      <c r="I246" s="335">
        <v>0</v>
      </c>
      <c r="J246" s="25"/>
    </row>
    <row r="247" spans="1:10" x14ac:dyDescent="0.25">
      <c r="A247" s="252" t="s">
        <v>237</v>
      </c>
      <c r="B247" s="333">
        <v>0.14894003</v>
      </c>
      <c r="C247" s="336">
        <v>0.14894003</v>
      </c>
      <c r="D247" s="335">
        <v>0</v>
      </c>
      <c r="E247" s="25"/>
      <c r="F247" s="252" t="s">
        <v>243</v>
      </c>
      <c r="G247" s="333">
        <v>4.55104592</v>
      </c>
      <c r="H247" s="338">
        <v>4.55104592</v>
      </c>
      <c r="I247" s="335">
        <v>0</v>
      </c>
      <c r="J247" s="25"/>
    </row>
    <row r="248" spans="1:10" x14ac:dyDescent="0.25">
      <c r="A248" s="252" t="s">
        <v>238</v>
      </c>
      <c r="B248" s="333">
        <v>0.19581389999999999</v>
      </c>
      <c r="C248" s="336">
        <v>0.19581389999999999</v>
      </c>
      <c r="D248" s="335">
        <v>0</v>
      </c>
      <c r="E248" s="25"/>
      <c r="F248" s="252" t="s">
        <v>244</v>
      </c>
      <c r="G248" s="333">
        <v>1.24977491</v>
      </c>
      <c r="H248" s="338">
        <v>1.24977491</v>
      </c>
      <c r="I248" s="335">
        <v>0</v>
      </c>
      <c r="J248" s="25"/>
    </row>
    <row r="249" spans="1:10" x14ac:dyDescent="0.25">
      <c r="A249" s="252" t="s">
        <v>239</v>
      </c>
      <c r="B249" s="333">
        <v>3.7993800000000002E-3</v>
      </c>
      <c r="C249" s="336">
        <v>3.7993800000000002E-3</v>
      </c>
      <c r="D249" s="335">
        <v>0</v>
      </c>
      <c r="E249" s="25"/>
      <c r="F249" s="252" t="s">
        <v>245</v>
      </c>
      <c r="G249" s="333">
        <v>0</v>
      </c>
      <c r="H249" s="338">
        <v>0</v>
      </c>
      <c r="I249" s="335">
        <v>0</v>
      </c>
      <c r="J249" s="25"/>
    </row>
    <row r="250" spans="1:10" x14ac:dyDescent="0.25">
      <c r="A250" s="252" t="s">
        <v>240</v>
      </c>
      <c r="B250" s="333">
        <v>2.9936185800000001</v>
      </c>
      <c r="C250" s="336">
        <v>2.9936185800000001</v>
      </c>
      <c r="D250" s="335">
        <v>0</v>
      </c>
      <c r="E250" s="25"/>
      <c r="F250" s="252" t="s">
        <v>246</v>
      </c>
      <c r="G250" s="333">
        <v>15.14054235</v>
      </c>
      <c r="H250" s="338">
        <v>15.14054235</v>
      </c>
      <c r="I250" s="335">
        <v>0</v>
      </c>
      <c r="J250" s="25"/>
    </row>
    <row r="251" spans="1:10" x14ac:dyDescent="0.25">
      <c r="A251" s="252" t="s">
        <v>241</v>
      </c>
      <c r="B251" s="333">
        <v>3.3526010000000002E-2</v>
      </c>
      <c r="C251" s="336">
        <v>3.3526010000000002E-2</v>
      </c>
      <c r="D251" s="335">
        <v>0</v>
      </c>
      <c r="E251" s="25"/>
      <c r="F251" s="252" t="s">
        <v>248</v>
      </c>
      <c r="G251" s="333">
        <v>7.8825634299999994</v>
      </c>
      <c r="H251" s="338">
        <v>7.8825634299999994</v>
      </c>
      <c r="I251" s="335">
        <v>0</v>
      </c>
      <c r="J251" s="25"/>
    </row>
    <row r="252" spans="1:10" x14ac:dyDescent="0.25">
      <c r="A252" s="252" t="s">
        <v>242</v>
      </c>
      <c r="B252" s="333">
        <v>4.5922040700000002</v>
      </c>
      <c r="C252" s="336">
        <v>4.5922040700000002</v>
      </c>
      <c r="D252" s="335">
        <v>0</v>
      </c>
      <c r="E252" s="25"/>
      <c r="F252" s="252" t="s">
        <v>251</v>
      </c>
      <c r="G252" s="333">
        <v>20.200517749999999</v>
      </c>
      <c r="H252" s="338">
        <v>20.200517749999999</v>
      </c>
      <c r="I252" s="335">
        <v>0</v>
      </c>
      <c r="J252" s="25"/>
    </row>
    <row r="253" spans="1:10" x14ac:dyDescent="0.25">
      <c r="A253" s="252" t="s">
        <v>243</v>
      </c>
      <c r="B253" s="333">
        <v>0.18891068</v>
      </c>
      <c r="C253" s="336">
        <v>0.18891068</v>
      </c>
      <c r="D253" s="335">
        <v>0</v>
      </c>
      <c r="E253" s="25"/>
      <c r="F253" s="252" t="s">
        <v>253</v>
      </c>
      <c r="G253" s="333">
        <v>0.35719148000000001</v>
      </c>
      <c r="H253" s="338">
        <v>0.35719148000000001</v>
      </c>
      <c r="I253" s="335">
        <v>0</v>
      </c>
      <c r="J253" s="25"/>
    </row>
    <row r="254" spans="1:10" x14ac:dyDescent="0.25">
      <c r="A254" s="252" t="s">
        <v>244</v>
      </c>
      <c r="B254" s="333">
        <v>2.5726799999999999E-3</v>
      </c>
      <c r="C254" s="336">
        <v>2.5726799999999999E-3</v>
      </c>
      <c r="D254" s="335">
        <v>0</v>
      </c>
      <c r="E254" s="25"/>
      <c r="F254" s="252" t="s">
        <v>255</v>
      </c>
      <c r="G254" s="333">
        <v>4.9364006500000004</v>
      </c>
      <c r="H254" s="338">
        <v>4.9364006500000004</v>
      </c>
      <c r="I254" s="335">
        <v>0</v>
      </c>
      <c r="J254" s="25"/>
    </row>
    <row r="255" spans="1:10" x14ac:dyDescent="0.25">
      <c r="A255" s="252" t="s">
        <v>245</v>
      </c>
      <c r="B255" s="333">
        <v>0</v>
      </c>
      <c r="C255" s="336">
        <v>0</v>
      </c>
      <c r="D255" s="335">
        <v>0</v>
      </c>
      <c r="E255" s="25"/>
      <c r="F255" s="252" t="s">
        <v>257</v>
      </c>
      <c r="G255" s="333">
        <v>0</v>
      </c>
      <c r="H255" s="338">
        <v>0</v>
      </c>
      <c r="I255" s="335">
        <v>0</v>
      </c>
      <c r="J255" s="25"/>
    </row>
    <row r="256" spans="1:10" x14ac:dyDescent="0.25">
      <c r="A256" s="252" t="s">
        <v>246</v>
      </c>
      <c r="B256" s="333">
        <v>3.5404060000000001E-2</v>
      </c>
      <c r="C256" s="336">
        <v>3.5404060000000001E-2</v>
      </c>
      <c r="D256" s="335">
        <v>0</v>
      </c>
      <c r="E256" s="25"/>
      <c r="F256" s="252" t="s">
        <v>258</v>
      </c>
      <c r="G256" s="333">
        <v>8.4882206799999995</v>
      </c>
      <c r="H256" s="338">
        <v>8.4882206799999995</v>
      </c>
      <c r="I256" s="335">
        <v>0</v>
      </c>
      <c r="J256" s="25"/>
    </row>
    <row r="257" spans="1:10" x14ac:dyDescent="0.25">
      <c r="A257" s="252" t="s">
        <v>247</v>
      </c>
      <c r="B257" s="333">
        <v>1.5353E-2</v>
      </c>
      <c r="C257" s="336">
        <v>1.5353E-2</v>
      </c>
      <c r="D257" s="335">
        <v>0</v>
      </c>
      <c r="E257" s="25"/>
      <c r="F257" s="252" t="s">
        <v>259</v>
      </c>
      <c r="G257" s="333">
        <v>3.4327699999999999E-3</v>
      </c>
      <c r="H257" s="338">
        <v>3.4327699999999999E-3</v>
      </c>
      <c r="I257" s="335">
        <v>0</v>
      </c>
      <c r="J257" s="25"/>
    </row>
    <row r="258" spans="1:10" x14ac:dyDescent="0.25">
      <c r="A258" s="252" t="s">
        <v>248</v>
      </c>
      <c r="B258" s="333">
        <v>0.12573500000000001</v>
      </c>
      <c r="C258" s="336">
        <v>0.12573500000000001</v>
      </c>
      <c r="D258" s="335">
        <v>0</v>
      </c>
      <c r="E258" s="25"/>
      <c r="F258" s="252" t="s">
        <v>260</v>
      </c>
      <c r="G258" s="333">
        <v>1.5117799299999999</v>
      </c>
      <c r="H258" s="338">
        <v>1.5117799299999999</v>
      </c>
      <c r="I258" s="335">
        <v>0</v>
      </c>
      <c r="J258" s="25"/>
    </row>
    <row r="259" spans="1:10" x14ac:dyDescent="0.25">
      <c r="A259" s="252" t="s">
        <v>249</v>
      </c>
      <c r="B259" s="333">
        <v>54.974905060000005</v>
      </c>
      <c r="C259" s="336">
        <v>54.974905060000005</v>
      </c>
      <c r="D259" s="335">
        <v>0</v>
      </c>
      <c r="E259" s="25"/>
      <c r="F259" s="252" t="s">
        <v>261</v>
      </c>
      <c r="G259" s="333">
        <v>0</v>
      </c>
      <c r="H259" s="338">
        <v>0</v>
      </c>
      <c r="I259" s="335">
        <v>0</v>
      </c>
      <c r="J259" s="25"/>
    </row>
    <row r="260" spans="1:10" x14ac:dyDescent="0.25">
      <c r="A260" s="252" t="s">
        <v>250</v>
      </c>
      <c r="B260" s="333">
        <v>15.50571025</v>
      </c>
      <c r="C260" s="336">
        <v>15.50571025</v>
      </c>
      <c r="D260" s="335">
        <v>0</v>
      </c>
      <c r="E260" s="25"/>
      <c r="F260" s="252" t="s">
        <v>594</v>
      </c>
      <c r="G260" s="333">
        <v>0</v>
      </c>
      <c r="H260" s="338">
        <v>0</v>
      </c>
      <c r="I260" s="335">
        <v>0</v>
      </c>
      <c r="J260" s="25"/>
    </row>
    <row r="261" spans="1:10" x14ac:dyDescent="0.25">
      <c r="A261" s="252" t="s">
        <v>251</v>
      </c>
      <c r="B261" s="333">
        <v>2.55102238</v>
      </c>
      <c r="C261" s="336">
        <v>2.55102238</v>
      </c>
      <c r="D261" s="335">
        <v>0</v>
      </c>
      <c r="E261" s="25"/>
      <c r="F261" s="252" t="s">
        <v>254</v>
      </c>
      <c r="G261" s="333">
        <v>6.2598185300000004</v>
      </c>
      <c r="H261" s="338">
        <v>6.2598190199999992</v>
      </c>
      <c r="I261" s="335">
        <v>4.8999999879839606E-7</v>
      </c>
      <c r="J261" s="25"/>
    </row>
    <row r="262" spans="1:10" x14ac:dyDescent="0.25">
      <c r="A262" s="252" t="s">
        <v>252</v>
      </c>
      <c r="B262" s="333">
        <v>6.9373160000000003E-2</v>
      </c>
      <c r="C262" s="336">
        <v>6.9373160000000003E-2</v>
      </c>
      <c r="D262" s="335">
        <v>0</v>
      </c>
      <c r="E262" s="25"/>
      <c r="F262" s="252" t="s">
        <v>130</v>
      </c>
      <c r="G262" s="333">
        <v>32.355805029999999</v>
      </c>
      <c r="H262" s="338">
        <v>32.355812030000003</v>
      </c>
      <c r="I262" s="335">
        <v>7.000000003642981E-6</v>
      </c>
      <c r="J262" s="25"/>
    </row>
    <row r="263" spans="1:10" x14ac:dyDescent="0.25">
      <c r="A263" s="252" t="s">
        <v>253</v>
      </c>
      <c r="B263" s="333">
        <v>4.6480949300000001</v>
      </c>
      <c r="C263" s="336">
        <v>4.6480949300000001</v>
      </c>
      <c r="D263" s="335">
        <v>0</v>
      </c>
      <c r="E263" s="25"/>
      <c r="F263" s="252" t="s">
        <v>172</v>
      </c>
      <c r="G263" s="333">
        <v>49.585109119999998</v>
      </c>
      <c r="H263" s="338">
        <v>49.585129930000001</v>
      </c>
      <c r="I263" s="335">
        <v>2.08100000023137E-5</v>
      </c>
      <c r="J263" s="25"/>
    </row>
    <row r="264" spans="1:10" x14ac:dyDescent="0.25">
      <c r="A264" s="252" t="s">
        <v>254</v>
      </c>
      <c r="B264" s="333">
        <v>5.7165000000000001E-2</v>
      </c>
      <c r="C264" s="336">
        <v>5.7165000000000001E-2</v>
      </c>
      <c r="D264" s="335">
        <v>0</v>
      </c>
      <c r="E264" s="25"/>
      <c r="F264" s="252" t="s">
        <v>256</v>
      </c>
      <c r="G264" s="333">
        <v>39.998510229999994</v>
      </c>
      <c r="H264" s="338">
        <v>39.998541009999997</v>
      </c>
      <c r="I264" s="335">
        <v>3.0780000003005625E-5</v>
      </c>
      <c r="J264" s="25"/>
    </row>
    <row r="265" spans="1:10" x14ac:dyDescent="0.25">
      <c r="A265" s="252" t="s">
        <v>255</v>
      </c>
      <c r="B265" s="333">
        <v>3.2351999999999999E-2</v>
      </c>
      <c r="C265" s="336">
        <v>3.2351999999999999E-2</v>
      </c>
      <c r="D265" s="335">
        <v>0</v>
      </c>
      <c r="E265" s="25"/>
      <c r="F265" s="252" t="s">
        <v>249</v>
      </c>
      <c r="G265" s="333">
        <v>23.097557210000002</v>
      </c>
      <c r="H265" s="338">
        <v>23.097593329999999</v>
      </c>
      <c r="I265" s="335">
        <v>3.6119999997197283E-5</v>
      </c>
      <c r="J265" s="25"/>
    </row>
    <row r="266" spans="1:10" x14ac:dyDescent="0.25">
      <c r="A266" s="252" t="s">
        <v>256</v>
      </c>
      <c r="B266" s="333">
        <v>0.33783565000000004</v>
      </c>
      <c r="C266" s="336">
        <v>0.33783565000000004</v>
      </c>
      <c r="D266" s="335">
        <v>0</v>
      </c>
      <c r="E266" s="25"/>
      <c r="F266" s="252" t="s">
        <v>210</v>
      </c>
      <c r="G266" s="333">
        <v>89.83119262000001</v>
      </c>
      <c r="H266" s="338">
        <v>89.83189496</v>
      </c>
      <c r="I266" s="335">
        <v>7.0233999998947638E-4</v>
      </c>
      <c r="J266" s="25"/>
    </row>
    <row r="267" spans="1:10" x14ac:dyDescent="0.25">
      <c r="A267" s="252" t="s">
        <v>257</v>
      </c>
      <c r="B267" s="333">
        <v>0</v>
      </c>
      <c r="C267" s="336">
        <v>0</v>
      </c>
      <c r="D267" s="335">
        <v>0</v>
      </c>
      <c r="E267" s="25"/>
      <c r="F267" s="252" t="s">
        <v>220</v>
      </c>
      <c r="G267" s="333">
        <v>126.28019686</v>
      </c>
      <c r="H267" s="338">
        <v>126.28195436</v>
      </c>
      <c r="I267" s="335">
        <v>1.7574999999965257E-3</v>
      </c>
      <c r="J267" s="25"/>
    </row>
    <row r="268" spans="1:10" x14ac:dyDescent="0.25">
      <c r="A268" s="252" t="s">
        <v>258</v>
      </c>
      <c r="B268" s="333">
        <v>11.65740675</v>
      </c>
      <c r="C268" s="336">
        <v>11.65740675</v>
      </c>
      <c r="D268" s="335">
        <v>0</v>
      </c>
      <c r="E268" s="25"/>
      <c r="F268" s="252" t="s">
        <v>170</v>
      </c>
      <c r="G268" s="333">
        <v>29.455034770000001</v>
      </c>
      <c r="H268" s="338">
        <v>29.457480230000002</v>
      </c>
      <c r="I268" s="335">
        <v>2.4454600000005655E-3</v>
      </c>
      <c r="J268" s="25"/>
    </row>
    <row r="269" spans="1:10" x14ac:dyDescent="0.25">
      <c r="A269" s="252" t="s">
        <v>259</v>
      </c>
      <c r="B269" s="333">
        <v>0</v>
      </c>
      <c r="C269" s="336">
        <v>0</v>
      </c>
      <c r="D269" s="335">
        <v>0</v>
      </c>
      <c r="E269" s="25"/>
      <c r="F269" s="252" t="s">
        <v>133</v>
      </c>
      <c r="G269" s="333">
        <v>14.840375210000001</v>
      </c>
      <c r="H269" s="338">
        <v>14.84563247</v>
      </c>
      <c r="I269" s="335">
        <v>5.2572599999987091E-3</v>
      </c>
      <c r="J269" s="25"/>
    </row>
    <row r="270" spans="1:10" x14ac:dyDescent="0.25">
      <c r="A270" s="252" t="s">
        <v>260</v>
      </c>
      <c r="B270" s="333">
        <v>909.77618671000005</v>
      </c>
      <c r="C270" s="336">
        <v>909.77618671000005</v>
      </c>
      <c r="D270" s="335">
        <v>0</v>
      </c>
      <c r="E270" s="25"/>
      <c r="F270" s="252" t="s">
        <v>107</v>
      </c>
      <c r="G270" s="333">
        <v>116.23747383</v>
      </c>
      <c r="H270" s="338">
        <v>116.24297309000001</v>
      </c>
      <c r="I270" s="335">
        <v>5.4992600000076663E-3</v>
      </c>
      <c r="J270" s="25"/>
    </row>
    <row r="271" spans="1:10" x14ac:dyDescent="0.25">
      <c r="A271" s="252" t="s">
        <v>261</v>
      </c>
      <c r="B271" s="333">
        <v>0</v>
      </c>
      <c r="C271" s="336">
        <v>0</v>
      </c>
      <c r="D271" s="335">
        <v>0</v>
      </c>
      <c r="E271" s="25"/>
      <c r="F271" s="252" t="s">
        <v>252</v>
      </c>
      <c r="G271" s="333">
        <v>11.642500210000001</v>
      </c>
      <c r="H271" s="338">
        <v>11.65990152</v>
      </c>
      <c r="I271" s="335">
        <v>1.740130999999856E-2</v>
      </c>
      <c r="J271" s="25"/>
    </row>
    <row r="272" spans="1:10" x14ac:dyDescent="0.25">
      <c r="A272" s="252" t="s">
        <v>594</v>
      </c>
      <c r="B272" s="333">
        <v>0</v>
      </c>
      <c r="C272" s="336">
        <v>0</v>
      </c>
      <c r="D272" s="335">
        <v>0</v>
      </c>
      <c r="E272" s="25"/>
      <c r="F272" s="252" t="s">
        <v>105</v>
      </c>
      <c r="G272" s="333">
        <v>180.8938694</v>
      </c>
      <c r="H272" s="338">
        <v>180.91668780000001</v>
      </c>
      <c r="I272" s="335">
        <v>2.2818400000005568E-2</v>
      </c>
      <c r="J272" s="25"/>
    </row>
    <row r="273" spans="1:10" s="24" customFormat="1" x14ac:dyDescent="0.25">
      <c r="A273" s="252" t="s">
        <v>80</v>
      </c>
      <c r="B273" s="333">
        <v>362.83729576000002</v>
      </c>
      <c r="C273" s="336">
        <v>362.88298636000002</v>
      </c>
      <c r="D273" s="335">
        <v>4.5690600000000359E-2</v>
      </c>
      <c r="E273" s="38"/>
      <c r="F273" s="252" t="s">
        <v>80</v>
      </c>
      <c r="G273" s="333">
        <v>1819.84577876</v>
      </c>
      <c r="H273" s="338">
        <v>1821.5993722799999</v>
      </c>
      <c r="I273" s="335">
        <v>1.7535935199998676</v>
      </c>
      <c r="J273" s="38"/>
    </row>
    <row r="274" spans="1:10" x14ac:dyDescent="0.25">
      <c r="A274" s="252" t="s">
        <v>9</v>
      </c>
      <c r="B274" s="333">
        <v>1136.4952043599999</v>
      </c>
      <c r="C274" s="336">
        <v>1136.5707904600001</v>
      </c>
      <c r="D274" s="335">
        <v>7.5586100000236911E-2</v>
      </c>
      <c r="F274" s="252" t="s">
        <v>68</v>
      </c>
      <c r="G274" s="333">
        <v>25.24168319</v>
      </c>
      <c r="H274" s="338">
        <v>34.938883279999999</v>
      </c>
      <c r="I274" s="335">
        <v>9.6972000899999991</v>
      </c>
    </row>
    <row r="275" spans="1:10" x14ac:dyDescent="0.25">
      <c r="A275" s="324" t="s">
        <v>262</v>
      </c>
      <c r="B275" s="204">
        <f>SUM(B11:B274)</f>
        <v>8267.3556710599969</v>
      </c>
      <c r="C275" s="205">
        <f>SUM(C11:C274)</f>
        <v>8230.411716939996</v>
      </c>
      <c r="D275" s="205">
        <f>SUM(D11:D274)</f>
        <v>-36.943954119999866</v>
      </c>
      <c r="F275" s="324" t="s">
        <v>262</v>
      </c>
      <c r="G275" s="204">
        <f>SUM(G11:G274)</f>
        <v>11924.856659596002</v>
      </c>
      <c r="H275" s="205">
        <f>SUM(H11:H274)</f>
        <v>11923.044858285999</v>
      </c>
      <c r="I275" s="205">
        <f>SUM(I11:I274)</f>
        <v>-1.8118013100001384</v>
      </c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30"/>
  <sheetViews>
    <sheetView zoomScale="70" zoomScaleNormal="70" workbookViewId="0">
      <selection activeCell="K1" sqref="K1:L1"/>
    </sheetView>
  </sheetViews>
  <sheetFormatPr defaultColWidth="9.1796875" defaultRowHeight="11.5" x14ac:dyDescent="0.25"/>
  <cols>
    <col min="1" max="1" width="46.81640625" style="7" customWidth="1"/>
    <col min="2" max="2" width="11.7265625" style="7" customWidth="1"/>
    <col min="3" max="3" width="8.08984375" style="7" customWidth="1"/>
    <col min="4" max="4" width="15" style="7" customWidth="1"/>
    <col min="5" max="5" width="8.08984375" style="7" customWidth="1"/>
    <col min="6" max="6" width="22.6328125" style="7" customWidth="1"/>
    <col min="7" max="7" width="7.7265625" style="7" bestFit="1" customWidth="1"/>
    <col min="8" max="8" width="8.90625" style="7" customWidth="1"/>
    <col min="9" max="9" width="14.6328125" style="7" bestFit="1" customWidth="1"/>
    <col min="10" max="10" width="20.90625" style="7" customWidth="1"/>
    <col min="11" max="16384" width="9.1796875" style="7"/>
  </cols>
  <sheetData>
    <row r="1" spans="1:12" x14ac:dyDescent="0.25">
      <c r="A1" s="131" t="s">
        <v>516</v>
      </c>
      <c r="K1" s="358" t="s">
        <v>313</v>
      </c>
      <c r="L1" s="358"/>
    </row>
    <row r="2" spans="1:12" x14ac:dyDescent="0.25">
      <c r="A2" s="287" t="s">
        <v>320</v>
      </c>
      <c r="B2" s="288" t="s">
        <v>316</v>
      </c>
      <c r="C2" s="288" t="s">
        <v>315</v>
      </c>
      <c r="D2" s="288" t="s">
        <v>602</v>
      </c>
      <c r="E2" s="288" t="s">
        <v>318</v>
      </c>
      <c r="F2" s="288" t="s">
        <v>609</v>
      </c>
      <c r="G2" s="288" t="s">
        <v>317</v>
      </c>
      <c r="H2" s="288" t="s">
        <v>665</v>
      </c>
      <c r="I2" s="288" t="s">
        <v>319</v>
      </c>
      <c r="J2" s="289" t="s">
        <v>666</v>
      </c>
    </row>
    <row r="3" spans="1:12" x14ac:dyDescent="0.25">
      <c r="A3" s="249" t="s">
        <v>9</v>
      </c>
      <c r="B3" s="250">
        <v>227.42645879</v>
      </c>
      <c r="C3" s="250">
        <v>0</v>
      </c>
      <c r="D3" s="250">
        <v>0</v>
      </c>
      <c r="E3" s="250">
        <v>0</v>
      </c>
      <c r="F3" s="250">
        <v>2.0408163300000002</v>
      </c>
      <c r="G3" s="250">
        <v>745.27826574000005</v>
      </c>
      <c r="H3" s="250">
        <v>778.19335049999995</v>
      </c>
      <c r="I3" s="250">
        <v>83.492835639999996</v>
      </c>
      <c r="J3" s="251">
        <v>272.63593627999995</v>
      </c>
    </row>
    <row r="4" spans="1:12" x14ac:dyDescent="0.25">
      <c r="A4" s="252" t="s">
        <v>123</v>
      </c>
      <c r="B4" s="253">
        <v>156.49288243000001</v>
      </c>
      <c r="C4" s="253">
        <v>2.01096E-3</v>
      </c>
      <c r="D4" s="253">
        <v>0</v>
      </c>
      <c r="E4" s="253">
        <v>0</v>
      </c>
      <c r="F4" s="253">
        <v>0</v>
      </c>
      <c r="G4" s="253">
        <v>7.7947399999999997E-3</v>
      </c>
      <c r="H4" s="253">
        <v>9.7067000000000004E-3</v>
      </c>
      <c r="I4" s="253">
        <v>0.86369300000000004</v>
      </c>
      <c r="J4" s="254">
        <v>156.98588791</v>
      </c>
    </row>
    <row r="5" spans="1:12" x14ac:dyDescent="0.25">
      <c r="A5" s="252" t="s">
        <v>157</v>
      </c>
      <c r="B5" s="253">
        <v>106.34074187</v>
      </c>
      <c r="C5" s="253">
        <v>1.34826E-3</v>
      </c>
      <c r="D5" s="253">
        <v>0</v>
      </c>
      <c r="E5" s="253">
        <v>0</v>
      </c>
      <c r="F5" s="253">
        <v>0</v>
      </c>
      <c r="G5" s="253">
        <v>2.2442509999999999E-2</v>
      </c>
      <c r="H5" s="253">
        <v>0.16924176999999999</v>
      </c>
      <c r="I5" s="253">
        <v>0.38673480999999998</v>
      </c>
      <c r="J5" s="254">
        <v>106.92723599999999</v>
      </c>
    </row>
    <row r="6" spans="1:12" x14ac:dyDescent="0.25">
      <c r="A6" s="252" t="s">
        <v>184</v>
      </c>
      <c r="B6" s="253">
        <v>101.94328304000001</v>
      </c>
      <c r="C6" s="253">
        <v>0.04</v>
      </c>
      <c r="D6" s="253">
        <v>0</v>
      </c>
      <c r="E6" s="253">
        <v>0</v>
      </c>
      <c r="F6" s="253">
        <v>0</v>
      </c>
      <c r="G6" s="253">
        <v>6.8525000000000001E-3</v>
      </c>
      <c r="H6" s="253">
        <v>0.41565649999999998</v>
      </c>
      <c r="I6" s="253">
        <v>13.63364762</v>
      </c>
      <c r="J6" s="254">
        <v>102.24483404</v>
      </c>
    </row>
    <row r="7" spans="1:12" x14ac:dyDescent="0.25">
      <c r="A7" s="252" t="s">
        <v>129</v>
      </c>
      <c r="B7" s="253">
        <v>76.752294620000001</v>
      </c>
      <c r="C7" s="253">
        <v>0</v>
      </c>
      <c r="D7" s="253">
        <v>0</v>
      </c>
      <c r="E7" s="253">
        <v>0</v>
      </c>
      <c r="F7" s="253">
        <v>0</v>
      </c>
      <c r="G7" s="253">
        <v>0</v>
      </c>
      <c r="H7" s="253">
        <v>0</v>
      </c>
      <c r="I7" s="253">
        <v>1.9323655800000001</v>
      </c>
      <c r="J7" s="254">
        <v>76.852286159999991</v>
      </c>
    </row>
    <row r="8" spans="1:12" x14ac:dyDescent="0.25">
      <c r="A8" s="252" t="s">
        <v>218</v>
      </c>
      <c r="B8" s="253">
        <v>42.983740570000002</v>
      </c>
      <c r="C8" s="253">
        <v>0</v>
      </c>
      <c r="D8" s="253">
        <v>0</v>
      </c>
      <c r="E8" s="253">
        <v>0</v>
      </c>
      <c r="F8" s="253">
        <v>0</v>
      </c>
      <c r="G8" s="253">
        <v>0</v>
      </c>
      <c r="H8" s="253">
        <v>0</v>
      </c>
      <c r="I8" s="253">
        <v>0.47142561999999999</v>
      </c>
      <c r="J8" s="254">
        <v>43.115797450000002</v>
      </c>
    </row>
    <row r="9" spans="1:12" x14ac:dyDescent="0.25">
      <c r="A9" s="252" t="s">
        <v>197</v>
      </c>
      <c r="B9" s="253">
        <v>39.17917387</v>
      </c>
      <c r="C9" s="253">
        <v>0</v>
      </c>
      <c r="D9" s="253">
        <v>1.67048818</v>
      </c>
      <c r="E9" s="253">
        <v>1.67048818</v>
      </c>
      <c r="F9" s="253">
        <v>0</v>
      </c>
      <c r="G9" s="253">
        <v>1.5195409999999999E-2</v>
      </c>
      <c r="H9" s="253">
        <v>1.5195409999999999E-2</v>
      </c>
      <c r="I9" s="253">
        <v>0.499469</v>
      </c>
      <c r="J9" s="254">
        <v>39.185904520000001</v>
      </c>
    </row>
    <row r="10" spans="1:12" x14ac:dyDescent="0.25">
      <c r="A10" s="252" t="s">
        <v>108</v>
      </c>
      <c r="B10" s="253">
        <v>21.023710359999999</v>
      </c>
      <c r="C10" s="253">
        <v>0.30057928</v>
      </c>
      <c r="D10" s="253">
        <v>0</v>
      </c>
      <c r="E10" s="253">
        <v>0</v>
      </c>
      <c r="F10" s="253">
        <v>0</v>
      </c>
      <c r="G10" s="253">
        <v>0.22326192</v>
      </c>
      <c r="H10" s="253">
        <v>0.52425999000000001</v>
      </c>
      <c r="I10" s="253">
        <v>0.14180120000000002</v>
      </c>
      <c r="J10" s="254">
        <v>21.068714249999999</v>
      </c>
    </row>
    <row r="11" spans="1:12" x14ac:dyDescent="0.25">
      <c r="A11" s="252" t="s">
        <v>62</v>
      </c>
      <c r="B11" s="253">
        <v>19.05778647</v>
      </c>
      <c r="C11" s="253">
        <v>0</v>
      </c>
      <c r="D11" s="253">
        <v>0</v>
      </c>
      <c r="E11" s="253">
        <v>0</v>
      </c>
      <c r="F11" s="253">
        <v>0</v>
      </c>
      <c r="G11" s="253">
        <v>0</v>
      </c>
      <c r="H11" s="253">
        <v>0</v>
      </c>
      <c r="I11" s="253">
        <v>0</v>
      </c>
      <c r="J11" s="254">
        <v>19.05778647</v>
      </c>
    </row>
    <row r="12" spans="1:12" x14ac:dyDescent="0.25">
      <c r="A12" s="252" t="s">
        <v>80</v>
      </c>
      <c r="B12" s="253">
        <v>18.553620179999999</v>
      </c>
      <c r="C12" s="253">
        <v>0.27939520000000001</v>
      </c>
      <c r="D12" s="253">
        <v>1.6211886200000001</v>
      </c>
      <c r="E12" s="253">
        <v>1.6211886200000001</v>
      </c>
      <c r="F12" s="253">
        <v>0</v>
      </c>
      <c r="G12" s="253">
        <v>39.83265162</v>
      </c>
      <c r="H12" s="253">
        <v>9.8789390000000008</v>
      </c>
      <c r="I12" s="253">
        <v>251.43273599</v>
      </c>
      <c r="J12" s="254">
        <v>18.97023562</v>
      </c>
    </row>
    <row r="13" spans="1:12" x14ac:dyDescent="0.25">
      <c r="A13" s="252" t="s">
        <v>2</v>
      </c>
      <c r="B13" s="253">
        <v>17.508391289999999</v>
      </c>
      <c r="C13" s="253">
        <v>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4.6023741600000001</v>
      </c>
      <c r="J13" s="254">
        <v>17.508391289999999</v>
      </c>
    </row>
    <row r="14" spans="1:12" x14ac:dyDescent="0.25">
      <c r="A14" s="252" t="s">
        <v>183</v>
      </c>
      <c r="B14" s="253">
        <v>16.973641090000001</v>
      </c>
      <c r="C14" s="253">
        <v>0</v>
      </c>
      <c r="D14" s="253">
        <v>0</v>
      </c>
      <c r="E14" s="253">
        <v>0</v>
      </c>
      <c r="F14" s="253">
        <v>0</v>
      </c>
      <c r="G14" s="253">
        <v>0</v>
      </c>
      <c r="H14" s="253">
        <v>0</v>
      </c>
      <c r="I14" s="253">
        <v>13.523675000000001</v>
      </c>
      <c r="J14" s="254">
        <v>16.973641090000001</v>
      </c>
    </row>
    <row r="15" spans="1:12" x14ac:dyDescent="0.25">
      <c r="A15" s="252" t="s">
        <v>26</v>
      </c>
      <c r="B15" s="253">
        <v>16.819509180000001</v>
      </c>
      <c r="C15" s="253">
        <v>0</v>
      </c>
      <c r="D15" s="253">
        <v>0</v>
      </c>
      <c r="E15" s="253">
        <v>0</v>
      </c>
      <c r="F15" s="253">
        <v>0</v>
      </c>
      <c r="G15" s="253">
        <v>0</v>
      </c>
      <c r="H15" s="253">
        <v>0</v>
      </c>
      <c r="I15" s="253">
        <v>2.1941167200000002</v>
      </c>
      <c r="J15" s="254">
        <v>16.934930720000001</v>
      </c>
    </row>
    <row r="16" spans="1:12" x14ac:dyDescent="0.25">
      <c r="A16" s="252" t="s">
        <v>37</v>
      </c>
      <c r="B16" s="253">
        <v>16.514360880000002</v>
      </c>
      <c r="C16" s="253">
        <v>0</v>
      </c>
      <c r="D16" s="253">
        <v>0</v>
      </c>
      <c r="E16" s="253">
        <v>0</v>
      </c>
      <c r="F16" s="253">
        <v>1.6555500000000001</v>
      </c>
      <c r="G16" s="253">
        <v>1.9379200000000001E-3</v>
      </c>
      <c r="H16" s="253">
        <v>9.8051999999999992E-4</v>
      </c>
      <c r="I16" s="253">
        <v>10.957867</v>
      </c>
      <c r="J16" s="254">
        <v>16.503791270000001</v>
      </c>
    </row>
    <row r="17" spans="1:10" x14ac:dyDescent="0.25">
      <c r="A17" s="252" t="s">
        <v>64</v>
      </c>
      <c r="B17" s="253">
        <v>15.239975599999999</v>
      </c>
      <c r="C17" s="253">
        <v>4.7499999999999999E-3</v>
      </c>
      <c r="D17" s="253">
        <v>0</v>
      </c>
      <c r="E17" s="253">
        <v>3.29387221</v>
      </c>
      <c r="F17" s="253">
        <v>0</v>
      </c>
      <c r="G17" s="253">
        <v>4.1852E-2</v>
      </c>
      <c r="H17" s="253">
        <v>1.1897031</v>
      </c>
      <c r="I17" s="253">
        <v>44.872989020000006</v>
      </c>
      <c r="J17" s="254">
        <v>15.282212230000001</v>
      </c>
    </row>
    <row r="18" spans="1:10" x14ac:dyDescent="0.25">
      <c r="A18" s="252" t="s">
        <v>215</v>
      </c>
      <c r="B18" s="253">
        <v>14.872116949999999</v>
      </c>
      <c r="C18" s="253">
        <v>0</v>
      </c>
      <c r="D18" s="253">
        <v>0</v>
      </c>
      <c r="E18" s="253">
        <v>0</v>
      </c>
      <c r="F18" s="253">
        <v>0</v>
      </c>
      <c r="G18" s="253">
        <v>3.77E-4</v>
      </c>
      <c r="H18" s="253">
        <v>3.77E-4</v>
      </c>
      <c r="I18" s="253">
        <v>23.282040309999999</v>
      </c>
      <c r="J18" s="254">
        <v>14.965069550000001</v>
      </c>
    </row>
    <row r="19" spans="1:10" x14ac:dyDescent="0.25">
      <c r="A19" s="252" t="s">
        <v>114</v>
      </c>
      <c r="B19" s="253">
        <v>14.436041269999999</v>
      </c>
      <c r="C19" s="253">
        <v>0</v>
      </c>
      <c r="D19" s="253">
        <v>0</v>
      </c>
      <c r="E19" s="253">
        <v>0</v>
      </c>
      <c r="F19" s="253">
        <v>0</v>
      </c>
      <c r="G19" s="253">
        <v>5.3715999999999996E-4</v>
      </c>
      <c r="H19" s="253">
        <v>2.1216E-4</v>
      </c>
      <c r="I19" s="253">
        <v>0.24354200000000001</v>
      </c>
      <c r="J19" s="254">
        <v>14.50870068</v>
      </c>
    </row>
    <row r="20" spans="1:10" x14ac:dyDescent="0.25">
      <c r="A20" s="252" t="s">
        <v>81</v>
      </c>
      <c r="B20" s="253">
        <v>14.150835259999999</v>
      </c>
      <c r="C20" s="253">
        <v>0</v>
      </c>
      <c r="D20" s="253">
        <v>0</v>
      </c>
      <c r="E20" s="253">
        <v>0</v>
      </c>
      <c r="F20" s="253">
        <v>0</v>
      </c>
      <c r="G20" s="253">
        <v>0</v>
      </c>
      <c r="H20" s="253">
        <v>0</v>
      </c>
      <c r="I20" s="253">
        <v>0</v>
      </c>
      <c r="J20" s="254">
        <v>14.150835259999999</v>
      </c>
    </row>
    <row r="21" spans="1:10" x14ac:dyDescent="0.25">
      <c r="A21" s="252" t="s">
        <v>98</v>
      </c>
      <c r="B21" s="253">
        <v>12.549723009999999</v>
      </c>
      <c r="C21" s="253">
        <v>0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4">
        <v>12.549723009999999</v>
      </c>
    </row>
    <row r="22" spans="1:10" x14ac:dyDescent="0.25">
      <c r="A22" s="252" t="s">
        <v>20</v>
      </c>
      <c r="B22" s="253">
        <v>10.854503189999999</v>
      </c>
      <c r="C22" s="253">
        <v>0</v>
      </c>
      <c r="D22" s="253">
        <v>0</v>
      </c>
      <c r="E22" s="253">
        <v>0</v>
      </c>
      <c r="F22" s="253">
        <v>0</v>
      </c>
      <c r="G22" s="253">
        <v>0</v>
      </c>
      <c r="H22" s="253">
        <v>3.0000000000000001E-5</v>
      </c>
      <c r="I22" s="253">
        <v>11.87468623</v>
      </c>
      <c r="J22" s="254">
        <v>10.906899689999999</v>
      </c>
    </row>
    <row r="23" spans="1:10" x14ac:dyDescent="0.25">
      <c r="A23" s="252" t="s">
        <v>217</v>
      </c>
      <c r="B23" s="253">
        <v>6.8985943299999999</v>
      </c>
      <c r="C23" s="253">
        <v>0</v>
      </c>
      <c r="D23" s="253">
        <v>0</v>
      </c>
      <c r="E23" s="253">
        <v>0</v>
      </c>
      <c r="F23" s="253">
        <v>0</v>
      </c>
      <c r="G23" s="253">
        <v>0</v>
      </c>
      <c r="H23" s="253">
        <v>0</v>
      </c>
      <c r="I23" s="253">
        <v>1.0680446000000001</v>
      </c>
      <c r="J23" s="254">
        <v>6.8985943299999999</v>
      </c>
    </row>
    <row r="24" spans="1:10" x14ac:dyDescent="0.25">
      <c r="A24" s="252" t="s">
        <v>175</v>
      </c>
      <c r="B24" s="253">
        <v>6.5117352100000003</v>
      </c>
      <c r="C24" s="253">
        <v>7.7980900000000006E-3</v>
      </c>
      <c r="D24" s="253">
        <v>4.66E-4</v>
      </c>
      <c r="E24" s="253">
        <v>4.66E-4</v>
      </c>
      <c r="F24" s="253">
        <v>0</v>
      </c>
      <c r="G24" s="253">
        <v>0.29920940999999995</v>
      </c>
      <c r="H24" s="253">
        <v>0.31541824000000002</v>
      </c>
      <c r="I24" s="253">
        <v>1.7420353400000002</v>
      </c>
      <c r="J24" s="254">
        <v>8.8676280399999996</v>
      </c>
    </row>
    <row r="25" spans="1:10" x14ac:dyDescent="0.25">
      <c r="A25" s="252" t="s">
        <v>189</v>
      </c>
      <c r="B25" s="253">
        <v>5.8682530100000001</v>
      </c>
      <c r="C25" s="253">
        <v>0</v>
      </c>
      <c r="D25" s="253">
        <v>0</v>
      </c>
      <c r="E25" s="253">
        <v>0</v>
      </c>
      <c r="F25" s="253">
        <v>0</v>
      </c>
      <c r="G25" s="253">
        <v>2.5600000000000001E-2</v>
      </c>
      <c r="H25" s="253">
        <v>4.4443514400000002</v>
      </c>
      <c r="I25" s="253">
        <v>0.76201181000000007</v>
      </c>
      <c r="J25" s="254">
        <v>7.89640392</v>
      </c>
    </row>
    <row r="26" spans="1:10" x14ac:dyDescent="0.25">
      <c r="A26" s="252" t="s">
        <v>211</v>
      </c>
      <c r="B26" s="253">
        <v>4.57760605</v>
      </c>
      <c r="C26" s="253">
        <v>8.9200000000000008E-3</v>
      </c>
      <c r="D26" s="253">
        <v>0</v>
      </c>
      <c r="E26" s="253">
        <v>1.1820000000000001E-3</v>
      </c>
      <c r="F26" s="253">
        <v>0</v>
      </c>
      <c r="G26" s="253">
        <v>1.2432E-2</v>
      </c>
      <c r="H26" s="253">
        <v>2.60757E-2</v>
      </c>
      <c r="I26" s="253">
        <v>0.35583393000000002</v>
      </c>
      <c r="J26" s="254">
        <v>4.6143841800000001</v>
      </c>
    </row>
    <row r="27" spans="1:10" x14ac:dyDescent="0.25">
      <c r="A27" s="252" t="s">
        <v>193</v>
      </c>
      <c r="B27" s="253">
        <v>3.7116277799999997</v>
      </c>
      <c r="C27" s="253">
        <v>0</v>
      </c>
      <c r="D27" s="253">
        <v>0</v>
      </c>
      <c r="E27" s="253">
        <v>0</v>
      </c>
      <c r="F27" s="253">
        <v>0</v>
      </c>
      <c r="G27" s="253">
        <v>0</v>
      </c>
      <c r="H27" s="253">
        <v>0</v>
      </c>
      <c r="I27" s="253">
        <v>6.6119999999999998E-3</v>
      </c>
      <c r="J27" s="254">
        <v>3.7166595199999999</v>
      </c>
    </row>
    <row r="28" spans="1:10" x14ac:dyDescent="0.25">
      <c r="A28" s="252" t="s">
        <v>171</v>
      </c>
      <c r="B28" s="253">
        <v>2.5448279399999998</v>
      </c>
      <c r="C28" s="253">
        <v>0</v>
      </c>
      <c r="D28" s="253">
        <v>0</v>
      </c>
      <c r="E28" s="253">
        <v>0</v>
      </c>
      <c r="F28" s="253">
        <v>0</v>
      </c>
      <c r="G28" s="253">
        <v>0.15035838000000001</v>
      </c>
      <c r="H28" s="253">
        <v>0.14994837999999999</v>
      </c>
      <c r="I28" s="253">
        <v>0.93351260000000003</v>
      </c>
      <c r="J28" s="254">
        <v>2.6222348799999997</v>
      </c>
    </row>
    <row r="29" spans="1:10" x14ac:dyDescent="0.25">
      <c r="A29" s="252" t="s">
        <v>89</v>
      </c>
      <c r="B29" s="253">
        <v>2.2041582799999997</v>
      </c>
      <c r="C29" s="253">
        <v>0</v>
      </c>
      <c r="D29" s="253">
        <v>0</v>
      </c>
      <c r="E29" s="253">
        <v>0</v>
      </c>
      <c r="F29" s="253">
        <v>0</v>
      </c>
      <c r="G29" s="253">
        <v>7.2190000000000004E-2</v>
      </c>
      <c r="H29" s="253">
        <v>7.2190000000000004E-2</v>
      </c>
      <c r="I29" s="253">
        <v>8.1499999999999997E-4</v>
      </c>
      <c r="J29" s="254">
        <v>2.2041582799999997</v>
      </c>
    </row>
    <row r="30" spans="1:10" x14ac:dyDescent="0.25">
      <c r="A30" s="252" t="s">
        <v>222</v>
      </c>
      <c r="B30" s="253">
        <v>2.10464992</v>
      </c>
      <c r="C30" s="253">
        <v>0</v>
      </c>
      <c r="D30" s="253">
        <v>0</v>
      </c>
      <c r="E30" s="253">
        <v>0</v>
      </c>
      <c r="F30" s="253">
        <v>0</v>
      </c>
      <c r="G30" s="253">
        <v>0</v>
      </c>
      <c r="H30" s="253">
        <v>1.7632000000000001</v>
      </c>
      <c r="I30" s="253">
        <v>0</v>
      </c>
      <c r="J30" s="254">
        <v>2.2018681099999999</v>
      </c>
    </row>
    <row r="31" spans="1:10" x14ac:dyDescent="0.25">
      <c r="A31" s="252" t="s">
        <v>182</v>
      </c>
      <c r="B31" s="253">
        <v>1.8440707700000001</v>
      </c>
      <c r="C31" s="253">
        <v>0</v>
      </c>
      <c r="D31" s="253">
        <v>0</v>
      </c>
      <c r="E31" s="253">
        <v>0</v>
      </c>
      <c r="F31" s="253">
        <v>0</v>
      </c>
      <c r="G31" s="253">
        <v>5.1999999999999998E-2</v>
      </c>
      <c r="H31" s="253">
        <v>5.1999999999999998E-2</v>
      </c>
      <c r="I31" s="253">
        <v>6.0249999999999998E-2</v>
      </c>
      <c r="J31" s="254">
        <v>1.8478413200000001</v>
      </c>
    </row>
    <row r="32" spans="1:10" x14ac:dyDescent="0.25">
      <c r="A32" s="252" t="s">
        <v>39</v>
      </c>
      <c r="B32" s="253">
        <v>1.8366065</v>
      </c>
      <c r="C32" s="253">
        <v>0</v>
      </c>
      <c r="D32" s="253">
        <v>0</v>
      </c>
      <c r="E32" s="253">
        <v>0</v>
      </c>
      <c r="F32" s="253">
        <v>0</v>
      </c>
      <c r="G32" s="253">
        <v>2.5194060000000001E-2</v>
      </c>
      <c r="H32" s="253">
        <v>2.5194060000000001E-2</v>
      </c>
      <c r="I32" s="253">
        <v>0</v>
      </c>
      <c r="J32" s="254">
        <v>1.8371065</v>
      </c>
    </row>
    <row r="33" spans="1:10" x14ac:dyDescent="0.25">
      <c r="A33" s="252" t="s">
        <v>250</v>
      </c>
      <c r="B33" s="253">
        <v>1.7859106499999999</v>
      </c>
      <c r="C33" s="253">
        <v>1.9350060000000002E-2</v>
      </c>
      <c r="D33" s="253">
        <v>0</v>
      </c>
      <c r="E33" s="253">
        <v>1E-4</v>
      </c>
      <c r="F33" s="253">
        <v>0</v>
      </c>
      <c r="G33" s="253">
        <v>9.5651299999999998E-3</v>
      </c>
      <c r="H33" s="253">
        <v>3.6071620000000006E-2</v>
      </c>
      <c r="I33" s="253">
        <v>8.4174006699999993</v>
      </c>
      <c r="J33" s="254">
        <v>2.0061061200000001</v>
      </c>
    </row>
    <row r="34" spans="1:10" x14ac:dyDescent="0.25">
      <c r="A34" s="252" t="s">
        <v>258</v>
      </c>
      <c r="B34" s="253">
        <v>1.39164599</v>
      </c>
      <c r="C34" s="253">
        <v>0.31924559999999996</v>
      </c>
      <c r="D34" s="253">
        <v>0</v>
      </c>
      <c r="E34" s="253">
        <v>0.13378501999999998</v>
      </c>
      <c r="F34" s="253">
        <v>0</v>
      </c>
      <c r="G34" s="253">
        <v>3.3281239399999998</v>
      </c>
      <c r="H34" s="253">
        <v>4.4348505999999999</v>
      </c>
      <c r="I34" s="253">
        <v>0.30464226</v>
      </c>
      <c r="J34" s="254">
        <v>1.3933159900000001</v>
      </c>
    </row>
    <row r="35" spans="1:10" x14ac:dyDescent="0.25">
      <c r="A35" s="252" t="s">
        <v>143</v>
      </c>
      <c r="B35" s="253">
        <v>1.2064016299999998</v>
      </c>
      <c r="C35" s="253">
        <v>5.2726999999999993E-4</v>
      </c>
      <c r="D35" s="253">
        <v>0</v>
      </c>
      <c r="E35" s="253">
        <v>0</v>
      </c>
      <c r="F35" s="253">
        <v>0</v>
      </c>
      <c r="G35" s="253">
        <v>3.342817E-2</v>
      </c>
      <c r="H35" s="253">
        <v>3.5933739999999999E-2</v>
      </c>
      <c r="I35" s="253">
        <v>0.78558668999999992</v>
      </c>
      <c r="J35" s="254">
        <v>2.9555329800000001</v>
      </c>
    </row>
    <row r="36" spans="1:10" x14ac:dyDescent="0.25">
      <c r="A36" s="252" t="s">
        <v>33</v>
      </c>
      <c r="B36" s="253">
        <v>1.1873860000000001</v>
      </c>
      <c r="C36" s="253">
        <v>0</v>
      </c>
      <c r="D36" s="253">
        <v>0</v>
      </c>
      <c r="E36" s="253">
        <v>7.2740533200000002</v>
      </c>
      <c r="F36" s="253">
        <v>0</v>
      </c>
      <c r="G36" s="253">
        <v>1.2E-5</v>
      </c>
      <c r="H36" s="253">
        <v>1.2E-5</v>
      </c>
      <c r="I36" s="253">
        <v>6.4340297199999998</v>
      </c>
      <c r="J36" s="254">
        <v>2.1350038599999999</v>
      </c>
    </row>
    <row r="37" spans="1:10" x14ac:dyDescent="0.25">
      <c r="A37" s="252" t="s">
        <v>204</v>
      </c>
      <c r="B37" s="253">
        <v>1.16942065</v>
      </c>
      <c r="C37" s="253">
        <v>0</v>
      </c>
      <c r="D37" s="253">
        <v>0</v>
      </c>
      <c r="E37" s="253">
        <v>0</v>
      </c>
      <c r="F37" s="253">
        <v>0</v>
      </c>
      <c r="G37" s="253">
        <v>2.7872490000000003E-2</v>
      </c>
      <c r="H37" s="253">
        <v>8.0023490000000003E-2</v>
      </c>
      <c r="I37" s="253">
        <v>0.54012700000000002</v>
      </c>
      <c r="J37" s="254">
        <v>1.2657491000000001</v>
      </c>
    </row>
    <row r="38" spans="1:10" x14ac:dyDescent="0.25">
      <c r="A38" s="252" t="s">
        <v>220</v>
      </c>
      <c r="B38" s="253">
        <v>1.1022456899999999</v>
      </c>
      <c r="C38" s="253">
        <v>0</v>
      </c>
      <c r="D38" s="253">
        <v>0</v>
      </c>
      <c r="E38" s="253">
        <v>0</v>
      </c>
      <c r="F38" s="253">
        <v>0</v>
      </c>
      <c r="G38" s="253">
        <v>3.48E-4</v>
      </c>
      <c r="H38" s="253">
        <v>3.48E-4</v>
      </c>
      <c r="I38" s="253">
        <v>4.9960765599999997</v>
      </c>
      <c r="J38" s="254">
        <v>2.05194447</v>
      </c>
    </row>
    <row r="39" spans="1:10" x14ac:dyDescent="0.25">
      <c r="A39" s="252" t="s">
        <v>21</v>
      </c>
      <c r="B39" s="253">
        <v>1.1010400499999999</v>
      </c>
      <c r="C39" s="253">
        <v>0</v>
      </c>
      <c r="D39" s="253">
        <v>0</v>
      </c>
      <c r="E39" s="253">
        <v>0</v>
      </c>
      <c r="F39" s="253">
        <v>0</v>
      </c>
      <c r="G39" s="253">
        <v>0</v>
      </c>
      <c r="H39" s="253">
        <v>0.42582099000000001</v>
      </c>
      <c r="I39" s="253">
        <v>68.063894969999993</v>
      </c>
      <c r="J39" s="254">
        <v>8.7073200199999992</v>
      </c>
    </row>
    <row r="40" spans="1:10" x14ac:dyDescent="0.25">
      <c r="A40" s="252" t="s">
        <v>103</v>
      </c>
      <c r="B40" s="253">
        <v>0.8424064</v>
      </c>
      <c r="C40" s="253">
        <v>2.8727700000000002E-3</v>
      </c>
      <c r="D40" s="253">
        <v>0</v>
      </c>
      <c r="E40" s="253">
        <v>3.5291449999999995E-2</v>
      </c>
      <c r="F40" s="253">
        <v>0</v>
      </c>
      <c r="G40" s="253">
        <v>7.4394649999999993E-2</v>
      </c>
      <c r="H40" s="253">
        <v>1.562447E-2</v>
      </c>
      <c r="I40" s="253">
        <v>0.56890300000000005</v>
      </c>
      <c r="J40" s="254">
        <v>1.5925915400000001</v>
      </c>
    </row>
    <row r="41" spans="1:10" x14ac:dyDescent="0.25">
      <c r="A41" s="252" t="s">
        <v>199</v>
      </c>
      <c r="B41" s="253">
        <v>0.82030192000000002</v>
      </c>
      <c r="C41" s="253">
        <v>0</v>
      </c>
      <c r="D41" s="253">
        <v>0</v>
      </c>
      <c r="E41" s="253">
        <v>0</v>
      </c>
      <c r="F41" s="253">
        <v>0</v>
      </c>
      <c r="G41" s="253">
        <v>0</v>
      </c>
      <c r="H41" s="253">
        <v>0</v>
      </c>
      <c r="I41" s="253">
        <v>0.17710752999999999</v>
      </c>
      <c r="J41" s="254">
        <v>0.87775137000000003</v>
      </c>
    </row>
    <row r="42" spans="1:10" x14ac:dyDescent="0.25">
      <c r="A42" s="252" t="s">
        <v>134</v>
      </c>
      <c r="B42" s="253">
        <v>0.78364081000000008</v>
      </c>
      <c r="C42" s="253">
        <v>2.79342E-3</v>
      </c>
      <c r="D42" s="253">
        <v>0</v>
      </c>
      <c r="E42" s="253">
        <v>0</v>
      </c>
      <c r="F42" s="253">
        <v>0</v>
      </c>
      <c r="G42" s="253">
        <v>4.6375699999999997E-3</v>
      </c>
      <c r="H42" s="253">
        <v>7.0711000000000003E-3</v>
      </c>
      <c r="I42" s="253">
        <v>0.28935300000000003</v>
      </c>
      <c r="J42" s="254">
        <v>0.82505614999999999</v>
      </c>
    </row>
    <row r="43" spans="1:10" x14ac:dyDescent="0.25">
      <c r="A43" s="252" t="s">
        <v>10</v>
      </c>
      <c r="B43" s="253">
        <v>0.75770064999999998</v>
      </c>
      <c r="C43" s="253">
        <v>0</v>
      </c>
      <c r="D43" s="253">
        <v>0</v>
      </c>
      <c r="E43" s="253">
        <v>0</v>
      </c>
      <c r="F43" s="253">
        <v>0</v>
      </c>
      <c r="G43" s="253">
        <v>0.16384676000000001</v>
      </c>
      <c r="H43" s="253">
        <v>0.18028568</v>
      </c>
      <c r="I43" s="253">
        <v>0.97842808999999997</v>
      </c>
      <c r="J43" s="254">
        <v>0.75770064999999998</v>
      </c>
    </row>
    <row r="44" spans="1:10" x14ac:dyDescent="0.25">
      <c r="A44" s="252" t="s">
        <v>172</v>
      </c>
      <c r="B44" s="253">
        <v>0.74105299000000002</v>
      </c>
      <c r="C44" s="253">
        <v>8.6755999999999997E-4</v>
      </c>
      <c r="D44" s="253">
        <v>0</v>
      </c>
      <c r="E44" s="253">
        <v>0</v>
      </c>
      <c r="F44" s="253">
        <v>0</v>
      </c>
      <c r="G44" s="253">
        <v>7.5267380000000009E-2</v>
      </c>
      <c r="H44" s="253">
        <v>7.5654940000000004E-2</v>
      </c>
      <c r="I44" s="253">
        <v>4.0338675300000002</v>
      </c>
      <c r="J44" s="254">
        <v>1.2411033999999999</v>
      </c>
    </row>
    <row r="45" spans="1:10" x14ac:dyDescent="0.25">
      <c r="A45" s="252" t="s">
        <v>74</v>
      </c>
      <c r="B45" s="253">
        <v>0.68248834999999997</v>
      </c>
      <c r="C45" s="253">
        <v>0</v>
      </c>
      <c r="D45" s="253">
        <v>0</v>
      </c>
      <c r="E45" s="253">
        <v>0</v>
      </c>
      <c r="F45" s="253">
        <v>0</v>
      </c>
      <c r="G45" s="253">
        <v>0.43791506000000002</v>
      </c>
      <c r="H45" s="253">
        <v>0.84901504000000005</v>
      </c>
      <c r="I45" s="253">
        <v>2.492225E-2</v>
      </c>
      <c r="J45" s="254">
        <v>0.68248834999999997</v>
      </c>
    </row>
    <row r="46" spans="1:10" x14ac:dyDescent="0.25">
      <c r="A46" s="252" t="s">
        <v>228</v>
      </c>
      <c r="B46" s="253">
        <v>0.59489148000000003</v>
      </c>
      <c r="C46" s="253">
        <v>0</v>
      </c>
      <c r="D46" s="253">
        <v>0</v>
      </c>
      <c r="E46" s="253">
        <v>0</v>
      </c>
      <c r="F46" s="253">
        <v>0</v>
      </c>
      <c r="G46" s="253">
        <v>0.04</v>
      </c>
      <c r="H46" s="253">
        <v>4.0280000000000003E-2</v>
      </c>
      <c r="I46" s="253">
        <v>0.87418815999999999</v>
      </c>
      <c r="J46" s="254">
        <v>0.64988197999999997</v>
      </c>
    </row>
    <row r="47" spans="1:10" x14ac:dyDescent="0.25">
      <c r="A47" s="252" t="s">
        <v>251</v>
      </c>
      <c r="B47" s="253">
        <v>0.52379399999999998</v>
      </c>
      <c r="C47" s="253">
        <v>3.24829E-3</v>
      </c>
      <c r="D47" s="253">
        <v>0</v>
      </c>
      <c r="E47" s="253">
        <v>0</v>
      </c>
      <c r="F47" s="253">
        <v>0</v>
      </c>
      <c r="G47" s="253">
        <v>1.601812E-2</v>
      </c>
      <c r="H47" s="253">
        <v>3.2563809999999999E-2</v>
      </c>
      <c r="I47" s="253">
        <v>3.7215999999999999E-2</v>
      </c>
      <c r="J47" s="254">
        <v>0.62982378000000006</v>
      </c>
    </row>
    <row r="48" spans="1:10" x14ac:dyDescent="0.25">
      <c r="A48" s="252" t="s">
        <v>7</v>
      </c>
      <c r="B48" s="253">
        <v>0.39597002000000003</v>
      </c>
      <c r="C48" s="253">
        <v>0</v>
      </c>
      <c r="D48" s="253">
        <v>0</v>
      </c>
      <c r="E48" s="253">
        <v>0</v>
      </c>
      <c r="F48" s="253">
        <v>0</v>
      </c>
      <c r="G48" s="253">
        <v>0</v>
      </c>
      <c r="H48" s="253">
        <v>0</v>
      </c>
      <c r="I48" s="253">
        <v>0</v>
      </c>
      <c r="J48" s="254">
        <v>0.39597002000000003</v>
      </c>
    </row>
    <row r="49" spans="1:10" x14ac:dyDescent="0.25">
      <c r="A49" s="252" t="s">
        <v>180</v>
      </c>
      <c r="B49" s="253">
        <v>0.38984915999999997</v>
      </c>
      <c r="C49" s="253">
        <v>0</v>
      </c>
      <c r="D49" s="253">
        <v>0</v>
      </c>
      <c r="E49" s="253">
        <v>0</v>
      </c>
      <c r="F49" s="253">
        <v>0</v>
      </c>
      <c r="G49" s="253">
        <v>0</v>
      </c>
      <c r="H49" s="253">
        <v>0</v>
      </c>
      <c r="I49" s="253">
        <v>0.134105</v>
      </c>
      <c r="J49" s="254">
        <v>0.50534915999999996</v>
      </c>
    </row>
    <row r="50" spans="1:10" x14ac:dyDescent="0.25">
      <c r="A50" s="252" t="s">
        <v>35</v>
      </c>
      <c r="B50" s="253">
        <v>0.35963404999999998</v>
      </c>
      <c r="C50" s="253">
        <v>0</v>
      </c>
      <c r="D50" s="253">
        <v>0</v>
      </c>
      <c r="E50" s="253">
        <v>0</v>
      </c>
      <c r="F50" s="253">
        <v>0</v>
      </c>
      <c r="G50" s="253">
        <v>0</v>
      </c>
      <c r="H50" s="253">
        <v>2.312927E-2</v>
      </c>
      <c r="I50" s="253">
        <v>24.173914700000001</v>
      </c>
      <c r="J50" s="254">
        <v>0.37117828999999997</v>
      </c>
    </row>
    <row r="51" spans="1:10" x14ac:dyDescent="0.25">
      <c r="A51" s="252" t="s">
        <v>237</v>
      </c>
      <c r="B51" s="253">
        <v>0.29954980999999997</v>
      </c>
      <c r="C51" s="253">
        <v>2.1812410000000001E-2</v>
      </c>
      <c r="D51" s="253">
        <v>0</v>
      </c>
      <c r="E51" s="253">
        <v>0</v>
      </c>
      <c r="F51" s="253">
        <v>0</v>
      </c>
      <c r="G51" s="253">
        <v>4.0700000000000003E-4</v>
      </c>
      <c r="H51" s="253">
        <v>3.0251409999999999E-2</v>
      </c>
      <c r="I51" s="253">
        <v>7.2027100000000011E-2</v>
      </c>
      <c r="J51" s="254">
        <v>0.32036634000000003</v>
      </c>
    </row>
    <row r="52" spans="1:10" x14ac:dyDescent="0.25">
      <c r="A52" s="252" t="s">
        <v>99</v>
      </c>
      <c r="B52" s="253">
        <v>0.29745878000000003</v>
      </c>
      <c r="C52" s="253">
        <v>0</v>
      </c>
      <c r="D52" s="253">
        <v>0</v>
      </c>
      <c r="E52" s="253">
        <v>0</v>
      </c>
      <c r="F52" s="253">
        <v>0</v>
      </c>
      <c r="G52" s="253">
        <v>0</v>
      </c>
      <c r="H52" s="253">
        <v>0</v>
      </c>
      <c r="I52" s="253">
        <v>5.3309760000000005E-2</v>
      </c>
      <c r="J52" s="254">
        <v>0.63488628000000003</v>
      </c>
    </row>
    <row r="53" spans="1:10" x14ac:dyDescent="0.25">
      <c r="A53" s="252" t="s">
        <v>0</v>
      </c>
      <c r="B53" s="253">
        <v>0.27479999999999999</v>
      </c>
      <c r="C53" s="253">
        <v>0</v>
      </c>
      <c r="D53" s="253">
        <v>0</v>
      </c>
      <c r="E53" s="253">
        <v>0</v>
      </c>
      <c r="F53" s="253">
        <v>0</v>
      </c>
      <c r="G53" s="253">
        <v>0</v>
      </c>
      <c r="H53" s="253">
        <v>0</v>
      </c>
      <c r="I53" s="253">
        <v>215.37821600000001</v>
      </c>
      <c r="J53" s="254">
        <v>8.8181077600000002</v>
      </c>
    </row>
    <row r="54" spans="1:10" x14ac:dyDescent="0.25">
      <c r="A54" s="252" t="s">
        <v>105</v>
      </c>
      <c r="B54" s="253">
        <v>0.26963190000000004</v>
      </c>
      <c r="C54" s="253">
        <v>0</v>
      </c>
      <c r="D54" s="253">
        <v>0</v>
      </c>
      <c r="E54" s="253">
        <v>0</v>
      </c>
      <c r="F54" s="253">
        <v>0</v>
      </c>
      <c r="G54" s="253">
        <v>5.7143999999999997E-3</v>
      </c>
      <c r="H54" s="253">
        <v>7.1828999999999999E-3</v>
      </c>
      <c r="I54" s="253">
        <v>0.133578</v>
      </c>
      <c r="J54" s="254">
        <v>0.54672956000000006</v>
      </c>
    </row>
    <row r="55" spans="1:10" x14ac:dyDescent="0.25">
      <c r="A55" s="252" t="s">
        <v>178</v>
      </c>
      <c r="B55" s="253">
        <v>0.25246031000000002</v>
      </c>
      <c r="C55" s="253">
        <v>0</v>
      </c>
      <c r="D55" s="253">
        <v>0</v>
      </c>
      <c r="E55" s="253">
        <v>0</v>
      </c>
      <c r="F55" s="253">
        <v>1.0267999999999999E-2</v>
      </c>
      <c r="G55" s="253">
        <v>5.6409779999999996</v>
      </c>
      <c r="H55" s="253">
        <v>7.5206949999999999</v>
      </c>
      <c r="I55" s="253">
        <v>4.5253430000000003</v>
      </c>
      <c r="J55" s="254">
        <v>0.51381699999999997</v>
      </c>
    </row>
    <row r="56" spans="1:10" x14ac:dyDescent="0.25">
      <c r="A56" s="252" t="s">
        <v>112</v>
      </c>
      <c r="B56" s="253">
        <v>0.24069657</v>
      </c>
      <c r="C56" s="253">
        <v>0</v>
      </c>
      <c r="D56" s="253">
        <v>0</v>
      </c>
      <c r="E56" s="253">
        <v>0</v>
      </c>
      <c r="F56" s="253">
        <v>0</v>
      </c>
      <c r="G56" s="253">
        <v>0</v>
      </c>
      <c r="H56" s="253">
        <v>0</v>
      </c>
      <c r="I56" s="253">
        <v>1.7E-5</v>
      </c>
      <c r="J56" s="254">
        <v>0.24069657</v>
      </c>
    </row>
    <row r="57" spans="1:10" x14ac:dyDescent="0.25">
      <c r="A57" s="252" t="s">
        <v>192</v>
      </c>
      <c r="B57" s="253">
        <v>0.2118169</v>
      </c>
      <c r="C57" s="253">
        <v>0</v>
      </c>
      <c r="D57" s="253">
        <v>0</v>
      </c>
      <c r="E57" s="253">
        <v>0</v>
      </c>
      <c r="F57" s="253">
        <v>0</v>
      </c>
      <c r="G57" s="253">
        <v>0</v>
      </c>
      <c r="H57" s="253">
        <v>0</v>
      </c>
      <c r="I57" s="253">
        <v>1.9129E-2</v>
      </c>
      <c r="J57" s="254">
        <v>0.30816690000000002</v>
      </c>
    </row>
    <row r="58" spans="1:10" x14ac:dyDescent="0.25">
      <c r="A58" s="252" t="s">
        <v>168</v>
      </c>
      <c r="B58" s="253">
        <v>0.20425420000000002</v>
      </c>
      <c r="C58" s="253">
        <v>0</v>
      </c>
      <c r="D58" s="253">
        <v>0</v>
      </c>
      <c r="E58" s="253">
        <v>0</v>
      </c>
      <c r="F58" s="253">
        <v>0</v>
      </c>
      <c r="G58" s="253">
        <v>0</v>
      </c>
      <c r="H58" s="253">
        <v>0</v>
      </c>
      <c r="I58" s="253">
        <v>1.6531953400000001</v>
      </c>
      <c r="J58" s="254">
        <v>0.28980557000000001</v>
      </c>
    </row>
    <row r="59" spans="1:10" x14ac:dyDescent="0.25">
      <c r="A59" s="252" t="s">
        <v>93</v>
      </c>
      <c r="B59" s="253">
        <v>0.20160481</v>
      </c>
      <c r="C59" s="253">
        <v>0</v>
      </c>
      <c r="D59" s="253">
        <v>0</v>
      </c>
      <c r="E59" s="253">
        <v>0</v>
      </c>
      <c r="F59" s="253">
        <v>0</v>
      </c>
      <c r="G59" s="253">
        <v>0</v>
      </c>
      <c r="H59" s="253">
        <v>0</v>
      </c>
      <c r="I59" s="253">
        <v>0</v>
      </c>
      <c r="J59" s="254">
        <v>0.20160481</v>
      </c>
    </row>
    <row r="60" spans="1:10" x14ac:dyDescent="0.25">
      <c r="A60" s="252" t="s">
        <v>216</v>
      </c>
      <c r="B60" s="253">
        <v>0.20129378000000001</v>
      </c>
      <c r="C60" s="253">
        <v>0</v>
      </c>
      <c r="D60" s="253">
        <v>0</v>
      </c>
      <c r="E60" s="253">
        <v>0</v>
      </c>
      <c r="F60" s="253">
        <v>0</v>
      </c>
      <c r="G60" s="253">
        <v>9.4004000000000004E-2</v>
      </c>
      <c r="H60" s="253">
        <v>0.107728</v>
      </c>
      <c r="I60" s="253">
        <v>0.64666404</v>
      </c>
      <c r="J60" s="254">
        <v>0.31194384999999997</v>
      </c>
    </row>
    <row r="61" spans="1:10" x14ac:dyDescent="0.25">
      <c r="A61" s="252" t="s">
        <v>145</v>
      </c>
      <c r="B61" s="253">
        <v>0.18282785999999998</v>
      </c>
      <c r="C61" s="253">
        <v>0</v>
      </c>
      <c r="D61" s="253">
        <v>0</v>
      </c>
      <c r="E61" s="253">
        <v>16.05730994</v>
      </c>
      <c r="F61" s="253">
        <v>0</v>
      </c>
      <c r="G61" s="253">
        <v>1.38636592</v>
      </c>
      <c r="H61" s="253">
        <v>24.577059859999999</v>
      </c>
      <c r="I61" s="253">
        <v>30.68193535</v>
      </c>
      <c r="J61" s="254">
        <v>0.39247343000000001</v>
      </c>
    </row>
    <row r="62" spans="1:10" x14ac:dyDescent="0.25">
      <c r="A62" s="252" t="s">
        <v>142</v>
      </c>
      <c r="B62" s="253">
        <v>0.17750566000000001</v>
      </c>
      <c r="C62" s="253">
        <v>3.5349000000000003E-4</v>
      </c>
      <c r="D62" s="253">
        <v>0</v>
      </c>
      <c r="E62" s="253">
        <v>0</v>
      </c>
      <c r="F62" s="253">
        <v>0</v>
      </c>
      <c r="G62" s="253">
        <v>4.2999999999999999E-4</v>
      </c>
      <c r="H62" s="253">
        <v>3.9349000000000003E-4</v>
      </c>
      <c r="I62" s="253">
        <v>0.12121078</v>
      </c>
      <c r="J62" s="254">
        <v>0.34884302</v>
      </c>
    </row>
    <row r="63" spans="1:10" x14ac:dyDescent="0.25">
      <c r="A63" s="252" t="s">
        <v>219</v>
      </c>
      <c r="B63" s="253">
        <v>0.17263286</v>
      </c>
      <c r="C63" s="253">
        <v>0</v>
      </c>
      <c r="D63" s="253">
        <v>0</v>
      </c>
      <c r="E63" s="253">
        <v>0</v>
      </c>
      <c r="F63" s="253">
        <v>0</v>
      </c>
      <c r="G63" s="253">
        <v>0</v>
      </c>
      <c r="H63" s="253">
        <v>0</v>
      </c>
      <c r="I63" s="253">
        <v>5.9492650000000001E-2</v>
      </c>
      <c r="J63" s="254">
        <v>0.26507267000000001</v>
      </c>
    </row>
    <row r="64" spans="1:10" x14ac:dyDescent="0.25">
      <c r="A64" s="252" t="s">
        <v>116</v>
      </c>
      <c r="B64" s="253">
        <v>0.16944982</v>
      </c>
      <c r="C64" s="253">
        <v>0</v>
      </c>
      <c r="D64" s="253">
        <v>0</v>
      </c>
      <c r="E64" s="253">
        <v>0</v>
      </c>
      <c r="F64" s="253">
        <v>0</v>
      </c>
      <c r="G64" s="253">
        <v>0</v>
      </c>
      <c r="H64" s="253">
        <v>0</v>
      </c>
      <c r="I64" s="253">
        <v>0.24858849999999999</v>
      </c>
      <c r="J64" s="254">
        <v>0.23052555999999999</v>
      </c>
    </row>
    <row r="65" spans="1:10" x14ac:dyDescent="0.25">
      <c r="A65" s="252" t="s">
        <v>238</v>
      </c>
      <c r="B65" s="253">
        <v>0.15585798000000001</v>
      </c>
      <c r="C65" s="253">
        <v>0</v>
      </c>
      <c r="D65" s="253">
        <v>0</v>
      </c>
      <c r="E65" s="253">
        <v>0</v>
      </c>
      <c r="F65" s="253">
        <v>0</v>
      </c>
      <c r="G65" s="253">
        <v>0.13377280999999999</v>
      </c>
      <c r="H65" s="253">
        <v>0.14113661</v>
      </c>
      <c r="I65" s="253">
        <v>0.15194240000000001</v>
      </c>
      <c r="J65" s="254">
        <v>0.17884798000000002</v>
      </c>
    </row>
    <row r="66" spans="1:10" x14ac:dyDescent="0.25">
      <c r="A66" s="252" t="s">
        <v>5</v>
      </c>
      <c r="B66" s="253">
        <v>0.15039125</v>
      </c>
      <c r="C66" s="253">
        <v>0</v>
      </c>
      <c r="D66" s="253">
        <v>0</v>
      </c>
      <c r="E66" s="253">
        <v>0</v>
      </c>
      <c r="F66" s="253">
        <v>0</v>
      </c>
      <c r="G66" s="253">
        <v>0</v>
      </c>
      <c r="H66" s="253">
        <v>0</v>
      </c>
      <c r="I66" s="253">
        <v>0</v>
      </c>
      <c r="J66" s="254">
        <v>0.17121614999999998</v>
      </c>
    </row>
    <row r="67" spans="1:10" x14ac:dyDescent="0.25">
      <c r="A67" s="252" t="s">
        <v>209</v>
      </c>
      <c r="B67" s="253">
        <v>0.14541259000000001</v>
      </c>
      <c r="C67" s="253">
        <v>0</v>
      </c>
      <c r="D67" s="253">
        <v>0</v>
      </c>
      <c r="E67" s="253">
        <v>1.4809999999999999E-3</v>
      </c>
      <c r="F67" s="253">
        <v>0</v>
      </c>
      <c r="G67" s="253">
        <v>0.7878160500000001</v>
      </c>
      <c r="H67" s="253">
        <v>0.83178805</v>
      </c>
      <c r="I67" s="253">
        <v>0.74160265000000003</v>
      </c>
      <c r="J67" s="254">
        <v>0.35109549000000001</v>
      </c>
    </row>
    <row r="68" spans="1:10" x14ac:dyDescent="0.25">
      <c r="A68" s="252" t="s">
        <v>170</v>
      </c>
      <c r="B68" s="253">
        <v>0.14112211999999999</v>
      </c>
      <c r="C68" s="253">
        <v>0</v>
      </c>
      <c r="D68" s="253">
        <v>0</v>
      </c>
      <c r="E68" s="253">
        <v>0</v>
      </c>
      <c r="F68" s="253">
        <v>0</v>
      </c>
      <c r="G68" s="253">
        <v>7.9544699999999999E-3</v>
      </c>
      <c r="H68" s="253">
        <v>1.7235360000000002E-2</v>
      </c>
      <c r="I68" s="253">
        <v>7.7121000000000004E-3</v>
      </c>
      <c r="J68" s="254">
        <v>0.75156827000000004</v>
      </c>
    </row>
    <row r="69" spans="1:10" x14ac:dyDescent="0.25">
      <c r="A69" s="252" t="s">
        <v>146</v>
      </c>
      <c r="B69" s="253">
        <v>0.12808632</v>
      </c>
      <c r="C69" s="253">
        <v>0</v>
      </c>
      <c r="D69" s="253">
        <v>0</v>
      </c>
      <c r="E69" s="253">
        <v>0</v>
      </c>
      <c r="F69" s="253">
        <v>0</v>
      </c>
      <c r="G69" s="253">
        <v>3.3709E-3</v>
      </c>
      <c r="H69" s="253">
        <v>3.3709E-3</v>
      </c>
      <c r="I69" s="253">
        <v>0.14902560000000001</v>
      </c>
      <c r="J69" s="254">
        <v>0.14196932999999998</v>
      </c>
    </row>
    <row r="70" spans="1:10" x14ac:dyDescent="0.25">
      <c r="A70" s="252" t="s">
        <v>36</v>
      </c>
      <c r="B70" s="253">
        <v>0.1247405</v>
      </c>
      <c r="C70" s="253">
        <v>0</v>
      </c>
      <c r="D70" s="253">
        <v>0</v>
      </c>
      <c r="E70" s="253">
        <v>0</v>
      </c>
      <c r="F70" s="253">
        <v>0</v>
      </c>
      <c r="G70" s="253">
        <v>3.8035999999999999E-3</v>
      </c>
      <c r="H70" s="253">
        <v>4.0895999999999997E-3</v>
      </c>
      <c r="I70" s="253">
        <v>0.31105204999999997</v>
      </c>
      <c r="J70" s="254">
        <v>0.18334557000000001</v>
      </c>
    </row>
    <row r="71" spans="1:10" x14ac:dyDescent="0.25">
      <c r="A71" s="252" t="s">
        <v>200</v>
      </c>
      <c r="B71" s="253">
        <v>0.12174186000000001</v>
      </c>
      <c r="C71" s="253">
        <v>0</v>
      </c>
      <c r="D71" s="253">
        <v>0</v>
      </c>
      <c r="E71" s="253">
        <v>0</v>
      </c>
      <c r="F71" s="253">
        <v>0</v>
      </c>
      <c r="G71" s="253">
        <v>4.4498000000000003E-2</v>
      </c>
      <c r="H71" s="253">
        <v>0.71488768999999996</v>
      </c>
      <c r="I71" s="253">
        <v>1.10809208</v>
      </c>
      <c r="J71" s="254">
        <v>0.20491677</v>
      </c>
    </row>
    <row r="72" spans="1:10" x14ac:dyDescent="0.25">
      <c r="A72" s="252" t="s">
        <v>97</v>
      </c>
      <c r="B72" s="253">
        <v>0.12096546000000001</v>
      </c>
      <c r="C72" s="253">
        <v>1.0936800000000001E-3</v>
      </c>
      <c r="D72" s="253">
        <v>0</v>
      </c>
      <c r="E72" s="253">
        <v>1.1953209999999999E-2</v>
      </c>
      <c r="F72" s="253">
        <v>0</v>
      </c>
      <c r="G72" s="253">
        <v>0.125136</v>
      </c>
      <c r="H72" s="253">
        <v>5.8798399999999999E-3</v>
      </c>
      <c r="I72" s="253">
        <v>1.3915E-2</v>
      </c>
      <c r="J72" s="254">
        <v>0.12190569999999999</v>
      </c>
    </row>
    <row r="73" spans="1:10" x14ac:dyDescent="0.25">
      <c r="A73" s="252" t="s">
        <v>194</v>
      </c>
      <c r="B73" s="253">
        <v>0.11624841000000001</v>
      </c>
      <c r="C73" s="253">
        <v>0</v>
      </c>
      <c r="D73" s="253">
        <v>0</v>
      </c>
      <c r="E73" s="253">
        <v>0</v>
      </c>
      <c r="F73" s="253">
        <v>0</v>
      </c>
      <c r="G73" s="253">
        <v>3.7124999999999998E-2</v>
      </c>
      <c r="H73" s="253">
        <v>3.7124999999999998E-2</v>
      </c>
      <c r="I73" s="253">
        <v>0.66711780000000009</v>
      </c>
      <c r="J73" s="254">
        <v>0.27715790999999995</v>
      </c>
    </row>
    <row r="74" spans="1:10" x14ac:dyDescent="0.25">
      <c r="A74" s="252" t="s">
        <v>147</v>
      </c>
      <c r="B74" s="253">
        <v>0.11378761999999999</v>
      </c>
      <c r="C74" s="253">
        <v>0.26406067</v>
      </c>
      <c r="D74" s="253">
        <v>0</v>
      </c>
      <c r="E74" s="253">
        <v>0</v>
      </c>
      <c r="F74" s="253">
        <v>0</v>
      </c>
      <c r="G74" s="253">
        <v>1.1553000000000001E-2</v>
      </c>
      <c r="H74" s="253">
        <v>0.27561366999999998</v>
      </c>
      <c r="I74" s="253">
        <v>2.03611E-2</v>
      </c>
      <c r="J74" s="254">
        <v>0.20227497</v>
      </c>
    </row>
    <row r="75" spans="1:10" x14ac:dyDescent="0.25">
      <c r="A75" s="252" t="s">
        <v>144</v>
      </c>
      <c r="B75" s="253">
        <v>0.1128223</v>
      </c>
      <c r="C75" s="253">
        <v>0</v>
      </c>
      <c r="D75" s="253">
        <v>0</v>
      </c>
      <c r="E75" s="253">
        <v>0</v>
      </c>
      <c r="F75" s="253">
        <v>0</v>
      </c>
      <c r="G75" s="253">
        <v>2.0268000000000001E-2</v>
      </c>
      <c r="H75" s="253">
        <v>9.1537999999999994E-2</v>
      </c>
      <c r="I75" s="253">
        <v>4.4999999999999998E-2</v>
      </c>
      <c r="J75" s="254">
        <v>0.1275298</v>
      </c>
    </row>
    <row r="76" spans="1:10" x14ac:dyDescent="0.25">
      <c r="A76" s="252" t="s">
        <v>249</v>
      </c>
      <c r="B76" s="253">
        <v>9.7484039999999994E-2</v>
      </c>
      <c r="C76" s="253">
        <v>1.4999999999999999E-4</v>
      </c>
      <c r="D76" s="253">
        <v>0</v>
      </c>
      <c r="E76" s="253">
        <v>0</v>
      </c>
      <c r="F76" s="253">
        <v>3.673E-3</v>
      </c>
      <c r="G76" s="253">
        <v>0.33352132000000001</v>
      </c>
      <c r="H76" s="253">
        <v>73.233524639999999</v>
      </c>
      <c r="I76" s="253">
        <v>0.48627300000000001</v>
      </c>
      <c r="J76" s="254">
        <v>0.12533204000000001</v>
      </c>
    </row>
    <row r="77" spans="1:10" x14ac:dyDescent="0.25">
      <c r="A77" s="252" t="s">
        <v>195</v>
      </c>
      <c r="B77" s="253">
        <v>9.1880820000000002E-2</v>
      </c>
      <c r="C77" s="253">
        <v>0</v>
      </c>
      <c r="D77" s="253">
        <v>0</v>
      </c>
      <c r="E77" s="253">
        <v>5.0000000000000001E-4</v>
      </c>
      <c r="F77" s="253">
        <v>0</v>
      </c>
      <c r="G77" s="253">
        <v>1.252035</v>
      </c>
      <c r="H77" s="253">
        <v>1.3351850000000001</v>
      </c>
      <c r="I77" s="253">
        <v>1.5075000000000001</v>
      </c>
      <c r="J77" s="254">
        <v>0.40636267999999998</v>
      </c>
    </row>
    <row r="78" spans="1:10" x14ac:dyDescent="0.25">
      <c r="A78" s="252" t="s">
        <v>109</v>
      </c>
      <c r="B78" s="253">
        <v>9.1480000000000006E-2</v>
      </c>
      <c r="C78" s="253">
        <v>0</v>
      </c>
      <c r="D78" s="253">
        <v>0</v>
      </c>
      <c r="E78" s="253">
        <v>0</v>
      </c>
      <c r="F78" s="253">
        <v>0</v>
      </c>
      <c r="G78" s="253">
        <v>0</v>
      </c>
      <c r="H78" s="253">
        <v>0</v>
      </c>
      <c r="I78" s="253">
        <v>0.25385099999999999</v>
      </c>
      <c r="J78" s="254">
        <v>0.17886148999999998</v>
      </c>
    </row>
    <row r="79" spans="1:10" x14ac:dyDescent="0.25">
      <c r="A79" s="252" t="s">
        <v>92</v>
      </c>
      <c r="B79" s="253">
        <v>8.8247439999999996E-2</v>
      </c>
      <c r="C79" s="253">
        <v>0</v>
      </c>
      <c r="D79" s="253">
        <v>0</v>
      </c>
      <c r="E79" s="253">
        <v>0</v>
      </c>
      <c r="F79" s="253">
        <v>0</v>
      </c>
      <c r="G79" s="253">
        <v>0</v>
      </c>
      <c r="H79" s="253">
        <v>0</v>
      </c>
      <c r="I79" s="253">
        <v>0</v>
      </c>
      <c r="J79" s="254">
        <v>8.8247439999999996E-2</v>
      </c>
    </row>
    <row r="80" spans="1:10" x14ac:dyDescent="0.25">
      <c r="A80" s="252" t="s">
        <v>11</v>
      </c>
      <c r="B80" s="253">
        <v>8.8064149999999994E-2</v>
      </c>
      <c r="C80" s="253">
        <v>0</v>
      </c>
      <c r="D80" s="253">
        <v>0</v>
      </c>
      <c r="E80" s="253">
        <v>10.458600000000001</v>
      </c>
      <c r="F80" s="253">
        <v>0</v>
      </c>
      <c r="G80" s="253">
        <v>35.501466280000002</v>
      </c>
      <c r="H80" s="253">
        <v>35.521839759999999</v>
      </c>
      <c r="I80" s="253">
        <v>16.243714650000001</v>
      </c>
      <c r="J80" s="254">
        <v>8.8064149999999994E-2</v>
      </c>
    </row>
    <row r="81" spans="1:10" x14ac:dyDescent="0.25">
      <c r="A81" s="252" t="s">
        <v>163</v>
      </c>
      <c r="B81" s="253">
        <v>8.0281480000000002E-2</v>
      </c>
      <c r="C81" s="253">
        <v>0</v>
      </c>
      <c r="D81" s="253">
        <v>0</v>
      </c>
      <c r="E81" s="253">
        <v>1E-4</v>
      </c>
      <c r="F81" s="253">
        <v>0</v>
      </c>
      <c r="G81" s="253">
        <v>0</v>
      </c>
      <c r="H81" s="253">
        <v>0</v>
      </c>
      <c r="I81" s="253">
        <v>0.51006600000000002</v>
      </c>
      <c r="J81" s="254">
        <v>0.22257281000000001</v>
      </c>
    </row>
    <row r="82" spans="1:10" x14ac:dyDescent="0.25">
      <c r="A82" s="252" t="s">
        <v>104</v>
      </c>
      <c r="B82" s="253">
        <v>7.8393020000000008E-2</v>
      </c>
      <c r="C82" s="253">
        <v>0</v>
      </c>
      <c r="D82" s="253">
        <v>7.2999999999999996E-4</v>
      </c>
      <c r="E82" s="253">
        <v>7.2999999999999996E-4</v>
      </c>
      <c r="F82" s="253">
        <v>0</v>
      </c>
      <c r="G82" s="253">
        <v>4.1234569999999998E-2</v>
      </c>
      <c r="H82" s="253">
        <v>4.7298109999999997E-2</v>
      </c>
      <c r="I82" s="253">
        <v>6.0067560000000002</v>
      </c>
      <c r="J82" s="254">
        <v>0.48251836999999997</v>
      </c>
    </row>
    <row r="83" spans="1:10" x14ac:dyDescent="0.25">
      <c r="A83" s="252" t="s">
        <v>159</v>
      </c>
      <c r="B83" s="253">
        <v>7.7593640000000005E-2</v>
      </c>
      <c r="C83" s="253">
        <v>0</v>
      </c>
      <c r="D83" s="253">
        <v>0</v>
      </c>
      <c r="E83" s="253">
        <v>0</v>
      </c>
      <c r="F83" s="253">
        <v>0</v>
      </c>
      <c r="G83" s="253">
        <v>0</v>
      </c>
      <c r="H83" s="253">
        <v>0</v>
      </c>
      <c r="I83" s="253">
        <v>7.3366000000000002E-4</v>
      </c>
      <c r="J83" s="254">
        <v>0.97446903000000007</v>
      </c>
    </row>
    <row r="84" spans="1:10" x14ac:dyDescent="0.25">
      <c r="A84" s="252" t="s">
        <v>242</v>
      </c>
      <c r="B84" s="253">
        <v>7.4199029999999999E-2</v>
      </c>
      <c r="C84" s="253">
        <v>8.9350000000000002E-3</v>
      </c>
      <c r="D84" s="253">
        <v>0</v>
      </c>
      <c r="E84" s="253">
        <v>0</v>
      </c>
      <c r="F84" s="253">
        <v>0</v>
      </c>
      <c r="G84" s="253">
        <v>1.6657999999999999E-2</v>
      </c>
      <c r="H84" s="253">
        <v>6.4803340000000001E-2</v>
      </c>
      <c r="I84" s="253">
        <v>2.2684451499999998</v>
      </c>
      <c r="J84" s="254">
        <v>8.6535907699999992</v>
      </c>
    </row>
    <row r="85" spans="1:10" x14ac:dyDescent="0.25">
      <c r="A85" s="252" t="s">
        <v>30</v>
      </c>
      <c r="B85" s="253">
        <v>7.4009190000000002E-2</v>
      </c>
      <c r="C85" s="253">
        <v>0</v>
      </c>
      <c r="D85" s="253">
        <v>0</v>
      </c>
      <c r="E85" s="253">
        <v>0</v>
      </c>
      <c r="F85" s="253">
        <v>0</v>
      </c>
      <c r="G85" s="253">
        <v>0</v>
      </c>
      <c r="H85" s="253">
        <v>0</v>
      </c>
      <c r="I85" s="253">
        <v>9.8999999999999994E-5</v>
      </c>
      <c r="J85" s="254">
        <v>0.22463285999999999</v>
      </c>
    </row>
    <row r="86" spans="1:10" x14ac:dyDescent="0.25">
      <c r="A86" s="252" t="s">
        <v>236</v>
      </c>
      <c r="B86" s="253">
        <v>7.0516270000000006E-2</v>
      </c>
      <c r="C86" s="253">
        <v>1.07928E-3</v>
      </c>
      <c r="D86" s="253">
        <v>0</v>
      </c>
      <c r="E86" s="253">
        <v>0</v>
      </c>
      <c r="F86" s="253">
        <v>0</v>
      </c>
      <c r="G86" s="253">
        <v>6.4559999999999997E-4</v>
      </c>
      <c r="H86" s="253">
        <v>2.95488E-3</v>
      </c>
      <c r="I86" s="253">
        <v>9.2592999999999998E-3</v>
      </c>
      <c r="J86" s="254">
        <v>8.7025720000000001E-2</v>
      </c>
    </row>
    <row r="87" spans="1:10" x14ac:dyDescent="0.25">
      <c r="A87" s="252" t="s">
        <v>210</v>
      </c>
      <c r="B87" s="253">
        <v>6.0110230000000001E-2</v>
      </c>
      <c r="C87" s="253">
        <v>0</v>
      </c>
      <c r="D87" s="253">
        <v>0</v>
      </c>
      <c r="E87" s="253">
        <v>0</v>
      </c>
      <c r="F87" s="253">
        <v>0</v>
      </c>
      <c r="G87" s="253">
        <v>4.1800000000000002E-4</v>
      </c>
      <c r="H87" s="253">
        <v>2.2260000000000001E-3</v>
      </c>
      <c r="I87" s="253">
        <v>0.41158650000000002</v>
      </c>
      <c r="J87" s="254">
        <v>0.20604423000000002</v>
      </c>
    </row>
    <row r="88" spans="1:10" x14ac:dyDescent="0.25">
      <c r="A88" s="252" t="s">
        <v>133</v>
      </c>
      <c r="B88" s="253">
        <v>5.7272550000000005E-2</v>
      </c>
      <c r="C88" s="253">
        <v>0</v>
      </c>
      <c r="D88" s="253">
        <v>0</v>
      </c>
      <c r="E88" s="253">
        <v>0</v>
      </c>
      <c r="F88" s="253">
        <v>0</v>
      </c>
      <c r="G88" s="253">
        <v>3.2799999999999999E-3</v>
      </c>
      <c r="H88" s="253">
        <v>4.6001050000000002E-2</v>
      </c>
      <c r="I88" s="253">
        <v>2.8667532599999999</v>
      </c>
      <c r="J88" s="254">
        <v>0.69829416</v>
      </c>
    </row>
    <row r="89" spans="1:10" x14ac:dyDescent="0.25">
      <c r="A89" s="252" t="s">
        <v>221</v>
      </c>
      <c r="B89" s="253">
        <v>5.4204480000000006E-2</v>
      </c>
      <c r="C89" s="253">
        <v>0</v>
      </c>
      <c r="D89" s="253">
        <v>0</v>
      </c>
      <c r="E89" s="253">
        <v>0</v>
      </c>
      <c r="F89" s="253">
        <v>0</v>
      </c>
      <c r="G89" s="253">
        <v>0</v>
      </c>
      <c r="H89" s="253">
        <v>1.7999999999999999E-2</v>
      </c>
      <c r="I89" s="253">
        <v>7.5040350000000006E-2</v>
      </c>
      <c r="J89" s="254">
        <v>0.13759752</v>
      </c>
    </row>
    <row r="90" spans="1:10" x14ac:dyDescent="0.25">
      <c r="A90" s="252" t="s">
        <v>169</v>
      </c>
      <c r="B90" s="253">
        <v>5.2907830000000003E-2</v>
      </c>
      <c r="C90" s="253">
        <v>0</v>
      </c>
      <c r="D90" s="253">
        <v>0</v>
      </c>
      <c r="E90" s="253">
        <v>0</v>
      </c>
      <c r="F90" s="253">
        <v>0</v>
      </c>
      <c r="G90" s="253">
        <v>1.32504E-3</v>
      </c>
      <c r="H90" s="253">
        <v>1.32504E-3</v>
      </c>
      <c r="I90" s="253">
        <v>0.57706800000000003</v>
      </c>
      <c r="J90" s="254">
        <v>0.10327130999999999</v>
      </c>
    </row>
    <row r="91" spans="1:10" x14ac:dyDescent="0.25">
      <c r="A91" s="252" t="s">
        <v>229</v>
      </c>
      <c r="B91" s="253">
        <v>4.9999589999999997E-2</v>
      </c>
      <c r="C91" s="253">
        <v>0</v>
      </c>
      <c r="D91" s="253">
        <v>0</v>
      </c>
      <c r="E91" s="253">
        <v>0</v>
      </c>
      <c r="F91" s="253">
        <v>0</v>
      </c>
      <c r="G91" s="253">
        <v>0</v>
      </c>
      <c r="H91" s="253">
        <v>0</v>
      </c>
      <c r="I91" s="253">
        <v>0.30011100000000002</v>
      </c>
      <c r="J91" s="254">
        <v>3.5881821899999999</v>
      </c>
    </row>
    <row r="92" spans="1:10" x14ac:dyDescent="0.25">
      <c r="A92" s="252" t="s">
        <v>196</v>
      </c>
      <c r="B92" s="253">
        <v>4.789877E-2</v>
      </c>
      <c r="C92" s="253">
        <v>0</v>
      </c>
      <c r="D92" s="253">
        <v>0</v>
      </c>
      <c r="E92" s="253">
        <v>0</v>
      </c>
      <c r="F92" s="253">
        <v>0</v>
      </c>
      <c r="G92" s="253">
        <v>0.13697699999999999</v>
      </c>
      <c r="H92" s="253">
        <v>0.26097165999999999</v>
      </c>
      <c r="I92" s="253">
        <v>1.4156995800000001</v>
      </c>
      <c r="J92" s="254">
        <v>0.19697564000000001</v>
      </c>
    </row>
    <row r="93" spans="1:10" x14ac:dyDescent="0.25">
      <c r="A93" s="252" t="s">
        <v>6</v>
      </c>
      <c r="B93" s="253">
        <v>4.7347220000000002E-2</v>
      </c>
      <c r="C93" s="253">
        <v>0</v>
      </c>
      <c r="D93" s="253">
        <v>0</v>
      </c>
      <c r="E93" s="253">
        <v>0</v>
      </c>
      <c r="F93" s="253">
        <v>0</v>
      </c>
      <c r="G93" s="253">
        <v>0</v>
      </c>
      <c r="H93" s="253">
        <v>0</v>
      </c>
      <c r="I93" s="253">
        <v>0</v>
      </c>
      <c r="J93" s="254">
        <v>0.66154763999999999</v>
      </c>
    </row>
    <row r="94" spans="1:10" x14ac:dyDescent="0.25">
      <c r="A94" s="252" t="s">
        <v>201</v>
      </c>
      <c r="B94" s="253">
        <v>4.3580540000000001E-2</v>
      </c>
      <c r="C94" s="253">
        <v>0</v>
      </c>
      <c r="D94" s="253">
        <v>0</v>
      </c>
      <c r="E94" s="253">
        <v>0</v>
      </c>
      <c r="F94" s="253">
        <v>0</v>
      </c>
      <c r="G94" s="253">
        <v>9.8266999999999993E-2</v>
      </c>
      <c r="H94" s="253">
        <v>9.8616999999999996E-2</v>
      </c>
      <c r="I94" s="253">
        <v>1.2318040299999999</v>
      </c>
      <c r="J94" s="254">
        <v>0.10707956</v>
      </c>
    </row>
    <row r="95" spans="1:10" x14ac:dyDescent="0.25">
      <c r="A95" s="252" t="s">
        <v>12</v>
      </c>
      <c r="B95" s="253">
        <v>3.9078379999999996E-2</v>
      </c>
      <c r="C95" s="253">
        <v>0</v>
      </c>
      <c r="D95" s="253">
        <v>0</v>
      </c>
      <c r="E95" s="253">
        <v>0</v>
      </c>
      <c r="F95" s="253">
        <v>0</v>
      </c>
      <c r="G95" s="253">
        <v>0</v>
      </c>
      <c r="H95" s="253">
        <v>3.6947149999999998E-2</v>
      </c>
      <c r="I95" s="253">
        <v>1.622084E-2</v>
      </c>
      <c r="J95" s="254">
        <v>3.9078379999999996E-2</v>
      </c>
    </row>
    <row r="96" spans="1:10" x14ac:dyDescent="0.25">
      <c r="A96" s="252" t="s">
        <v>212</v>
      </c>
      <c r="B96" s="253">
        <v>3.290829E-2</v>
      </c>
      <c r="C96" s="253">
        <v>0</v>
      </c>
      <c r="D96" s="253">
        <v>0</v>
      </c>
      <c r="E96" s="253">
        <v>0</v>
      </c>
      <c r="F96" s="253">
        <v>0</v>
      </c>
      <c r="G96" s="253">
        <v>0</v>
      </c>
      <c r="H96" s="253">
        <v>3.2899999999999997E-4</v>
      </c>
      <c r="I96" s="253">
        <v>0.159827</v>
      </c>
      <c r="J96" s="254">
        <v>0.10233953999999999</v>
      </c>
    </row>
    <row r="97" spans="1:10" x14ac:dyDescent="0.25">
      <c r="A97" s="252" t="s">
        <v>107</v>
      </c>
      <c r="B97" s="253">
        <v>3.1379459999999998E-2</v>
      </c>
      <c r="C97" s="253">
        <v>0</v>
      </c>
      <c r="D97" s="253">
        <v>0</v>
      </c>
      <c r="E97" s="253">
        <v>3.3500000000000001E-4</v>
      </c>
      <c r="F97" s="253">
        <v>4.0700000000000003E-4</v>
      </c>
      <c r="G97" s="253">
        <v>1.3500000000000001E-3</v>
      </c>
      <c r="H97" s="253">
        <v>3.503E-3</v>
      </c>
      <c r="I97" s="253">
        <v>3.2382863999999998</v>
      </c>
      <c r="J97" s="254">
        <v>0.98317337000000005</v>
      </c>
    </row>
    <row r="98" spans="1:10" x14ac:dyDescent="0.25">
      <c r="A98" s="252" t="s">
        <v>205</v>
      </c>
      <c r="B98" s="253">
        <v>3.0000300000000001E-2</v>
      </c>
      <c r="C98" s="253">
        <v>0</v>
      </c>
      <c r="D98" s="253">
        <v>0</v>
      </c>
      <c r="E98" s="253">
        <v>0</v>
      </c>
      <c r="F98" s="253">
        <v>0</v>
      </c>
      <c r="G98" s="253">
        <v>0.160802</v>
      </c>
      <c r="H98" s="253">
        <v>0.16100200000000001</v>
      </c>
      <c r="I98" s="253">
        <v>0.18520157999999998</v>
      </c>
      <c r="J98" s="254">
        <v>4.9861269999999999E-2</v>
      </c>
    </row>
    <row r="99" spans="1:10" x14ac:dyDescent="0.25">
      <c r="A99" s="252" t="s">
        <v>66</v>
      </c>
      <c r="B99" s="253">
        <v>2.9499999999999998E-2</v>
      </c>
      <c r="C99" s="253">
        <v>0</v>
      </c>
      <c r="D99" s="253">
        <v>0</v>
      </c>
      <c r="E99" s="253">
        <v>4.38908071</v>
      </c>
      <c r="F99" s="253">
        <v>0</v>
      </c>
      <c r="G99" s="253">
        <v>0</v>
      </c>
      <c r="H99" s="253">
        <v>0</v>
      </c>
      <c r="I99" s="253">
        <v>5.5203731100000004</v>
      </c>
      <c r="J99" s="254">
        <v>0.15669</v>
      </c>
    </row>
    <row r="100" spans="1:10" x14ac:dyDescent="0.25">
      <c r="A100" s="252" t="s">
        <v>23</v>
      </c>
      <c r="B100" s="253">
        <v>2.7462459999999998E-2</v>
      </c>
      <c r="C100" s="253">
        <v>0</v>
      </c>
      <c r="D100" s="253">
        <v>0</v>
      </c>
      <c r="E100" s="253">
        <v>0</v>
      </c>
      <c r="F100" s="253">
        <v>0</v>
      </c>
      <c r="G100" s="253">
        <v>0</v>
      </c>
      <c r="H100" s="253">
        <v>4.9728310000000002</v>
      </c>
      <c r="I100" s="253">
        <v>8.1781900000000007</v>
      </c>
      <c r="J100" s="254">
        <v>0.77518246000000002</v>
      </c>
    </row>
    <row r="101" spans="1:10" x14ac:dyDescent="0.25">
      <c r="A101" s="252" t="s">
        <v>256</v>
      </c>
      <c r="B101" s="253">
        <v>2.49692E-2</v>
      </c>
      <c r="C101" s="253">
        <v>1.5431199999999998E-3</v>
      </c>
      <c r="D101" s="253">
        <v>0</v>
      </c>
      <c r="E101" s="253">
        <v>1.0000000000000001E-5</v>
      </c>
      <c r="F101" s="253">
        <v>0</v>
      </c>
      <c r="G101" s="253">
        <v>1.5051549999999999E-2</v>
      </c>
      <c r="H101" s="253">
        <v>0.16528087999999999</v>
      </c>
      <c r="I101" s="253">
        <v>5.7314835000000004</v>
      </c>
      <c r="J101" s="254">
        <v>0.1734446</v>
      </c>
    </row>
    <row r="102" spans="1:10" x14ac:dyDescent="0.25">
      <c r="A102" s="252" t="s">
        <v>198</v>
      </c>
      <c r="B102" s="253">
        <v>2.0697549999999999E-2</v>
      </c>
      <c r="C102" s="253">
        <v>0</v>
      </c>
      <c r="D102" s="253">
        <v>0</v>
      </c>
      <c r="E102" s="253">
        <v>0</v>
      </c>
      <c r="F102" s="253">
        <v>0</v>
      </c>
      <c r="G102" s="253">
        <v>1.3407000000000001E-2</v>
      </c>
      <c r="H102" s="253">
        <v>1.6407000000000001E-2</v>
      </c>
      <c r="I102" s="253">
        <v>0.66604372000000001</v>
      </c>
      <c r="J102" s="254">
        <v>0.12871967000000001</v>
      </c>
    </row>
    <row r="103" spans="1:10" x14ac:dyDescent="0.25">
      <c r="A103" s="252" t="s">
        <v>252</v>
      </c>
      <c r="B103" s="253">
        <v>2.04446E-2</v>
      </c>
      <c r="C103" s="253">
        <v>4.8579199999999996E-2</v>
      </c>
      <c r="D103" s="253">
        <v>0</v>
      </c>
      <c r="E103" s="253">
        <v>0</v>
      </c>
      <c r="F103" s="253">
        <v>0</v>
      </c>
      <c r="G103" s="253">
        <v>2.566978E-2</v>
      </c>
      <c r="H103" s="253">
        <v>5.611029E-2</v>
      </c>
      <c r="I103" s="253">
        <v>8.9029999999999995E-3</v>
      </c>
      <c r="J103" s="254">
        <v>0.42673160999999998</v>
      </c>
    </row>
    <row r="104" spans="1:10" x14ac:dyDescent="0.25">
      <c r="A104" s="252" t="s">
        <v>27</v>
      </c>
      <c r="B104" s="253">
        <v>1.9571000000000002E-2</v>
      </c>
      <c r="C104" s="253">
        <v>3.8000000000000002E-5</v>
      </c>
      <c r="D104" s="253">
        <v>0</v>
      </c>
      <c r="E104" s="253">
        <v>0</v>
      </c>
      <c r="F104" s="253">
        <v>0</v>
      </c>
      <c r="G104" s="253">
        <v>0</v>
      </c>
      <c r="H104" s="253">
        <v>2.8800000000000001E-4</v>
      </c>
      <c r="I104" s="253">
        <v>1.4610000000000001E-3</v>
      </c>
      <c r="J104" s="254">
        <v>0.30477196999999995</v>
      </c>
    </row>
    <row r="105" spans="1:10" x14ac:dyDescent="0.25">
      <c r="A105" s="252" t="s">
        <v>230</v>
      </c>
      <c r="B105" s="253">
        <v>1.9367909999999999E-2</v>
      </c>
      <c r="C105" s="253">
        <v>0</v>
      </c>
      <c r="D105" s="253">
        <v>0</v>
      </c>
      <c r="E105" s="253">
        <v>0</v>
      </c>
      <c r="F105" s="253">
        <v>0</v>
      </c>
      <c r="G105" s="253">
        <v>1.1748669999999999E-2</v>
      </c>
      <c r="H105" s="253">
        <v>1.3914670000000001E-2</v>
      </c>
      <c r="I105" s="253">
        <v>3.9390699999999994E-2</v>
      </c>
      <c r="J105" s="254">
        <v>3.8839410000000005E-2</v>
      </c>
    </row>
    <row r="106" spans="1:10" x14ac:dyDescent="0.25">
      <c r="A106" s="252" t="s">
        <v>22</v>
      </c>
      <c r="B106" s="253">
        <v>1.8098E-2</v>
      </c>
      <c r="C106" s="253">
        <v>0</v>
      </c>
      <c r="D106" s="253">
        <v>0</v>
      </c>
      <c r="E106" s="253">
        <v>0</v>
      </c>
      <c r="F106" s="253">
        <v>0</v>
      </c>
      <c r="G106" s="253">
        <v>5.5301441599999999</v>
      </c>
      <c r="H106" s="253">
        <v>5.5318165300000004</v>
      </c>
      <c r="I106" s="253">
        <v>2.0690000000000001E-3</v>
      </c>
      <c r="J106" s="254">
        <v>4.3728780000000002E-2</v>
      </c>
    </row>
    <row r="107" spans="1:10" x14ac:dyDescent="0.25">
      <c r="A107" s="252" t="s">
        <v>122</v>
      </c>
      <c r="B107" s="253">
        <v>1.7164830000000002E-2</v>
      </c>
      <c r="C107" s="253">
        <v>2.0386800000000002E-3</v>
      </c>
      <c r="D107" s="253">
        <v>0</v>
      </c>
      <c r="E107" s="253">
        <v>0</v>
      </c>
      <c r="F107" s="253">
        <v>0</v>
      </c>
      <c r="G107" s="253">
        <v>1.814636E-2</v>
      </c>
      <c r="H107" s="253">
        <v>2.0185040000000001E-2</v>
      </c>
      <c r="I107" s="253">
        <v>2.32E-3</v>
      </c>
      <c r="J107" s="254">
        <v>4.510136E-2</v>
      </c>
    </row>
    <row r="108" spans="1:10" x14ac:dyDescent="0.25">
      <c r="A108" s="252" t="s">
        <v>173</v>
      </c>
      <c r="B108" s="253">
        <v>1.5991990000000001E-2</v>
      </c>
      <c r="C108" s="253">
        <v>1.0866199999999999E-3</v>
      </c>
      <c r="D108" s="253">
        <v>0</v>
      </c>
      <c r="E108" s="253">
        <v>0</v>
      </c>
      <c r="F108" s="253">
        <v>0</v>
      </c>
      <c r="G108" s="253">
        <v>8.2160999999999996E-4</v>
      </c>
      <c r="H108" s="253">
        <v>2.1762299999999999E-3</v>
      </c>
      <c r="I108" s="253">
        <v>1.11494E-2</v>
      </c>
      <c r="J108" s="254">
        <v>2.1845610000000001E-2</v>
      </c>
    </row>
    <row r="109" spans="1:10" x14ac:dyDescent="0.25">
      <c r="A109" s="252" t="s">
        <v>59</v>
      </c>
      <c r="B109" s="253">
        <v>1.4748790000000001E-2</v>
      </c>
      <c r="C109" s="253">
        <v>1.218672E-2</v>
      </c>
      <c r="D109" s="253">
        <v>0</v>
      </c>
      <c r="E109" s="253">
        <v>0</v>
      </c>
      <c r="F109" s="253">
        <v>0</v>
      </c>
      <c r="G109" s="253">
        <v>6.3E-3</v>
      </c>
      <c r="H109" s="253">
        <v>2.1278720000000001E-2</v>
      </c>
      <c r="I109" s="253">
        <v>1.5E-3</v>
      </c>
      <c r="J109" s="254">
        <v>8.848700000000001E-3</v>
      </c>
    </row>
    <row r="110" spans="1:10" x14ac:dyDescent="0.25">
      <c r="A110" s="252" t="s">
        <v>120</v>
      </c>
      <c r="B110" s="253">
        <v>1.2850479999999999E-2</v>
      </c>
      <c r="C110" s="253">
        <v>2.6574699999999999E-3</v>
      </c>
      <c r="D110" s="253">
        <v>0</v>
      </c>
      <c r="E110" s="253">
        <v>0</v>
      </c>
      <c r="F110" s="253">
        <v>0</v>
      </c>
      <c r="G110" s="253">
        <v>6.7175000000000004E-4</v>
      </c>
      <c r="H110" s="253">
        <v>3.3292199999999999E-3</v>
      </c>
      <c r="I110" s="253">
        <v>1.499143E-2</v>
      </c>
      <c r="J110" s="254">
        <v>0.25667569000000001</v>
      </c>
    </row>
    <row r="111" spans="1:10" x14ac:dyDescent="0.25">
      <c r="A111" s="252" t="s">
        <v>24</v>
      </c>
      <c r="B111" s="253">
        <v>1.250224E-2</v>
      </c>
      <c r="C111" s="253">
        <v>0</v>
      </c>
      <c r="D111" s="253">
        <v>0</v>
      </c>
      <c r="E111" s="253">
        <v>0</v>
      </c>
      <c r="F111" s="253">
        <v>0</v>
      </c>
      <c r="G111" s="253">
        <v>3.0000000000000001E-5</v>
      </c>
      <c r="H111" s="253">
        <v>5.0000000000000002E-5</v>
      </c>
      <c r="I111" s="253">
        <v>0</v>
      </c>
      <c r="J111" s="254">
        <v>1.379616E-2</v>
      </c>
    </row>
    <row r="112" spans="1:10" x14ac:dyDescent="0.25">
      <c r="A112" s="252" t="s">
        <v>231</v>
      </c>
      <c r="B112" s="253">
        <v>1.1573719999999999E-2</v>
      </c>
      <c r="C112" s="253">
        <v>0</v>
      </c>
      <c r="D112" s="253">
        <v>0</v>
      </c>
      <c r="E112" s="253">
        <v>0</v>
      </c>
      <c r="F112" s="253">
        <v>0</v>
      </c>
      <c r="G112" s="253">
        <v>2.1100000000000001E-4</v>
      </c>
      <c r="H112" s="253">
        <v>3.016E-3</v>
      </c>
      <c r="I112" s="253">
        <v>6.5947499999999999E-3</v>
      </c>
      <c r="J112" s="254">
        <v>1.1573719999999999E-2</v>
      </c>
    </row>
    <row r="113" spans="1:10" x14ac:dyDescent="0.25">
      <c r="A113" s="252" t="s">
        <v>126</v>
      </c>
      <c r="B113" s="253">
        <v>7.8596299999999994E-3</v>
      </c>
      <c r="C113" s="253">
        <v>0</v>
      </c>
      <c r="D113" s="253">
        <v>0</v>
      </c>
      <c r="E113" s="253">
        <v>0</v>
      </c>
      <c r="F113" s="253">
        <v>0</v>
      </c>
      <c r="G113" s="253">
        <v>0</v>
      </c>
      <c r="H113" s="253">
        <v>0</v>
      </c>
      <c r="I113" s="253">
        <v>6.9999999999999999E-4</v>
      </c>
      <c r="J113" s="254">
        <v>7.8596299999999994E-3</v>
      </c>
    </row>
    <row r="114" spans="1:10" x14ac:dyDescent="0.25">
      <c r="A114" s="252" t="s">
        <v>130</v>
      </c>
      <c r="B114" s="253">
        <v>7.7783100000000001E-3</v>
      </c>
      <c r="C114" s="253">
        <v>1.135134E-2</v>
      </c>
      <c r="D114" s="253">
        <v>0</v>
      </c>
      <c r="E114" s="253">
        <v>0</v>
      </c>
      <c r="F114" s="253">
        <v>0</v>
      </c>
      <c r="G114" s="253">
        <v>0.23085838</v>
      </c>
      <c r="H114" s="253">
        <v>0.47064541999999998</v>
      </c>
      <c r="I114" s="253">
        <v>0.66180587000000002</v>
      </c>
      <c r="J114" s="254">
        <v>5.3135809999999999E-2</v>
      </c>
    </row>
    <row r="115" spans="1:10" x14ac:dyDescent="0.25">
      <c r="A115" s="252" t="s">
        <v>135</v>
      </c>
      <c r="B115" s="253">
        <v>7.3087100000000004E-3</v>
      </c>
      <c r="C115" s="253">
        <v>2.3237999999999999E-4</v>
      </c>
      <c r="D115" s="253">
        <v>0</v>
      </c>
      <c r="E115" s="253">
        <v>0</v>
      </c>
      <c r="F115" s="253">
        <v>0</v>
      </c>
      <c r="G115" s="253">
        <v>1.5255000000000002E-4</v>
      </c>
      <c r="H115" s="253">
        <v>7.1098999999999999E-4</v>
      </c>
      <c r="I115" s="253">
        <v>1.4615554399999999</v>
      </c>
      <c r="J115" s="254">
        <v>0.75522279000000003</v>
      </c>
    </row>
    <row r="116" spans="1:10" x14ac:dyDescent="0.25">
      <c r="A116" s="252" t="s">
        <v>73</v>
      </c>
      <c r="B116" s="253">
        <v>7.0000000000000001E-3</v>
      </c>
      <c r="C116" s="253">
        <v>0</v>
      </c>
      <c r="D116" s="253">
        <v>0</v>
      </c>
      <c r="E116" s="253">
        <v>0</v>
      </c>
      <c r="F116" s="253">
        <v>0</v>
      </c>
      <c r="G116" s="253">
        <v>0</v>
      </c>
      <c r="H116" s="253">
        <v>0</v>
      </c>
      <c r="I116" s="253">
        <v>0</v>
      </c>
      <c r="J116" s="254">
        <v>7.0000000000000001E-3</v>
      </c>
    </row>
    <row r="117" spans="1:10" x14ac:dyDescent="0.25">
      <c r="A117" s="252" t="s">
        <v>590</v>
      </c>
      <c r="B117" s="253">
        <v>6.05946E-3</v>
      </c>
      <c r="C117" s="253">
        <v>0</v>
      </c>
      <c r="D117" s="253">
        <v>0</v>
      </c>
      <c r="E117" s="253">
        <v>1.2606277299999999</v>
      </c>
      <c r="F117" s="253">
        <v>0</v>
      </c>
      <c r="G117" s="253">
        <v>397.71772456999997</v>
      </c>
      <c r="H117" s="253">
        <v>397.71772456999997</v>
      </c>
      <c r="I117" s="253">
        <v>2.3156E-2</v>
      </c>
      <c r="J117" s="254">
        <v>6.9798000000000004E-3</v>
      </c>
    </row>
    <row r="118" spans="1:10" x14ac:dyDescent="0.25">
      <c r="A118" s="252" t="s">
        <v>202</v>
      </c>
      <c r="B118" s="253">
        <v>5.9639599999999999E-3</v>
      </c>
      <c r="C118" s="253">
        <v>0</v>
      </c>
      <c r="D118" s="253">
        <v>0</v>
      </c>
      <c r="E118" s="253">
        <v>0</v>
      </c>
      <c r="F118" s="253">
        <v>0</v>
      </c>
      <c r="G118" s="253">
        <v>0.526868</v>
      </c>
      <c r="H118" s="253">
        <v>0.70347158999999992</v>
      </c>
      <c r="I118" s="253">
        <v>8.1555729999999993E-2</v>
      </c>
      <c r="J118" s="254">
        <v>6.8501099999999995E-3</v>
      </c>
    </row>
    <row r="119" spans="1:10" x14ac:dyDescent="0.25">
      <c r="A119" s="252" t="s">
        <v>206</v>
      </c>
      <c r="B119" s="253">
        <v>4.7100699999999994E-3</v>
      </c>
      <c r="C119" s="253">
        <v>0</v>
      </c>
      <c r="D119" s="253">
        <v>0</v>
      </c>
      <c r="E119" s="253">
        <v>0</v>
      </c>
      <c r="F119" s="253">
        <v>0</v>
      </c>
      <c r="G119" s="253">
        <v>8.7299999999999997E-4</v>
      </c>
      <c r="H119" s="253">
        <v>8.7299999999999997E-4</v>
      </c>
      <c r="I119" s="253">
        <v>0.91518699999999997</v>
      </c>
      <c r="J119" s="254">
        <v>0.13183936999999998</v>
      </c>
    </row>
    <row r="120" spans="1:10" x14ac:dyDescent="0.25">
      <c r="A120" s="252" t="s">
        <v>128</v>
      </c>
      <c r="B120" s="253">
        <v>4.4151800000000003E-3</v>
      </c>
      <c r="C120" s="253">
        <v>0</v>
      </c>
      <c r="D120" s="253">
        <v>0</v>
      </c>
      <c r="E120" s="253">
        <v>0</v>
      </c>
      <c r="F120" s="253">
        <v>0</v>
      </c>
      <c r="G120" s="253">
        <v>0.29981239000000004</v>
      </c>
      <c r="H120" s="253">
        <v>0.29981239000000004</v>
      </c>
      <c r="I120" s="253">
        <v>2.5564E-2</v>
      </c>
      <c r="J120" s="254">
        <v>4.2655779999999997E-2</v>
      </c>
    </row>
    <row r="121" spans="1:10" x14ac:dyDescent="0.25">
      <c r="A121" s="252" t="s">
        <v>214</v>
      </c>
      <c r="B121" s="253">
        <v>4.1409300000000001E-3</v>
      </c>
      <c r="C121" s="253">
        <v>0</v>
      </c>
      <c r="D121" s="253">
        <v>0</v>
      </c>
      <c r="E121" s="253">
        <v>0</v>
      </c>
      <c r="F121" s="253">
        <v>0</v>
      </c>
      <c r="G121" s="253">
        <v>9.0994000000000005E-2</v>
      </c>
      <c r="H121" s="253">
        <v>0.106368</v>
      </c>
      <c r="I121" s="253">
        <v>9.6502399999999988E-2</v>
      </c>
      <c r="J121" s="254">
        <v>0.56502154000000004</v>
      </c>
    </row>
    <row r="122" spans="1:10" x14ac:dyDescent="0.25">
      <c r="A122" s="252" t="s">
        <v>118</v>
      </c>
      <c r="B122" s="253">
        <v>4.0760100000000006E-3</v>
      </c>
      <c r="C122" s="253">
        <v>0</v>
      </c>
      <c r="D122" s="253">
        <v>0</v>
      </c>
      <c r="E122" s="253">
        <v>0</v>
      </c>
      <c r="F122" s="253">
        <v>0</v>
      </c>
      <c r="G122" s="253">
        <v>0</v>
      </c>
      <c r="H122" s="253">
        <v>0</v>
      </c>
      <c r="I122" s="253">
        <v>0</v>
      </c>
      <c r="J122" s="254">
        <v>4.0760100000000006E-3</v>
      </c>
    </row>
    <row r="123" spans="1:10" x14ac:dyDescent="0.25">
      <c r="A123" s="252" t="s">
        <v>174</v>
      </c>
      <c r="B123" s="253">
        <v>3.9929900000000001E-3</v>
      </c>
      <c r="C123" s="253">
        <v>3.3E-3</v>
      </c>
      <c r="D123" s="253">
        <v>0</v>
      </c>
      <c r="E123" s="253">
        <v>0</v>
      </c>
      <c r="F123" s="253">
        <v>0</v>
      </c>
      <c r="G123" s="253">
        <v>2.321786E-2</v>
      </c>
      <c r="H123" s="253">
        <v>6.2429749999999999E-2</v>
      </c>
      <c r="I123" s="253">
        <v>2.3970000000000002E-2</v>
      </c>
      <c r="J123" s="254">
        <v>0.21176926999999998</v>
      </c>
    </row>
    <row r="124" spans="1:10" x14ac:dyDescent="0.25">
      <c r="A124" s="252" t="s">
        <v>119</v>
      </c>
      <c r="B124" s="253">
        <v>3.3552399999999998E-3</v>
      </c>
      <c r="C124" s="253">
        <v>0</v>
      </c>
      <c r="D124" s="253">
        <v>0</v>
      </c>
      <c r="E124" s="253">
        <v>0</v>
      </c>
      <c r="F124" s="253">
        <v>0</v>
      </c>
      <c r="G124" s="253">
        <v>4.6200000000000001E-4</v>
      </c>
      <c r="H124" s="253">
        <v>0</v>
      </c>
      <c r="I124" s="253">
        <v>0.34110000000000001</v>
      </c>
      <c r="J124" s="254">
        <v>0.21841167</v>
      </c>
    </row>
    <row r="125" spans="1:10" x14ac:dyDescent="0.25">
      <c r="A125" s="252" t="s">
        <v>150</v>
      </c>
      <c r="B125" s="253">
        <v>3.2451100000000003E-3</v>
      </c>
      <c r="C125" s="253">
        <v>0</v>
      </c>
      <c r="D125" s="253">
        <v>0</v>
      </c>
      <c r="E125" s="253">
        <v>0</v>
      </c>
      <c r="F125" s="253">
        <v>0</v>
      </c>
      <c r="G125" s="253">
        <v>0</v>
      </c>
      <c r="H125" s="253">
        <v>3.6000000000000002E-4</v>
      </c>
      <c r="I125" s="253">
        <v>1.4602631699999999</v>
      </c>
      <c r="J125" s="254">
        <v>7.391078999999999E-2</v>
      </c>
    </row>
    <row r="126" spans="1:10" x14ac:dyDescent="0.25">
      <c r="A126" s="252" t="s">
        <v>187</v>
      </c>
      <c r="B126" s="253">
        <v>2.6842899999999998E-3</v>
      </c>
      <c r="C126" s="253">
        <v>0</v>
      </c>
      <c r="D126" s="253">
        <v>0</v>
      </c>
      <c r="E126" s="253">
        <v>0</v>
      </c>
      <c r="F126" s="253">
        <v>0</v>
      </c>
      <c r="G126" s="253">
        <v>0</v>
      </c>
      <c r="H126" s="253">
        <v>0</v>
      </c>
      <c r="I126" s="253">
        <v>1.5100000000000001E-2</v>
      </c>
      <c r="J126" s="254">
        <v>5.0466290000000004E-2</v>
      </c>
    </row>
    <row r="127" spans="1:10" x14ac:dyDescent="0.25">
      <c r="A127" s="252" t="s">
        <v>190</v>
      </c>
      <c r="B127" s="253">
        <v>2.3800000000000002E-3</v>
      </c>
      <c r="C127" s="253">
        <v>0</v>
      </c>
      <c r="D127" s="253">
        <v>0</v>
      </c>
      <c r="E127" s="253">
        <v>0</v>
      </c>
      <c r="F127" s="253">
        <v>0</v>
      </c>
      <c r="G127" s="253">
        <v>0</v>
      </c>
      <c r="H127" s="253">
        <v>0</v>
      </c>
      <c r="I127" s="253">
        <v>8.0099000000000004E-2</v>
      </c>
      <c r="J127" s="254">
        <v>0.23093379999999999</v>
      </c>
    </row>
    <row r="128" spans="1:10" x14ac:dyDescent="0.25">
      <c r="A128" s="252" t="s">
        <v>253</v>
      </c>
      <c r="B128" s="253">
        <v>1.73638E-3</v>
      </c>
      <c r="C128" s="253">
        <v>5.2906999999999997E-3</v>
      </c>
      <c r="D128" s="253">
        <v>0</v>
      </c>
      <c r="E128" s="253">
        <v>0.18982154000000001</v>
      </c>
      <c r="F128" s="253">
        <v>0</v>
      </c>
      <c r="G128" s="253">
        <v>1.74801126</v>
      </c>
      <c r="H128" s="253">
        <v>3.4999860800000002</v>
      </c>
      <c r="I128" s="253">
        <v>0.15320796</v>
      </c>
      <c r="J128" s="254">
        <v>2.2136380000000001E-2</v>
      </c>
    </row>
    <row r="129" spans="1:10" x14ac:dyDescent="0.25">
      <c r="A129" s="252" t="s">
        <v>117</v>
      </c>
      <c r="B129" s="253">
        <v>1.7249100000000001E-3</v>
      </c>
      <c r="C129" s="253">
        <v>3.0508200000000001E-3</v>
      </c>
      <c r="D129" s="253">
        <v>0</v>
      </c>
      <c r="E129" s="253">
        <v>0</v>
      </c>
      <c r="F129" s="253">
        <v>0</v>
      </c>
      <c r="G129" s="253">
        <v>2.4162300000000001E-3</v>
      </c>
      <c r="H129" s="253">
        <v>3.3625500000000002E-3</v>
      </c>
      <c r="I129" s="253">
        <v>8.3972000000000005E-2</v>
      </c>
      <c r="J129" s="254">
        <v>0.19817203</v>
      </c>
    </row>
    <row r="130" spans="1:10" x14ac:dyDescent="0.25">
      <c r="A130" s="252" t="s">
        <v>181</v>
      </c>
      <c r="B130" s="253">
        <v>1.6837899999999999E-3</v>
      </c>
      <c r="C130" s="253">
        <v>0</v>
      </c>
      <c r="D130" s="253">
        <v>0</v>
      </c>
      <c r="E130" s="253">
        <v>0</v>
      </c>
      <c r="F130" s="253">
        <v>0</v>
      </c>
      <c r="G130" s="253">
        <v>0</v>
      </c>
      <c r="H130" s="253">
        <v>8.4846000000000005E-2</v>
      </c>
      <c r="I130" s="253">
        <v>4.0025999999999999E-2</v>
      </c>
      <c r="J130" s="254">
        <v>2.48379E-3</v>
      </c>
    </row>
    <row r="131" spans="1:10" x14ac:dyDescent="0.25">
      <c r="A131" s="252" t="s">
        <v>208</v>
      </c>
      <c r="B131" s="253">
        <v>1.4483599999999999E-3</v>
      </c>
      <c r="C131" s="253">
        <v>0</v>
      </c>
      <c r="D131" s="253">
        <v>0</v>
      </c>
      <c r="E131" s="253">
        <v>0</v>
      </c>
      <c r="F131" s="253">
        <v>0</v>
      </c>
      <c r="G131" s="253">
        <v>0</v>
      </c>
      <c r="H131" s="253">
        <v>0</v>
      </c>
      <c r="I131" s="253">
        <v>7.2480000000000001E-3</v>
      </c>
      <c r="J131" s="254">
        <v>1.4483599999999999E-3</v>
      </c>
    </row>
    <row r="132" spans="1:10" x14ac:dyDescent="0.25">
      <c r="A132" s="252" t="s">
        <v>94</v>
      </c>
      <c r="B132" s="253">
        <v>1.22517E-3</v>
      </c>
      <c r="C132" s="253">
        <v>0</v>
      </c>
      <c r="D132" s="253">
        <v>0</v>
      </c>
      <c r="E132" s="253">
        <v>0</v>
      </c>
      <c r="F132" s="253">
        <v>0</v>
      </c>
      <c r="G132" s="253">
        <v>0</v>
      </c>
      <c r="H132" s="253">
        <v>0</v>
      </c>
      <c r="I132" s="253">
        <v>2.6644570000000001</v>
      </c>
      <c r="J132" s="254">
        <v>1.4108020000000001E-2</v>
      </c>
    </row>
    <row r="133" spans="1:10" x14ac:dyDescent="0.25">
      <c r="A133" s="252" t="s">
        <v>25</v>
      </c>
      <c r="B133" s="253">
        <v>1.2099999999999999E-3</v>
      </c>
      <c r="C133" s="253">
        <v>0</v>
      </c>
      <c r="D133" s="253">
        <v>0</v>
      </c>
      <c r="E133" s="253">
        <v>0</v>
      </c>
      <c r="F133" s="253">
        <v>0</v>
      </c>
      <c r="G133" s="253">
        <v>0</v>
      </c>
      <c r="H133" s="253">
        <v>0</v>
      </c>
      <c r="I133" s="253">
        <v>0.46610039000000003</v>
      </c>
      <c r="J133" s="254">
        <v>2.0536060000000002E-2</v>
      </c>
    </row>
    <row r="134" spans="1:10" x14ac:dyDescent="0.25">
      <c r="A134" s="252" t="s">
        <v>50</v>
      </c>
      <c r="B134" s="253">
        <v>1.0502E-3</v>
      </c>
      <c r="C134" s="253">
        <v>0</v>
      </c>
      <c r="D134" s="253">
        <v>0</v>
      </c>
      <c r="E134" s="253">
        <v>1.4634349600000001</v>
      </c>
      <c r="F134" s="253">
        <v>0</v>
      </c>
      <c r="G134" s="253">
        <v>0</v>
      </c>
      <c r="H134" s="253">
        <v>0</v>
      </c>
      <c r="I134" s="253">
        <v>0.89867300000000006</v>
      </c>
      <c r="J134" s="254">
        <v>7.0501999999999995E-3</v>
      </c>
    </row>
    <row r="135" spans="1:10" x14ac:dyDescent="0.25">
      <c r="A135" s="252" t="s">
        <v>235</v>
      </c>
      <c r="B135" s="253">
        <v>9.5096000000000004E-4</v>
      </c>
      <c r="C135" s="253">
        <v>0</v>
      </c>
      <c r="D135" s="253">
        <v>0</v>
      </c>
      <c r="E135" s="253">
        <v>0</v>
      </c>
      <c r="F135" s="253">
        <v>0</v>
      </c>
      <c r="G135" s="253">
        <v>6.1200000000000002E-4</v>
      </c>
      <c r="H135" s="253">
        <v>1.3070999999999999E-2</v>
      </c>
      <c r="I135" s="253">
        <v>0.16302449999999999</v>
      </c>
      <c r="J135" s="254">
        <v>3.5358960000000002E-2</v>
      </c>
    </row>
    <row r="136" spans="1:10" x14ac:dyDescent="0.25">
      <c r="A136" s="252" t="s">
        <v>247</v>
      </c>
      <c r="B136" s="253">
        <v>8.9409000000000005E-4</v>
      </c>
      <c r="C136" s="253">
        <v>0</v>
      </c>
      <c r="D136" s="253">
        <v>0</v>
      </c>
      <c r="E136" s="253">
        <v>0</v>
      </c>
      <c r="F136" s="253">
        <v>0</v>
      </c>
      <c r="G136" s="253">
        <v>0</v>
      </c>
      <c r="H136" s="253">
        <v>1E-4</v>
      </c>
      <c r="I136" s="253">
        <v>3.2169999999999998E-3</v>
      </c>
      <c r="J136" s="254">
        <v>8.9409000000000005E-4</v>
      </c>
    </row>
    <row r="137" spans="1:10" x14ac:dyDescent="0.25">
      <c r="A137" s="252" t="s">
        <v>16</v>
      </c>
      <c r="B137" s="253">
        <v>8.5499999999999997E-4</v>
      </c>
      <c r="C137" s="253">
        <v>0</v>
      </c>
      <c r="D137" s="253">
        <v>0</v>
      </c>
      <c r="E137" s="253">
        <v>0</v>
      </c>
      <c r="F137" s="253">
        <v>0</v>
      </c>
      <c r="G137" s="253">
        <v>0</v>
      </c>
      <c r="H137" s="253">
        <v>0</v>
      </c>
      <c r="I137" s="253">
        <v>0</v>
      </c>
      <c r="J137" s="254">
        <v>1.5829619999999999E-2</v>
      </c>
    </row>
    <row r="138" spans="1:10" x14ac:dyDescent="0.25">
      <c r="A138" s="252" t="s">
        <v>32</v>
      </c>
      <c r="B138" s="253">
        <v>8.5360000000000004E-4</v>
      </c>
      <c r="C138" s="253">
        <v>0</v>
      </c>
      <c r="D138" s="253">
        <v>0</v>
      </c>
      <c r="E138" s="253">
        <v>0</v>
      </c>
      <c r="F138" s="253">
        <v>0</v>
      </c>
      <c r="G138" s="253">
        <v>3.3E-4</v>
      </c>
      <c r="H138" s="253">
        <v>4.6000000000000001E-4</v>
      </c>
      <c r="I138" s="253">
        <v>9.2199999999999997E-4</v>
      </c>
      <c r="J138" s="254">
        <v>2.28007E-2</v>
      </c>
    </row>
    <row r="139" spans="1:10" x14ac:dyDescent="0.25">
      <c r="A139" s="252" t="s">
        <v>47</v>
      </c>
      <c r="B139" s="253">
        <v>7.224E-4</v>
      </c>
      <c r="C139" s="253">
        <v>0</v>
      </c>
      <c r="D139" s="253">
        <v>0</v>
      </c>
      <c r="E139" s="253">
        <v>0</v>
      </c>
      <c r="F139" s="253">
        <v>0</v>
      </c>
      <c r="G139" s="253">
        <v>49.209466829999997</v>
      </c>
      <c r="H139" s="253">
        <v>63.587436179999997</v>
      </c>
      <c r="I139" s="253">
        <v>27.23264356</v>
      </c>
      <c r="J139" s="254">
        <v>7.224E-4</v>
      </c>
    </row>
    <row r="140" spans="1:10" x14ac:dyDescent="0.25">
      <c r="A140" s="252" t="s">
        <v>61</v>
      </c>
      <c r="B140" s="253">
        <v>7.2000000000000005E-4</v>
      </c>
      <c r="C140" s="253">
        <v>0</v>
      </c>
      <c r="D140" s="253">
        <v>0</v>
      </c>
      <c r="E140" s="253">
        <v>21.810265620000003</v>
      </c>
      <c r="F140" s="253">
        <v>0</v>
      </c>
      <c r="G140" s="253">
        <v>34.891388799999994</v>
      </c>
      <c r="H140" s="253">
        <v>34.891223500000002</v>
      </c>
      <c r="I140" s="253">
        <v>7.4230117400000006</v>
      </c>
      <c r="J140" s="254">
        <v>0</v>
      </c>
    </row>
    <row r="141" spans="1:10" x14ac:dyDescent="0.25">
      <c r="A141" s="252" t="s">
        <v>38</v>
      </c>
      <c r="B141" s="253">
        <v>7.0799999999999997E-4</v>
      </c>
      <c r="C141" s="253">
        <v>0</v>
      </c>
      <c r="D141" s="253">
        <v>0</v>
      </c>
      <c r="E141" s="253">
        <v>0</v>
      </c>
      <c r="F141" s="253">
        <v>0</v>
      </c>
      <c r="G141" s="253">
        <v>0</v>
      </c>
      <c r="H141" s="253">
        <v>0</v>
      </c>
      <c r="I141" s="253">
        <v>0</v>
      </c>
      <c r="J141" s="254">
        <v>7.0799999999999997E-4</v>
      </c>
    </row>
    <row r="142" spans="1:10" x14ac:dyDescent="0.25">
      <c r="A142" s="252" t="s">
        <v>149</v>
      </c>
      <c r="B142" s="253">
        <v>5.4141999999999992E-4</v>
      </c>
      <c r="C142" s="253">
        <v>0</v>
      </c>
      <c r="D142" s="253">
        <v>0</v>
      </c>
      <c r="E142" s="253">
        <v>0</v>
      </c>
      <c r="F142" s="253">
        <v>0</v>
      </c>
      <c r="G142" s="253">
        <v>0</v>
      </c>
      <c r="H142" s="253">
        <v>1.1E-4</v>
      </c>
      <c r="I142" s="253">
        <v>4.7597037899999997</v>
      </c>
      <c r="J142" s="254">
        <v>0.10427833</v>
      </c>
    </row>
    <row r="143" spans="1:10" x14ac:dyDescent="0.25">
      <c r="A143" s="252" t="s">
        <v>207</v>
      </c>
      <c r="B143" s="253">
        <v>3.9669E-4</v>
      </c>
      <c r="C143" s="253">
        <v>0</v>
      </c>
      <c r="D143" s="253">
        <v>0</v>
      </c>
      <c r="E143" s="253">
        <v>0</v>
      </c>
      <c r="F143" s="253">
        <v>0</v>
      </c>
      <c r="G143" s="253">
        <v>0</v>
      </c>
      <c r="H143" s="253">
        <v>0</v>
      </c>
      <c r="I143" s="253">
        <v>0</v>
      </c>
      <c r="J143" s="254">
        <v>1.8966900000000001E-3</v>
      </c>
    </row>
    <row r="144" spans="1:10" x14ac:dyDescent="0.25">
      <c r="A144" s="252" t="s">
        <v>148</v>
      </c>
      <c r="B144" s="253">
        <v>2.4008000000000002E-4</v>
      </c>
      <c r="C144" s="253">
        <v>0</v>
      </c>
      <c r="D144" s="253">
        <v>0</v>
      </c>
      <c r="E144" s="253">
        <v>0</v>
      </c>
      <c r="F144" s="253">
        <v>0</v>
      </c>
      <c r="G144" s="253">
        <v>0</v>
      </c>
      <c r="H144" s="253">
        <v>1.8100000000000001E-4</v>
      </c>
      <c r="I144" s="253">
        <v>0.28852899999999998</v>
      </c>
      <c r="J144" s="254">
        <v>4.1439150000000001E-2</v>
      </c>
    </row>
    <row r="145" spans="1:10" x14ac:dyDescent="0.25">
      <c r="A145" s="252" t="s">
        <v>67</v>
      </c>
      <c r="B145" s="253">
        <v>5.0000000000000002E-5</v>
      </c>
      <c r="C145" s="253">
        <v>0</v>
      </c>
      <c r="D145" s="253">
        <v>0</v>
      </c>
      <c r="E145" s="253">
        <v>1.02005824</v>
      </c>
      <c r="F145" s="253">
        <v>0</v>
      </c>
      <c r="G145" s="253">
        <v>1.14E-3</v>
      </c>
      <c r="H145" s="253">
        <v>2.2899999999999999E-3</v>
      </c>
      <c r="I145" s="253">
        <v>3.5890000000000002E-3</v>
      </c>
      <c r="J145" s="254">
        <v>5.0000000000000002E-5</v>
      </c>
    </row>
    <row r="146" spans="1:10" x14ac:dyDescent="0.25">
      <c r="A146" s="252" t="s">
        <v>255</v>
      </c>
      <c r="B146" s="253">
        <v>9.9999999999999995E-7</v>
      </c>
      <c r="C146" s="253">
        <v>0</v>
      </c>
      <c r="D146" s="253">
        <v>0</v>
      </c>
      <c r="E146" s="253">
        <v>0</v>
      </c>
      <c r="F146" s="253">
        <v>0</v>
      </c>
      <c r="G146" s="253">
        <v>7.1000000000000002E-4</v>
      </c>
      <c r="H146" s="253">
        <v>2.0845E-3</v>
      </c>
      <c r="I146" s="253">
        <v>1.0932000000000001E-2</v>
      </c>
      <c r="J146" s="254">
        <v>4.1971649999999999E-2</v>
      </c>
    </row>
    <row r="147" spans="1:10" x14ac:dyDescent="0.25">
      <c r="A147" s="252" t="s">
        <v>1</v>
      </c>
      <c r="B147" s="253">
        <v>0</v>
      </c>
      <c r="C147" s="253">
        <v>3.3337373500000003</v>
      </c>
      <c r="D147" s="253">
        <v>0</v>
      </c>
      <c r="E147" s="253">
        <v>21.56326988</v>
      </c>
      <c r="F147" s="253">
        <v>0</v>
      </c>
      <c r="G147" s="253">
        <v>94.782660950000007</v>
      </c>
      <c r="H147" s="253">
        <v>68.463649450000005</v>
      </c>
      <c r="I147" s="253">
        <v>8.8353830000000002</v>
      </c>
      <c r="J147" s="254">
        <v>2.9459298299999999</v>
      </c>
    </row>
    <row r="148" spans="1:10" x14ac:dyDescent="0.25">
      <c r="A148" s="252" t="s">
        <v>110</v>
      </c>
      <c r="B148" s="253">
        <v>0</v>
      </c>
      <c r="C148" s="253">
        <v>0</v>
      </c>
      <c r="D148" s="253">
        <v>0</v>
      </c>
      <c r="E148" s="253">
        <v>0</v>
      </c>
      <c r="F148" s="253">
        <v>0</v>
      </c>
      <c r="G148" s="253">
        <v>0</v>
      </c>
      <c r="H148" s="253">
        <v>0</v>
      </c>
      <c r="I148" s="253">
        <v>0.19208929999999999</v>
      </c>
      <c r="J148" s="254">
        <v>2.84944153</v>
      </c>
    </row>
    <row r="149" spans="1:10" x14ac:dyDescent="0.25">
      <c r="A149" s="252" t="s">
        <v>75</v>
      </c>
      <c r="B149" s="253">
        <v>0</v>
      </c>
      <c r="C149" s="253">
        <v>0</v>
      </c>
      <c r="D149" s="253">
        <v>0</v>
      </c>
      <c r="E149" s="253">
        <v>3.0144808400000001</v>
      </c>
      <c r="F149" s="253">
        <v>0</v>
      </c>
      <c r="G149" s="253">
        <v>9.4159363800000015</v>
      </c>
      <c r="H149" s="253">
        <v>9.4225234899999997</v>
      </c>
      <c r="I149" s="253">
        <v>0.75641099999999994</v>
      </c>
      <c r="J149" s="254">
        <v>2.0026197300000002</v>
      </c>
    </row>
    <row r="150" spans="1:10" x14ac:dyDescent="0.25">
      <c r="A150" s="252" t="s">
        <v>136</v>
      </c>
      <c r="B150" s="253">
        <v>0</v>
      </c>
      <c r="C150" s="253">
        <v>0</v>
      </c>
      <c r="D150" s="253">
        <v>0</v>
      </c>
      <c r="E150" s="253">
        <v>0</v>
      </c>
      <c r="F150" s="253">
        <v>0</v>
      </c>
      <c r="G150" s="253">
        <v>0</v>
      </c>
      <c r="H150" s="253">
        <v>1.0000000000000001E-5</v>
      </c>
      <c r="I150" s="253">
        <v>2.0000000000000001E-4</v>
      </c>
      <c r="J150" s="254">
        <v>0.17285859000000001</v>
      </c>
    </row>
    <row r="151" spans="1:10" x14ac:dyDescent="0.25">
      <c r="A151" s="252" t="s">
        <v>165</v>
      </c>
      <c r="B151" s="253">
        <v>0</v>
      </c>
      <c r="C151" s="253">
        <v>0</v>
      </c>
      <c r="D151" s="253">
        <v>0</v>
      </c>
      <c r="E151" s="253">
        <v>0</v>
      </c>
      <c r="F151" s="253">
        <v>0</v>
      </c>
      <c r="G151" s="253">
        <v>0</v>
      </c>
      <c r="H151" s="253">
        <v>0</v>
      </c>
      <c r="I151" s="253">
        <v>0</v>
      </c>
      <c r="J151" s="254">
        <v>0.17269945</v>
      </c>
    </row>
    <row r="152" spans="1:10" x14ac:dyDescent="0.25">
      <c r="A152" s="252" t="s">
        <v>160</v>
      </c>
      <c r="B152" s="253">
        <v>0</v>
      </c>
      <c r="C152" s="253">
        <v>0.1495146</v>
      </c>
      <c r="D152" s="253">
        <v>0</v>
      </c>
      <c r="E152" s="253">
        <v>0</v>
      </c>
      <c r="F152" s="253">
        <v>0</v>
      </c>
      <c r="G152" s="253">
        <v>1.2514969999999999E-2</v>
      </c>
      <c r="H152" s="253">
        <v>0.24437576999999999</v>
      </c>
      <c r="I152" s="253">
        <v>9.4256820000000005E-2</v>
      </c>
      <c r="J152" s="254">
        <v>0.15581317</v>
      </c>
    </row>
    <row r="153" spans="1:10" x14ac:dyDescent="0.25">
      <c r="A153" s="252" t="s">
        <v>246</v>
      </c>
      <c r="B153" s="253">
        <v>0</v>
      </c>
      <c r="C153" s="253">
        <v>0</v>
      </c>
      <c r="D153" s="253">
        <v>0</v>
      </c>
      <c r="E153" s="253">
        <v>0</v>
      </c>
      <c r="F153" s="253">
        <v>0</v>
      </c>
      <c r="G153" s="253">
        <v>2E-3</v>
      </c>
      <c r="H153" s="253">
        <v>2E-3</v>
      </c>
      <c r="I153" s="253">
        <v>7.8174499999999994E-2</v>
      </c>
      <c r="J153" s="254">
        <v>0.15487300000000001</v>
      </c>
    </row>
    <row r="154" spans="1:10" x14ac:dyDescent="0.25">
      <c r="A154" s="252" t="s">
        <v>225</v>
      </c>
      <c r="B154" s="253">
        <v>0</v>
      </c>
      <c r="C154" s="253">
        <v>0</v>
      </c>
      <c r="D154" s="253">
        <v>0</v>
      </c>
      <c r="E154" s="253">
        <v>0</v>
      </c>
      <c r="F154" s="253">
        <v>0</v>
      </c>
      <c r="G154" s="253">
        <v>0</v>
      </c>
      <c r="H154" s="253">
        <v>0</v>
      </c>
      <c r="I154" s="253">
        <v>0.38900000000000001</v>
      </c>
      <c r="J154" s="254">
        <v>0.15339976999999999</v>
      </c>
    </row>
    <row r="155" spans="1:10" x14ac:dyDescent="0.25">
      <c r="A155" s="252" t="s">
        <v>132</v>
      </c>
      <c r="B155" s="253">
        <v>0</v>
      </c>
      <c r="C155" s="253">
        <v>0</v>
      </c>
      <c r="D155" s="253">
        <v>0</v>
      </c>
      <c r="E155" s="253">
        <v>0</v>
      </c>
      <c r="F155" s="253">
        <v>0</v>
      </c>
      <c r="G155" s="253">
        <v>2.2304000000000001E-2</v>
      </c>
      <c r="H155" s="253">
        <v>0</v>
      </c>
      <c r="I155" s="253">
        <v>0.130824</v>
      </c>
      <c r="J155" s="254">
        <v>0.14816662999999999</v>
      </c>
    </row>
    <row r="156" spans="1:10" x14ac:dyDescent="0.25">
      <c r="A156" s="252" t="s">
        <v>113</v>
      </c>
      <c r="B156" s="253">
        <v>0</v>
      </c>
      <c r="C156" s="253">
        <v>0</v>
      </c>
      <c r="D156" s="253">
        <v>0</v>
      </c>
      <c r="E156" s="253">
        <v>0</v>
      </c>
      <c r="F156" s="253">
        <v>0</v>
      </c>
      <c r="G156" s="253">
        <v>0</v>
      </c>
      <c r="H156" s="253">
        <v>0</v>
      </c>
      <c r="I156" s="253">
        <v>3.0669999999999998E-3</v>
      </c>
      <c r="J156" s="254">
        <v>0.1350306</v>
      </c>
    </row>
    <row r="157" spans="1:10" x14ac:dyDescent="0.25">
      <c r="A157" s="252" t="s">
        <v>125</v>
      </c>
      <c r="B157" s="253">
        <v>0</v>
      </c>
      <c r="C157" s="253">
        <v>0</v>
      </c>
      <c r="D157" s="253">
        <v>0</v>
      </c>
      <c r="E157" s="253">
        <v>4.6909999999999999E-3</v>
      </c>
      <c r="F157" s="253">
        <v>0</v>
      </c>
      <c r="G157" s="253">
        <v>1.62265009</v>
      </c>
      <c r="H157" s="253">
        <v>3.4798010399999999</v>
      </c>
      <c r="I157" s="253">
        <v>10.71239409</v>
      </c>
      <c r="J157" s="254">
        <v>7.4999999999999997E-2</v>
      </c>
    </row>
    <row r="158" spans="1:10" x14ac:dyDescent="0.25">
      <c r="A158" s="252" t="s">
        <v>243</v>
      </c>
      <c r="B158" s="253">
        <v>0</v>
      </c>
      <c r="C158" s="253">
        <v>0</v>
      </c>
      <c r="D158" s="253">
        <v>0</v>
      </c>
      <c r="E158" s="253">
        <v>0</v>
      </c>
      <c r="F158" s="253">
        <v>0</v>
      </c>
      <c r="G158" s="253">
        <v>0</v>
      </c>
      <c r="H158" s="253">
        <v>4.6873500000000007E-3</v>
      </c>
      <c r="I158" s="253">
        <v>5.8983000000000001E-2</v>
      </c>
      <c r="J158" s="254">
        <v>7.0969009999999999E-2</v>
      </c>
    </row>
    <row r="159" spans="1:10" x14ac:dyDescent="0.25">
      <c r="A159" s="252" t="s">
        <v>19</v>
      </c>
      <c r="B159" s="253">
        <v>0</v>
      </c>
      <c r="C159" s="253">
        <v>0</v>
      </c>
      <c r="D159" s="253">
        <v>0</v>
      </c>
      <c r="E159" s="253">
        <v>0</v>
      </c>
      <c r="F159" s="253">
        <v>0</v>
      </c>
      <c r="G159" s="253">
        <v>0</v>
      </c>
      <c r="H159" s="253">
        <v>0.54298643999999996</v>
      </c>
      <c r="I159" s="253">
        <v>6.0000000000000002E-5</v>
      </c>
      <c r="J159" s="254">
        <v>6.7017090000000001E-2</v>
      </c>
    </row>
    <row r="160" spans="1:10" x14ac:dyDescent="0.25">
      <c r="A160" s="252" t="s">
        <v>34</v>
      </c>
      <c r="B160" s="253">
        <v>0</v>
      </c>
      <c r="C160" s="253">
        <v>0</v>
      </c>
      <c r="D160" s="253">
        <v>0</v>
      </c>
      <c r="E160" s="253">
        <v>0</v>
      </c>
      <c r="F160" s="253">
        <v>0</v>
      </c>
      <c r="G160" s="253">
        <v>0</v>
      </c>
      <c r="H160" s="253">
        <v>0</v>
      </c>
      <c r="I160" s="253">
        <v>0.36435600000000001</v>
      </c>
      <c r="J160" s="254">
        <v>5.0284129999999996E-2</v>
      </c>
    </row>
    <row r="161" spans="1:10" x14ac:dyDescent="0.25">
      <c r="A161" s="252" t="s">
        <v>154</v>
      </c>
      <c r="B161" s="253">
        <v>0</v>
      </c>
      <c r="C161" s="253">
        <v>0</v>
      </c>
      <c r="D161" s="253">
        <v>0</v>
      </c>
      <c r="E161" s="253">
        <v>0</v>
      </c>
      <c r="F161" s="253">
        <v>0</v>
      </c>
      <c r="G161" s="253">
        <v>7.6540000000000009E-5</v>
      </c>
      <c r="H161" s="253">
        <v>7.6540000000000009E-5</v>
      </c>
      <c r="I161" s="253">
        <v>0</v>
      </c>
      <c r="J161" s="254">
        <v>4.6494919999999995E-2</v>
      </c>
    </row>
    <row r="162" spans="1:10" x14ac:dyDescent="0.25">
      <c r="A162" s="252" t="s">
        <v>88</v>
      </c>
      <c r="B162" s="253">
        <v>0</v>
      </c>
      <c r="C162" s="253">
        <v>0</v>
      </c>
      <c r="D162" s="253">
        <v>0</v>
      </c>
      <c r="E162" s="253">
        <v>0</v>
      </c>
      <c r="F162" s="253">
        <v>0</v>
      </c>
      <c r="G162" s="253">
        <v>0</v>
      </c>
      <c r="H162" s="253">
        <v>0</v>
      </c>
      <c r="I162" s="253">
        <v>0</v>
      </c>
      <c r="J162" s="254">
        <v>4.4999999999999998E-2</v>
      </c>
    </row>
    <row r="163" spans="1:10" x14ac:dyDescent="0.25">
      <c r="A163" s="252" t="s">
        <v>185</v>
      </c>
      <c r="B163" s="253">
        <v>0</v>
      </c>
      <c r="C163" s="253">
        <v>0</v>
      </c>
      <c r="D163" s="253">
        <v>0</v>
      </c>
      <c r="E163" s="253">
        <v>1.9799999999999999E-4</v>
      </c>
      <c r="F163" s="253">
        <v>0</v>
      </c>
      <c r="G163" s="253">
        <v>0</v>
      </c>
      <c r="H163" s="253">
        <v>0</v>
      </c>
      <c r="I163" s="253">
        <v>3.4180000000000002E-2</v>
      </c>
      <c r="J163" s="254">
        <v>4.1639199999999994E-2</v>
      </c>
    </row>
    <row r="164" spans="1:10" x14ac:dyDescent="0.25">
      <c r="A164" s="252" t="s">
        <v>233</v>
      </c>
      <c r="B164" s="253">
        <v>0</v>
      </c>
      <c r="C164" s="253">
        <v>0</v>
      </c>
      <c r="D164" s="253">
        <v>0</v>
      </c>
      <c r="E164" s="253">
        <v>0</v>
      </c>
      <c r="F164" s="253">
        <v>0</v>
      </c>
      <c r="G164" s="253">
        <v>0</v>
      </c>
      <c r="H164" s="253">
        <v>6.4999999999999997E-4</v>
      </c>
      <c r="I164" s="253">
        <v>8.6951000000000001E-2</v>
      </c>
      <c r="J164" s="254">
        <v>3.7987889999999996E-2</v>
      </c>
    </row>
    <row r="165" spans="1:10" x14ac:dyDescent="0.25">
      <c r="A165" s="252" t="s">
        <v>227</v>
      </c>
      <c r="B165" s="253">
        <v>0</v>
      </c>
      <c r="C165" s="253">
        <v>0</v>
      </c>
      <c r="D165" s="253">
        <v>0</v>
      </c>
      <c r="E165" s="253">
        <v>0</v>
      </c>
      <c r="F165" s="253">
        <v>0</v>
      </c>
      <c r="G165" s="253">
        <v>0</v>
      </c>
      <c r="H165" s="253">
        <v>0</v>
      </c>
      <c r="I165" s="253">
        <v>0</v>
      </c>
      <c r="J165" s="254">
        <v>3.2518330000000005E-2</v>
      </c>
    </row>
    <row r="166" spans="1:10" x14ac:dyDescent="0.25">
      <c r="A166" s="252" t="s">
        <v>96</v>
      </c>
      <c r="B166" s="253">
        <v>0</v>
      </c>
      <c r="C166" s="253">
        <v>0</v>
      </c>
      <c r="D166" s="253">
        <v>0</v>
      </c>
      <c r="E166" s="253">
        <v>0</v>
      </c>
      <c r="F166" s="253">
        <v>0</v>
      </c>
      <c r="G166" s="253">
        <v>3.0000000000000001E-5</v>
      </c>
      <c r="H166" s="253">
        <v>3.0000000000000001E-5</v>
      </c>
      <c r="I166" s="253">
        <v>8.0000000000000004E-4</v>
      </c>
      <c r="J166" s="254">
        <v>2.433169E-2</v>
      </c>
    </row>
    <row r="167" spans="1:10" x14ac:dyDescent="0.25">
      <c r="A167" s="252" t="s">
        <v>188</v>
      </c>
      <c r="B167" s="253">
        <v>0</v>
      </c>
      <c r="C167" s="253">
        <v>0</v>
      </c>
      <c r="D167" s="253">
        <v>0</v>
      </c>
      <c r="E167" s="253">
        <v>0</v>
      </c>
      <c r="F167" s="253">
        <v>0</v>
      </c>
      <c r="G167" s="253">
        <v>0</v>
      </c>
      <c r="H167" s="253">
        <v>0</v>
      </c>
      <c r="I167" s="253">
        <v>4.5860999999999999E-2</v>
      </c>
      <c r="J167" s="254">
        <v>2.4091000000000001E-2</v>
      </c>
    </row>
    <row r="168" spans="1:10" x14ac:dyDescent="0.25">
      <c r="A168" s="252" t="s">
        <v>239</v>
      </c>
      <c r="B168" s="253">
        <v>0</v>
      </c>
      <c r="C168" s="253">
        <v>0</v>
      </c>
      <c r="D168" s="253">
        <v>0</v>
      </c>
      <c r="E168" s="253">
        <v>0</v>
      </c>
      <c r="F168" s="253">
        <v>0</v>
      </c>
      <c r="G168" s="253">
        <v>0</v>
      </c>
      <c r="H168" s="253">
        <v>0</v>
      </c>
      <c r="I168" s="253">
        <v>0</v>
      </c>
      <c r="J168" s="254">
        <v>1.416826E-2</v>
      </c>
    </row>
    <row r="169" spans="1:10" x14ac:dyDescent="0.25">
      <c r="A169" s="252" t="s">
        <v>186</v>
      </c>
      <c r="B169" s="253">
        <v>0</v>
      </c>
      <c r="C169" s="253">
        <v>0</v>
      </c>
      <c r="D169" s="253">
        <v>0</v>
      </c>
      <c r="E169" s="253">
        <v>0</v>
      </c>
      <c r="F169" s="253">
        <v>0</v>
      </c>
      <c r="G169" s="253">
        <v>0</v>
      </c>
      <c r="H169" s="253">
        <v>0</v>
      </c>
      <c r="I169" s="253">
        <v>0</v>
      </c>
      <c r="J169" s="254">
        <v>1.3838350000000001E-2</v>
      </c>
    </row>
    <row r="170" spans="1:10" x14ac:dyDescent="0.25">
      <c r="A170" s="252" t="s">
        <v>240</v>
      </c>
      <c r="B170" s="253">
        <v>0</v>
      </c>
      <c r="C170" s="253">
        <v>0</v>
      </c>
      <c r="D170" s="253">
        <v>0</v>
      </c>
      <c r="E170" s="253">
        <v>0</v>
      </c>
      <c r="F170" s="253">
        <v>0</v>
      </c>
      <c r="G170" s="253">
        <v>5.0379E-2</v>
      </c>
      <c r="H170" s="253">
        <v>5.0379E-2</v>
      </c>
      <c r="I170" s="253">
        <v>1.76562171</v>
      </c>
      <c r="J170" s="254">
        <v>1.19574E-2</v>
      </c>
    </row>
    <row r="171" spans="1:10" x14ac:dyDescent="0.25">
      <c r="A171" s="252" t="s">
        <v>4</v>
      </c>
      <c r="B171" s="253">
        <v>0</v>
      </c>
      <c r="C171" s="253">
        <v>0</v>
      </c>
      <c r="D171" s="253">
        <v>0</v>
      </c>
      <c r="E171" s="253">
        <v>0</v>
      </c>
      <c r="F171" s="253">
        <v>0</v>
      </c>
      <c r="G171" s="253">
        <v>0</v>
      </c>
      <c r="H171" s="253">
        <v>0</v>
      </c>
      <c r="I171" s="253">
        <v>1.4216779499999999</v>
      </c>
      <c r="J171" s="254">
        <v>1.1304350000000001E-2</v>
      </c>
    </row>
    <row r="172" spans="1:10" x14ac:dyDescent="0.25">
      <c r="A172" s="252" t="s">
        <v>223</v>
      </c>
      <c r="B172" s="253">
        <v>0</v>
      </c>
      <c r="C172" s="253">
        <v>0</v>
      </c>
      <c r="D172" s="253">
        <v>0</v>
      </c>
      <c r="E172" s="253">
        <v>0</v>
      </c>
      <c r="F172" s="253">
        <v>0</v>
      </c>
      <c r="G172" s="253">
        <v>0</v>
      </c>
      <c r="H172" s="253">
        <v>0</v>
      </c>
      <c r="I172" s="253">
        <v>0.81607072000000003</v>
      </c>
      <c r="J172" s="254">
        <v>1.1015E-2</v>
      </c>
    </row>
    <row r="173" spans="1:10" x14ac:dyDescent="0.25">
      <c r="A173" s="252" t="s">
        <v>244</v>
      </c>
      <c r="B173" s="253">
        <v>0</v>
      </c>
      <c r="C173" s="253">
        <v>0</v>
      </c>
      <c r="D173" s="253">
        <v>0</v>
      </c>
      <c r="E173" s="253">
        <v>0</v>
      </c>
      <c r="F173" s="253">
        <v>0</v>
      </c>
      <c r="G173" s="253">
        <v>0</v>
      </c>
      <c r="H173" s="253">
        <v>5.0000000000000004E-6</v>
      </c>
      <c r="I173" s="253">
        <v>2.4600000000000002E-4</v>
      </c>
      <c r="J173" s="254">
        <v>8.4595E-3</v>
      </c>
    </row>
    <row r="174" spans="1:10" x14ac:dyDescent="0.25">
      <c r="A174" s="252" t="s">
        <v>140</v>
      </c>
      <c r="B174" s="253">
        <v>0</v>
      </c>
      <c r="C174" s="253">
        <v>0</v>
      </c>
      <c r="D174" s="253">
        <v>0</v>
      </c>
      <c r="E174" s="253">
        <v>0</v>
      </c>
      <c r="F174" s="253">
        <v>0</v>
      </c>
      <c r="G174" s="253">
        <v>0</v>
      </c>
      <c r="H174" s="253">
        <v>0</v>
      </c>
      <c r="I174" s="253">
        <v>0</v>
      </c>
      <c r="J174" s="254">
        <v>6.6179999999999998E-3</v>
      </c>
    </row>
    <row r="175" spans="1:10" x14ac:dyDescent="0.25">
      <c r="A175" s="252" t="s">
        <v>102</v>
      </c>
      <c r="B175" s="253">
        <v>0</v>
      </c>
      <c r="C175" s="253">
        <v>0</v>
      </c>
      <c r="D175" s="253">
        <v>0</v>
      </c>
      <c r="E175" s="253">
        <v>0</v>
      </c>
      <c r="F175" s="253">
        <v>0</v>
      </c>
      <c r="G175" s="253">
        <v>0</v>
      </c>
      <c r="H175" s="253">
        <v>0</v>
      </c>
      <c r="I175" s="253">
        <v>0</v>
      </c>
      <c r="J175" s="254">
        <v>6.4274799999999993E-3</v>
      </c>
    </row>
    <row r="176" spans="1:10" x14ac:dyDescent="0.25">
      <c r="A176" s="252" t="s">
        <v>18</v>
      </c>
      <c r="B176" s="253">
        <v>0</v>
      </c>
      <c r="C176" s="253">
        <v>0</v>
      </c>
      <c r="D176" s="253">
        <v>0</v>
      </c>
      <c r="E176" s="253">
        <v>0</v>
      </c>
      <c r="F176" s="253">
        <v>0</v>
      </c>
      <c r="G176" s="253">
        <v>0</v>
      </c>
      <c r="H176" s="253">
        <v>0</v>
      </c>
      <c r="I176" s="253">
        <v>1.690436E-2</v>
      </c>
      <c r="J176" s="254">
        <v>4.6279499999999996E-3</v>
      </c>
    </row>
    <row r="177" spans="1:10" x14ac:dyDescent="0.25">
      <c r="A177" s="252" t="s">
        <v>139</v>
      </c>
      <c r="B177" s="253">
        <v>0</v>
      </c>
      <c r="C177" s="253">
        <v>0</v>
      </c>
      <c r="D177" s="253">
        <v>0</v>
      </c>
      <c r="E177" s="253">
        <v>0</v>
      </c>
      <c r="F177" s="253">
        <v>0</v>
      </c>
      <c r="G177" s="253">
        <v>0</v>
      </c>
      <c r="H177" s="253">
        <v>2.0000000000000002E-5</v>
      </c>
      <c r="I177" s="253">
        <v>5.8500000000000002E-3</v>
      </c>
      <c r="J177" s="254">
        <v>4.39347E-3</v>
      </c>
    </row>
    <row r="178" spans="1:10" x14ac:dyDescent="0.25">
      <c r="A178" s="252" t="s">
        <v>44</v>
      </c>
      <c r="B178" s="253">
        <v>0</v>
      </c>
      <c r="C178" s="253">
        <v>0</v>
      </c>
      <c r="D178" s="253">
        <v>0</v>
      </c>
      <c r="E178" s="253">
        <v>0</v>
      </c>
      <c r="F178" s="253">
        <v>0</v>
      </c>
      <c r="G178" s="253">
        <v>0</v>
      </c>
      <c r="H178" s="253">
        <v>0</v>
      </c>
      <c r="I178" s="253">
        <v>2.4272199999999999E-3</v>
      </c>
      <c r="J178" s="254">
        <v>2.6855999999999998E-3</v>
      </c>
    </row>
    <row r="179" spans="1:10" x14ac:dyDescent="0.25">
      <c r="A179" s="252" t="s">
        <v>13</v>
      </c>
      <c r="B179" s="253">
        <v>0</v>
      </c>
      <c r="C179" s="253">
        <v>0</v>
      </c>
      <c r="D179" s="253">
        <v>0</v>
      </c>
      <c r="E179" s="253">
        <v>0</v>
      </c>
      <c r="F179" s="253">
        <v>0</v>
      </c>
      <c r="G179" s="253">
        <v>0</v>
      </c>
      <c r="H179" s="253">
        <v>0</v>
      </c>
      <c r="I179" s="253">
        <v>0</v>
      </c>
      <c r="J179" s="254">
        <v>2.2000000000000001E-3</v>
      </c>
    </row>
    <row r="180" spans="1:10" x14ac:dyDescent="0.25">
      <c r="A180" s="252" t="s">
        <v>254</v>
      </c>
      <c r="B180" s="253">
        <v>0</v>
      </c>
      <c r="C180" s="253">
        <v>1.423E-2</v>
      </c>
      <c r="D180" s="253">
        <v>0</v>
      </c>
      <c r="E180" s="253">
        <v>0</v>
      </c>
      <c r="F180" s="253">
        <v>0</v>
      </c>
      <c r="G180" s="253">
        <v>5.5199999999999997E-4</v>
      </c>
      <c r="H180" s="253">
        <v>5.5957029999999998E-2</v>
      </c>
      <c r="I180" s="253">
        <v>2.7729E-2</v>
      </c>
      <c r="J180" s="254">
        <v>1.5E-3</v>
      </c>
    </row>
    <row r="181" spans="1:10" x14ac:dyDescent="0.25">
      <c r="A181" s="252" t="s">
        <v>29</v>
      </c>
      <c r="B181" s="253">
        <v>0</v>
      </c>
      <c r="C181" s="253">
        <v>0</v>
      </c>
      <c r="D181" s="253">
        <v>0</v>
      </c>
      <c r="E181" s="253">
        <v>0</v>
      </c>
      <c r="F181" s="253">
        <v>0</v>
      </c>
      <c r="G181" s="253">
        <v>0</v>
      </c>
      <c r="H181" s="253">
        <v>0</v>
      </c>
      <c r="I181" s="253">
        <v>0</v>
      </c>
      <c r="J181" s="254">
        <v>1.0722000000000001E-3</v>
      </c>
    </row>
    <row r="182" spans="1:10" x14ac:dyDescent="0.25">
      <c r="A182" s="252" t="s">
        <v>28</v>
      </c>
      <c r="B182" s="253">
        <v>0</v>
      </c>
      <c r="C182" s="253">
        <v>0</v>
      </c>
      <c r="D182" s="253">
        <v>0</v>
      </c>
      <c r="E182" s="253">
        <v>0</v>
      </c>
      <c r="F182" s="253">
        <v>0</v>
      </c>
      <c r="G182" s="253">
        <v>0</v>
      </c>
      <c r="H182" s="253">
        <v>0</v>
      </c>
      <c r="I182" s="253">
        <v>2.0035000000000001E-2</v>
      </c>
      <c r="J182" s="254">
        <v>9.6177999999999997E-4</v>
      </c>
    </row>
    <row r="183" spans="1:10" x14ac:dyDescent="0.25">
      <c r="A183" s="252" t="s">
        <v>91</v>
      </c>
      <c r="B183" s="253">
        <v>0</v>
      </c>
      <c r="C183" s="253">
        <v>0</v>
      </c>
      <c r="D183" s="253">
        <v>0</v>
      </c>
      <c r="E183" s="253">
        <v>0</v>
      </c>
      <c r="F183" s="253">
        <v>0</v>
      </c>
      <c r="G183" s="253">
        <v>0</v>
      </c>
      <c r="H183" s="253">
        <v>0</v>
      </c>
      <c r="I183" s="253">
        <v>0</v>
      </c>
      <c r="J183" s="254">
        <v>2.7822000000000003E-4</v>
      </c>
    </row>
    <row r="184" spans="1:10" x14ac:dyDescent="0.25">
      <c r="A184" s="252" t="s">
        <v>138</v>
      </c>
      <c r="B184" s="253">
        <v>0</v>
      </c>
      <c r="C184" s="253">
        <v>0</v>
      </c>
      <c r="D184" s="253">
        <v>0</v>
      </c>
      <c r="E184" s="253">
        <v>3.8000000000000002E-5</v>
      </c>
      <c r="F184" s="253">
        <v>0</v>
      </c>
      <c r="G184" s="253">
        <v>0</v>
      </c>
      <c r="H184" s="253">
        <v>0</v>
      </c>
      <c r="I184" s="253">
        <v>8.2799999999999996E-4</v>
      </c>
      <c r="J184" s="254">
        <v>1.6990000000000001E-4</v>
      </c>
    </row>
    <row r="185" spans="1:10" x14ac:dyDescent="0.25">
      <c r="A185" s="252" t="s">
        <v>49</v>
      </c>
      <c r="B185" s="253">
        <v>0</v>
      </c>
      <c r="C185" s="253">
        <v>0</v>
      </c>
      <c r="D185" s="253">
        <v>0</v>
      </c>
      <c r="E185" s="253">
        <v>0</v>
      </c>
      <c r="F185" s="253">
        <v>0</v>
      </c>
      <c r="G185" s="253">
        <v>0</v>
      </c>
      <c r="H185" s="253">
        <v>0</v>
      </c>
      <c r="I185" s="253">
        <v>4.1440943399999997</v>
      </c>
      <c r="J185" s="254">
        <v>1.2549999999999999E-4</v>
      </c>
    </row>
    <row r="186" spans="1:10" x14ac:dyDescent="0.25">
      <c r="A186" s="252" t="s">
        <v>106</v>
      </c>
      <c r="B186" s="253">
        <v>0</v>
      </c>
      <c r="C186" s="253">
        <v>0</v>
      </c>
      <c r="D186" s="253">
        <v>0</v>
      </c>
      <c r="E186" s="253">
        <v>0.23062004999999999</v>
      </c>
      <c r="F186" s="253">
        <v>0</v>
      </c>
      <c r="G186" s="253">
        <v>0</v>
      </c>
      <c r="H186" s="253">
        <v>4.1452220000000004</v>
      </c>
      <c r="I186" s="253">
        <v>0.12637155999999999</v>
      </c>
      <c r="J186" s="254">
        <v>1.0995E-4</v>
      </c>
    </row>
    <row r="187" spans="1:10" x14ac:dyDescent="0.25">
      <c r="A187" s="252" t="s">
        <v>155</v>
      </c>
      <c r="B187" s="253">
        <v>0</v>
      </c>
      <c r="C187" s="253">
        <v>0</v>
      </c>
      <c r="D187" s="253">
        <v>0</v>
      </c>
      <c r="E187" s="253">
        <v>0</v>
      </c>
      <c r="F187" s="253">
        <v>0</v>
      </c>
      <c r="G187" s="253">
        <v>0</v>
      </c>
      <c r="H187" s="253">
        <v>0</v>
      </c>
      <c r="I187" s="253">
        <v>0</v>
      </c>
      <c r="J187" s="254">
        <v>9.8189999999999993E-5</v>
      </c>
    </row>
    <row r="188" spans="1:10" x14ac:dyDescent="0.25">
      <c r="A188" s="252" t="s">
        <v>87</v>
      </c>
      <c r="B188" s="253">
        <v>0</v>
      </c>
      <c r="C188" s="253">
        <v>0</v>
      </c>
      <c r="D188" s="253">
        <v>0</v>
      </c>
      <c r="E188" s="253">
        <v>0</v>
      </c>
      <c r="F188" s="253">
        <v>0</v>
      </c>
      <c r="G188" s="253">
        <v>0</v>
      </c>
      <c r="H188" s="253">
        <v>0</v>
      </c>
      <c r="I188" s="253">
        <v>0.37568299999999999</v>
      </c>
      <c r="J188" s="254">
        <v>8.256999999999999E-5</v>
      </c>
    </row>
    <row r="189" spans="1:10" x14ac:dyDescent="0.25">
      <c r="A189" s="252" t="s">
        <v>241</v>
      </c>
      <c r="B189" s="253">
        <v>0</v>
      </c>
      <c r="C189" s="253">
        <v>0</v>
      </c>
      <c r="D189" s="253">
        <v>0</v>
      </c>
      <c r="E189" s="253">
        <v>0</v>
      </c>
      <c r="F189" s="253">
        <v>0</v>
      </c>
      <c r="G189" s="253">
        <v>0</v>
      </c>
      <c r="H189" s="253">
        <v>0</v>
      </c>
      <c r="I189" s="253">
        <v>0</v>
      </c>
      <c r="J189" s="254">
        <v>5.9039999999999997E-5</v>
      </c>
    </row>
    <row r="190" spans="1:10" x14ac:dyDescent="0.25">
      <c r="A190" s="252" t="s">
        <v>151</v>
      </c>
      <c r="B190" s="253">
        <v>0</v>
      </c>
      <c r="C190" s="253">
        <v>0</v>
      </c>
      <c r="D190" s="253">
        <v>0</v>
      </c>
      <c r="E190" s="253">
        <v>77.172119120000005</v>
      </c>
      <c r="F190" s="253">
        <v>0</v>
      </c>
      <c r="G190" s="253">
        <v>271.29099407999996</v>
      </c>
      <c r="H190" s="253">
        <v>354.19754605999998</v>
      </c>
      <c r="I190" s="253">
        <v>1307.96076623</v>
      </c>
      <c r="J190" s="254">
        <v>0</v>
      </c>
    </row>
    <row r="191" spans="1:10" x14ac:dyDescent="0.25">
      <c r="A191" s="252" t="s">
        <v>68</v>
      </c>
      <c r="B191" s="253">
        <v>0</v>
      </c>
      <c r="C191" s="253">
        <v>0</v>
      </c>
      <c r="D191" s="253">
        <v>0</v>
      </c>
      <c r="E191" s="253">
        <v>0</v>
      </c>
      <c r="F191" s="253">
        <v>0</v>
      </c>
      <c r="G191" s="253">
        <v>0</v>
      </c>
      <c r="H191" s="253">
        <v>11.454540779999999</v>
      </c>
      <c r="I191" s="253">
        <v>0</v>
      </c>
      <c r="J191" s="254">
        <v>0</v>
      </c>
    </row>
    <row r="192" spans="1:10" x14ac:dyDescent="0.25">
      <c r="A192" s="252" t="s">
        <v>152</v>
      </c>
      <c r="B192" s="253">
        <v>0</v>
      </c>
      <c r="C192" s="253">
        <v>0</v>
      </c>
      <c r="D192" s="253">
        <v>0</v>
      </c>
      <c r="E192" s="253">
        <v>0</v>
      </c>
      <c r="F192" s="253">
        <v>0</v>
      </c>
      <c r="G192" s="253">
        <v>3.7883010000000001</v>
      </c>
      <c r="H192" s="253">
        <v>3.7883010000000001</v>
      </c>
      <c r="I192" s="253">
        <v>0</v>
      </c>
      <c r="J192" s="254">
        <v>0</v>
      </c>
    </row>
    <row r="193" spans="1:10" x14ac:dyDescent="0.25">
      <c r="A193" s="252" t="s">
        <v>40</v>
      </c>
      <c r="B193" s="253">
        <v>0</v>
      </c>
      <c r="C193" s="253">
        <v>0</v>
      </c>
      <c r="D193" s="253">
        <v>0</v>
      </c>
      <c r="E193" s="253">
        <v>0</v>
      </c>
      <c r="F193" s="253">
        <v>0</v>
      </c>
      <c r="G193" s="253">
        <v>1.7919743700000001</v>
      </c>
      <c r="H193" s="253">
        <v>2.0864151299999998</v>
      </c>
      <c r="I193" s="253">
        <v>7.5912489999999999E-2</v>
      </c>
      <c r="J193" s="254">
        <v>0</v>
      </c>
    </row>
    <row r="194" spans="1:10" x14ac:dyDescent="0.25">
      <c r="A194" s="252" t="s">
        <v>127</v>
      </c>
      <c r="B194" s="253">
        <v>0</v>
      </c>
      <c r="C194" s="253">
        <v>0</v>
      </c>
      <c r="D194" s="253">
        <v>0</v>
      </c>
      <c r="E194" s="253">
        <v>0.39825836999999997</v>
      </c>
      <c r="F194" s="253">
        <v>0</v>
      </c>
      <c r="G194" s="253">
        <v>0.38186523999999999</v>
      </c>
      <c r="H194" s="253">
        <v>0.73489765000000007</v>
      </c>
      <c r="I194" s="253">
        <v>2.1000000000000001E-2</v>
      </c>
      <c r="J194" s="254">
        <v>0</v>
      </c>
    </row>
    <row r="195" spans="1:10" x14ac:dyDescent="0.25">
      <c r="A195" s="252" t="s">
        <v>224</v>
      </c>
      <c r="B195" s="253">
        <v>0</v>
      </c>
      <c r="C195" s="253">
        <v>0</v>
      </c>
      <c r="D195" s="253">
        <v>0</v>
      </c>
      <c r="E195" s="253">
        <v>0</v>
      </c>
      <c r="F195" s="253">
        <v>0</v>
      </c>
      <c r="G195" s="253">
        <v>0.13800000000000001</v>
      </c>
      <c r="H195" s="253">
        <v>0.18831600000000001</v>
      </c>
      <c r="I195" s="253">
        <v>0.66464800000000002</v>
      </c>
      <c r="J195" s="254">
        <v>0</v>
      </c>
    </row>
    <row r="196" spans="1:10" x14ac:dyDescent="0.25">
      <c r="A196" s="252" t="s">
        <v>121</v>
      </c>
      <c r="B196" s="253">
        <v>0</v>
      </c>
      <c r="C196" s="253">
        <v>0</v>
      </c>
      <c r="D196" s="253">
        <v>0</v>
      </c>
      <c r="E196" s="253">
        <v>0</v>
      </c>
      <c r="F196" s="253">
        <v>0</v>
      </c>
      <c r="G196" s="253">
        <v>4.9776510000000003E-2</v>
      </c>
      <c r="H196" s="253">
        <v>4.9776510000000003E-2</v>
      </c>
      <c r="I196" s="253">
        <v>0.53906399999999999</v>
      </c>
      <c r="J196" s="254">
        <v>0</v>
      </c>
    </row>
    <row r="197" spans="1:10" x14ac:dyDescent="0.25">
      <c r="A197" s="252" t="s">
        <v>232</v>
      </c>
      <c r="B197" s="253">
        <v>0</v>
      </c>
      <c r="C197" s="253">
        <v>0</v>
      </c>
      <c r="D197" s="253">
        <v>0</v>
      </c>
      <c r="E197" s="253">
        <v>0</v>
      </c>
      <c r="F197" s="253">
        <v>0</v>
      </c>
      <c r="G197" s="253">
        <v>1.4999999999999999E-4</v>
      </c>
      <c r="H197" s="253">
        <v>3.0269999999999998E-2</v>
      </c>
      <c r="I197" s="253">
        <v>5.1097199999999999E-3</v>
      </c>
      <c r="J197" s="254">
        <v>0</v>
      </c>
    </row>
    <row r="198" spans="1:10" x14ac:dyDescent="0.25">
      <c r="A198" s="252" t="s">
        <v>234</v>
      </c>
      <c r="B198" s="253">
        <v>0</v>
      </c>
      <c r="C198" s="253">
        <v>0</v>
      </c>
      <c r="D198" s="253">
        <v>0</v>
      </c>
      <c r="E198" s="253">
        <v>0</v>
      </c>
      <c r="F198" s="253">
        <v>0</v>
      </c>
      <c r="G198" s="253">
        <v>1.263E-3</v>
      </c>
      <c r="H198" s="253">
        <v>5.7629999999999999E-3</v>
      </c>
      <c r="I198" s="253">
        <v>9.2062199999999993E-3</v>
      </c>
      <c r="J198" s="254">
        <v>0</v>
      </c>
    </row>
    <row r="199" spans="1:10" x14ac:dyDescent="0.25">
      <c r="A199" s="252" t="s">
        <v>43</v>
      </c>
      <c r="B199" s="253">
        <v>0</v>
      </c>
      <c r="C199" s="253">
        <v>0</v>
      </c>
      <c r="D199" s="253">
        <v>0</v>
      </c>
      <c r="E199" s="253">
        <v>0</v>
      </c>
      <c r="F199" s="253">
        <v>0</v>
      </c>
      <c r="G199" s="253">
        <v>0</v>
      </c>
      <c r="H199" s="253">
        <v>3.2743099999999999E-3</v>
      </c>
      <c r="I199" s="253">
        <v>0</v>
      </c>
      <c r="J199" s="254">
        <v>0</v>
      </c>
    </row>
    <row r="200" spans="1:10" x14ac:dyDescent="0.25">
      <c r="A200" s="252" t="s">
        <v>71</v>
      </c>
      <c r="B200" s="253">
        <v>0</v>
      </c>
      <c r="C200" s="253">
        <v>0</v>
      </c>
      <c r="D200" s="253">
        <v>0</v>
      </c>
      <c r="E200" s="253">
        <v>94.448604000000003</v>
      </c>
      <c r="F200" s="253">
        <v>0</v>
      </c>
      <c r="G200" s="253">
        <v>0</v>
      </c>
      <c r="H200" s="253">
        <v>2.5000000000000001E-3</v>
      </c>
      <c r="I200" s="253">
        <v>1.908E-3</v>
      </c>
      <c r="J200" s="254">
        <v>0</v>
      </c>
    </row>
    <row r="201" spans="1:10" x14ac:dyDescent="0.25">
      <c r="A201" s="252" t="s">
        <v>45</v>
      </c>
      <c r="B201" s="253">
        <v>0</v>
      </c>
      <c r="C201" s="253">
        <v>2.3355999999999997E-3</v>
      </c>
      <c r="D201" s="253">
        <v>0</v>
      </c>
      <c r="E201" s="253">
        <v>0</v>
      </c>
      <c r="F201" s="253">
        <v>0</v>
      </c>
      <c r="G201" s="253">
        <v>0</v>
      </c>
      <c r="H201" s="253">
        <v>2.3355999999999997E-3</v>
      </c>
      <c r="I201" s="253">
        <v>0</v>
      </c>
      <c r="J201" s="254">
        <v>0</v>
      </c>
    </row>
    <row r="202" spans="1:10" x14ac:dyDescent="0.25">
      <c r="A202" s="252" t="s">
        <v>137</v>
      </c>
      <c r="B202" s="253">
        <v>0</v>
      </c>
      <c r="C202" s="253">
        <v>0</v>
      </c>
      <c r="D202" s="253">
        <v>0</v>
      </c>
      <c r="E202" s="253">
        <v>0</v>
      </c>
      <c r="F202" s="253">
        <v>0</v>
      </c>
      <c r="G202" s="253">
        <v>0</v>
      </c>
      <c r="H202" s="253">
        <v>1.64E-3</v>
      </c>
      <c r="I202" s="253">
        <v>0</v>
      </c>
      <c r="J202" s="254">
        <v>0</v>
      </c>
    </row>
    <row r="203" spans="1:10" x14ac:dyDescent="0.25">
      <c r="A203" s="252" t="s">
        <v>141</v>
      </c>
      <c r="B203" s="253">
        <v>0</v>
      </c>
      <c r="C203" s="253">
        <v>0</v>
      </c>
      <c r="D203" s="253">
        <v>0</v>
      </c>
      <c r="E203" s="253">
        <v>0</v>
      </c>
      <c r="F203" s="253">
        <v>0</v>
      </c>
      <c r="G203" s="253">
        <v>0</v>
      </c>
      <c r="H203" s="253">
        <v>4.2999999999999999E-4</v>
      </c>
      <c r="I203" s="253">
        <v>5.0000000000000001E-4</v>
      </c>
      <c r="J203" s="254">
        <v>0</v>
      </c>
    </row>
    <row r="204" spans="1:10" x14ac:dyDescent="0.25">
      <c r="A204" s="252" t="s">
        <v>3</v>
      </c>
      <c r="B204" s="253">
        <v>0</v>
      </c>
      <c r="C204" s="253">
        <v>0</v>
      </c>
      <c r="D204" s="253">
        <v>0</v>
      </c>
      <c r="E204" s="253">
        <v>0</v>
      </c>
      <c r="F204" s="253">
        <v>0</v>
      </c>
      <c r="G204" s="253">
        <v>0</v>
      </c>
      <c r="H204" s="253">
        <v>1.65E-4</v>
      </c>
      <c r="I204" s="253">
        <v>1.0381149999999999</v>
      </c>
      <c r="J204" s="254">
        <v>0</v>
      </c>
    </row>
    <row r="205" spans="1:10" x14ac:dyDescent="0.25">
      <c r="A205" s="252" t="s">
        <v>161</v>
      </c>
      <c r="B205" s="253">
        <v>0</v>
      </c>
      <c r="C205" s="253">
        <v>0</v>
      </c>
      <c r="D205" s="253">
        <v>0</v>
      </c>
      <c r="E205" s="253">
        <v>0</v>
      </c>
      <c r="F205" s="253">
        <v>0</v>
      </c>
      <c r="G205" s="253">
        <v>0</v>
      </c>
      <c r="H205" s="253">
        <v>1.2E-4</v>
      </c>
      <c r="I205" s="253">
        <v>0</v>
      </c>
      <c r="J205" s="254">
        <v>0</v>
      </c>
    </row>
    <row r="206" spans="1:10" x14ac:dyDescent="0.25">
      <c r="A206" s="252" t="s">
        <v>60</v>
      </c>
      <c r="B206" s="253">
        <v>0</v>
      </c>
      <c r="C206" s="253">
        <v>0</v>
      </c>
      <c r="D206" s="253">
        <v>0</v>
      </c>
      <c r="E206" s="253">
        <v>0</v>
      </c>
      <c r="F206" s="253">
        <v>0</v>
      </c>
      <c r="G206" s="253">
        <v>4.1999999999999998E-5</v>
      </c>
      <c r="H206" s="253">
        <v>4.1999999999999998E-5</v>
      </c>
      <c r="I206" s="253">
        <v>0.49342000000000003</v>
      </c>
      <c r="J206" s="254">
        <v>0</v>
      </c>
    </row>
    <row r="207" spans="1:10" x14ac:dyDescent="0.25">
      <c r="A207" s="252" t="s">
        <v>260</v>
      </c>
      <c r="B207" s="253">
        <v>0</v>
      </c>
      <c r="C207" s="253">
        <v>0</v>
      </c>
      <c r="D207" s="253">
        <v>0</v>
      </c>
      <c r="E207" s="253">
        <v>0</v>
      </c>
      <c r="F207" s="253">
        <v>0</v>
      </c>
      <c r="G207" s="253">
        <v>0</v>
      </c>
      <c r="H207" s="253">
        <v>0</v>
      </c>
      <c r="I207" s="253">
        <v>936.97635584</v>
      </c>
      <c r="J207" s="254">
        <v>0</v>
      </c>
    </row>
    <row r="208" spans="1:10" x14ac:dyDescent="0.25">
      <c r="A208" s="252" t="s">
        <v>72</v>
      </c>
      <c r="B208" s="253">
        <v>0</v>
      </c>
      <c r="C208" s="253">
        <v>0</v>
      </c>
      <c r="D208" s="253">
        <v>0</v>
      </c>
      <c r="E208" s="253">
        <v>1.6411643200000001</v>
      </c>
      <c r="F208" s="253">
        <v>0</v>
      </c>
      <c r="G208" s="253">
        <v>0</v>
      </c>
      <c r="H208" s="253">
        <v>0</v>
      </c>
      <c r="I208" s="253">
        <v>24.225359690000001</v>
      </c>
      <c r="J208" s="254">
        <v>0</v>
      </c>
    </row>
    <row r="209" spans="1:10" x14ac:dyDescent="0.25">
      <c r="A209" s="252" t="s">
        <v>14</v>
      </c>
      <c r="B209" s="253">
        <v>0</v>
      </c>
      <c r="C209" s="253">
        <v>0</v>
      </c>
      <c r="D209" s="253">
        <v>0</v>
      </c>
      <c r="E209" s="253">
        <v>0</v>
      </c>
      <c r="F209" s="253">
        <v>0</v>
      </c>
      <c r="G209" s="253">
        <v>0</v>
      </c>
      <c r="H209" s="253">
        <v>0</v>
      </c>
      <c r="I209" s="253">
        <v>7.6144686999999998</v>
      </c>
      <c r="J209" s="254">
        <v>0</v>
      </c>
    </row>
    <row r="210" spans="1:10" x14ac:dyDescent="0.25">
      <c r="A210" s="252" t="s">
        <v>51</v>
      </c>
      <c r="B210" s="253">
        <v>0</v>
      </c>
      <c r="C210" s="253">
        <v>0</v>
      </c>
      <c r="D210" s="253">
        <v>0</v>
      </c>
      <c r="E210" s="253">
        <v>0</v>
      </c>
      <c r="F210" s="253">
        <v>0</v>
      </c>
      <c r="G210" s="253">
        <v>0</v>
      </c>
      <c r="H210" s="253">
        <v>0</v>
      </c>
      <c r="I210" s="253">
        <v>2.2599399999999998</v>
      </c>
      <c r="J210" s="254">
        <v>0</v>
      </c>
    </row>
    <row r="211" spans="1:10" x14ac:dyDescent="0.25">
      <c r="A211" s="252" t="s">
        <v>8</v>
      </c>
      <c r="B211" s="253">
        <v>0</v>
      </c>
      <c r="C211" s="253">
        <v>0</v>
      </c>
      <c r="D211" s="253">
        <v>0</v>
      </c>
      <c r="E211" s="253">
        <v>0</v>
      </c>
      <c r="F211" s="253">
        <v>0</v>
      </c>
      <c r="G211" s="253">
        <v>0</v>
      </c>
      <c r="H211" s="253">
        <v>0</v>
      </c>
      <c r="I211" s="253">
        <v>1.4770799999999999</v>
      </c>
      <c r="J211" s="254">
        <v>0</v>
      </c>
    </row>
    <row r="212" spans="1:10" x14ac:dyDescent="0.25">
      <c r="A212" s="252" t="s">
        <v>42</v>
      </c>
      <c r="B212" s="253">
        <v>0</v>
      </c>
      <c r="C212" s="253">
        <v>0</v>
      </c>
      <c r="D212" s="253">
        <v>0</v>
      </c>
      <c r="E212" s="253">
        <v>0</v>
      </c>
      <c r="F212" s="253">
        <v>0</v>
      </c>
      <c r="G212" s="253">
        <v>0</v>
      </c>
      <c r="H212" s="253">
        <v>0</v>
      </c>
      <c r="I212" s="253">
        <v>0.90359999999999996</v>
      </c>
      <c r="J212" s="254">
        <v>0</v>
      </c>
    </row>
    <row r="213" spans="1:10" x14ac:dyDescent="0.25">
      <c r="A213" s="252" t="s">
        <v>77</v>
      </c>
      <c r="B213" s="253">
        <v>0</v>
      </c>
      <c r="C213" s="253">
        <v>0</v>
      </c>
      <c r="D213" s="253">
        <v>0</v>
      </c>
      <c r="E213" s="253">
        <v>0</v>
      </c>
      <c r="F213" s="253">
        <v>0</v>
      </c>
      <c r="G213" s="253">
        <v>0</v>
      </c>
      <c r="H213" s="253">
        <v>0</v>
      </c>
      <c r="I213" s="253">
        <v>0.66313014000000003</v>
      </c>
      <c r="J213" s="254">
        <v>0</v>
      </c>
    </row>
    <row r="214" spans="1:10" x14ac:dyDescent="0.25">
      <c r="A214" s="252" t="s">
        <v>48</v>
      </c>
      <c r="B214" s="253">
        <v>0</v>
      </c>
      <c r="C214" s="253">
        <v>0</v>
      </c>
      <c r="D214" s="253">
        <v>0</v>
      </c>
      <c r="E214" s="253">
        <v>0</v>
      </c>
      <c r="F214" s="253">
        <v>0</v>
      </c>
      <c r="G214" s="253">
        <v>0</v>
      </c>
      <c r="H214" s="253">
        <v>0</v>
      </c>
      <c r="I214" s="253">
        <v>0.36559000000000003</v>
      </c>
      <c r="J214" s="254">
        <v>0</v>
      </c>
    </row>
    <row r="215" spans="1:10" x14ac:dyDescent="0.25">
      <c r="A215" s="252" t="s">
        <v>248</v>
      </c>
      <c r="B215" s="253">
        <v>0</v>
      </c>
      <c r="C215" s="253">
        <v>0</v>
      </c>
      <c r="D215" s="253">
        <v>0</v>
      </c>
      <c r="E215" s="253">
        <v>0</v>
      </c>
      <c r="F215" s="253">
        <v>0</v>
      </c>
      <c r="G215" s="253">
        <v>0</v>
      </c>
      <c r="H215" s="253">
        <v>0</v>
      </c>
      <c r="I215" s="253">
        <v>0.35998200000000002</v>
      </c>
      <c r="J215" s="254">
        <v>0</v>
      </c>
    </row>
    <row r="216" spans="1:10" x14ac:dyDescent="0.25">
      <c r="A216" s="252" t="s">
        <v>65</v>
      </c>
      <c r="B216" s="253">
        <v>0</v>
      </c>
      <c r="C216" s="253">
        <v>0</v>
      </c>
      <c r="D216" s="253">
        <v>0</v>
      </c>
      <c r="E216" s="253">
        <v>0</v>
      </c>
      <c r="F216" s="253">
        <v>0</v>
      </c>
      <c r="G216" s="253">
        <v>0</v>
      </c>
      <c r="H216" s="253">
        <v>0</v>
      </c>
      <c r="I216" s="253">
        <v>0.223496</v>
      </c>
      <c r="J216" s="254">
        <v>0</v>
      </c>
    </row>
    <row r="217" spans="1:10" x14ac:dyDescent="0.25">
      <c r="A217" s="252" t="s">
        <v>203</v>
      </c>
      <c r="B217" s="253">
        <v>0</v>
      </c>
      <c r="C217" s="253">
        <v>0</v>
      </c>
      <c r="D217" s="253">
        <v>0</v>
      </c>
      <c r="E217" s="253">
        <v>0</v>
      </c>
      <c r="F217" s="253">
        <v>0</v>
      </c>
      <c r="G217" s="253">
        <v>0</v>
      </c>
      <c r="H217" s="253">
        <v>0</v>
      </c>
      <c r="I217" s="253">
        <v>0.19250200000000001</v>
      </c>
      <c r="J217" s="254">
        <v>0</v>
      </c>
    </row>
    <row r="218" spans="1:10" x14ac:dyDescent="0.25">
      <c r="A218" s="252" t="s">
        <v>53</v>
      </c>
      <c r="B218" s="253">
        <v>0</v>
      </c>
      <c r="C218" s="253">
        <v>0</v>
      </c>
      <c r="D218" s="253">
        <v>0</v>
      </c>
      <c r="E218" s="253">
        <v>0</v>
      </c>
      <c r="F218" s="253">
        <v>0</v>
      </c>
      <c r="G218" s="253">
        <v>0</v>
      </c>
      <c r="H218" s="253">
        <v>0</v>
      </c>
      <c r="I218" s="253">
        <v>0.17680000000000001</v>
      </c>
      <c r="J218" s="254">
        <v>0</v>
      </c>
    </row>
    <row r="219" spans="1:10" x14ac:dyDescent="0.25">
      <c r="A219" s="252" t="s">
        <v>76</v>
      </c>
      <c r="B219" s="253">
        <v>0</v>
      </c>
      <c r="C219" s="253">
        <v>0</v>
      </c>
      <c r="D219" s="253">
        <v>0</v>
      </c>
      <c r="E219" s="253">
        <v>0</v>
      </c>
      <c r="F219" s="253">
        <v>0</v>
      </c>
      <c r="G219" s="253">
        <v>0</v>
      </c>
      <c r="H219" s="253">
        <v>0</v>
      </c>
      <c r="I219" s="253">
        <v>0.10545300000000001</v>
      </c>
      <c r="J219" s="254">
        <v>0</v>
      </c>
    </row>
    <row r="220" spans="1:10" x14ac:dyDescent="0.25">
      <c r="A220" s="252" t="s">
        <v>58</v>
      </c>
      <c r="B220" s="253">
        <v>0</v>
      </c>
      <c r="C220" s="253">
        <v>0</v>
      </c>
      <c r="D220" s="253">
        <v>0</v>
      </c>
      <c r="E220" s="253">
        <v>0</v>
      </c>
      <c r="F220" s="253">
        <v>0</v>
      </c>
      <c r="G220" s="253">
        <v>0</v>
      </c>
      <c r="H220" s="253">
        <v>0</v>
      </c>
      <c r="I220" s="253">
        <v>0.102314</v>
      </c>
      <c r="J220" s="254">
        <v>0</v>
      </c>
    </row>
    <row r="221" spans="1:10" x14ac:dyDescent="0.25">
      <c r="A221" s="252" t="s">
        <v>213</v>
      </c>
      <c r="B221" s="253">
        <v>0</v>
      </c>
      <c r="C221" s="253">
        <v>0</v>
      </c>
      <c r="D221" s="253">
        <v>0</v>
      </c>
      <c r="E221" s="253">
        <v>0</v>
      </c>
      <c r="F221" s="253">
        <v>0</v>
      </c>
      <c r="G221" s="253">
        <v>0</v>
      </c>
      <c r="H221" s="253">
        <v>0</v>
      </c>
      <c r="I221" s="253">
        <v>9.7925999999999999E-2</v>
      </c>
      <c r="J221" s="254">
        <v>0</v>
      </c>
    </row>
    <row r="222" spans="1:10" x14ac:dyDescent="0.25">
      <c r="A222" s="252" t="s">
        <v>179</v>
      </c>
      <c r="B222" s="253">
        <v>0</v>
      </c>
      <c r="C222" s="253">
        <v>0</v>
      </c>
      <c r="D222" s="253">
        <v>0</v>
      </c>
      <c r="E222" s="253">
        <v>0</v>
      </c>
      <c r="F222" s="253">
        <v>0</v>
      </c>
      <c r="G222" s="253">
        <v>0</v>
      </c>
      <c r="H222" s="253">
        <v>0</v>
      </c>
      <c r="I222" s="253">
        <v>2.0799999999999999E-2</v>
      </c>
      <c r="J222" s="254">
        <v>0</v>
      </c>
    </row>
    <row r="223" spans="1:10" x14ac:dyDescent="0.25">
      <c r="A223" s="252" t="s">
        <v>31</v>
      </c>
      <c r="B223" s="253">
        <v>0</v>
      </c>
      <c r="C223" s="253">
        <v>0</v>
      </c>
      <c r="D223" s="253">
        <v>0</v>
      </c>
      <c r="E223" s="253">
        <v>0</v>
      </c>
      <c r="F223" s="253">
        <v>0</v>
      </c>
      <c r="G223" s="253">
        <v>0</v>
      </c>
      <c r="H223" s="253">
        <v>0</v>
      </c>
      <c r="I223" s="253">
        <v>1.3075E-2</v>
      </c>
      <c r="J223" s="254">
        <v>0</v>
      </c>
    </row>
    <row r="224" spans="1:10" x14ac:dyDescent="0.25">
      <c r="A224" s="252" t="s">
        <v>176</v>
      </c>
      <c r="B224" s="253">
        <v>0</v>
      </c>
      <c r="C224" s="253">
        <v>0</v>
      </c>
      <c r="D224" s="253">
        <v>0</v>
      </c>
      <c r="E224" s="253">
        <v>0</v>
      </c>
      <c r="F224" s="253">
        <v>0</v>
      </c>
      <c r="G224" s="253">
        <v>0</v>
      </c>
      <c r="H224" s="253">
        <v>0</v>
      </c>
      <c r="I224" s="253">
        <v>6.4270000000000004E-3</v>
      </c>
      <c r="J224" s="254">
        <v>0</v>
      </c>
    </row>
    <row r="225" spans="1:10" x14ac:dyDescent="0.25">
      <c r="A225" s="252" t="s">
        <v>167</v>
      </c>
      <c r="B225" s="253">
        <v>0</v>
      </c>
      <c r="C225" s="253">
        <v>0</v>
      </c>
      <c r="D225" s="253">
        <v>0</v>
      </c>
      <c r="E225" s="253">
        <v>0</v>
      </c>
      <c r="F225" s="253">
        <v>0</v>
      </c>
      <c r="G225" s="253">
        <v>0</v>
      </c>
      <c r="H225" s="253">
        <v>0</v>
      </c>
      <c r="I225" s="253">
        <v>6.1500000000000001E-3</v>
      </c>
      <c r="J225" s="254">
        <v>0</v>
      </c>
    </row>
    <row r="226" spans="1:10" x14ac:dyDescent="0.25">
      <c r="A226" s="252" t="s">
        <v>124</v>
      </c>
      <c r="B226" s="253">
        <v>0</v>
      </c>
      <c r="C226" s="253">
        <v>0</v>
      </c>
      <c r="D226" s="253">
        <v>0</v>
      </c>
      <c r="E226" s="253">
        <v>0</v>
      </c>
      <c r="F226" s="253">
        <v>0</v>
      </c>
      <c r="G226" s="253">
        <v>0</v>
      </c>
      <c r="H226" s="253">
        <v>0</v>
      </c>
      <c r="I226" s="253">
        <v>4.0800000000000003E-3</v>
      </c>
      <c r="J226" s="254">
        <v>0</v>
      </c>
    </row>
    <row r="227" spans="1:10" x14ac:dyDescent="0.25">
      <c r="A227" s="252" t="s">
        <v>191</v>
      </c>
      <c r="B227" s="253">
        <v>0</v>
      </c>
      <c r="C227" s="253">
        <v>0</v>
      </c>
      <c r="D227" s="253">
        <v>0</v>
      </c>
      <c r="E227" s="253">
        <v>0</v>
      </c>
      <c r="F227" s="253">
        <v>0</v>
      </c>
      <c r="G227" s="253">
        <v>0</v>
      </c>
      <c r="H227" s="253">
        <v>0</v>
      </c>
      <c r="I227" s="253">
        <v>2.8500000000000001E-3</v>
      </c>
      <c r="J227" s="254">
        <v>0</v>
      </c>
    </row>
    <row r="228" spans="1:10" x14ac:dyDescent="0.25">
      <c r="A228" s="252" t="s">
        <v>63</v>
      </c>
      <c r="B228" s="253">
        <v>0</v>
      </c>
      <c r="C228" s="253">
        <v>0</v>
      </c>
      <c r="D228" s="253">
        <v>0</v>
      </c>
      <c r="E228" s="253">
        <v>0</v>
      </c>
      <c r="F228" s="253">
        <v>0</v>
      </c>
      <c r="G228" s="253">
        <v>0</v>
      </c>
      <c r="H228" s="253">
        <v>0</v>
      </c>
      <c r="I228" s="253">
        <v>2.60005E-3</v>
      </c>
      <c r="J228" s="254">
        <v>0</v>
      </c>
    </row>
    <row r="229" spans="1:10" x14ac:dyDescent="0.25">
      <c r="A229" s="252" t="s">
        <v>156</v>
      </c>
      <c r="B229" s="253">
        <v>0</v>
      </c>
      <c r="C229" s="253">
        <v>0</v>
      </c>
      <c r="D229" s="253">
        <v>0</v>
      </c>
      <c r="E229" s="253">
        <v>0</v>
      </c>
      <c r="F229" s="253">
        <v>0</v>
      </c>
      <c r="G229" s="253">
        <v>0</v>
      </c>
      <c r="H229" s="253">
        <v>0</v>
      </c>
      <c r="I229" s="253">
        <v>3.4099999999999999E-4</v>
      </c>
      <c r="J229" s="254">
        <v>0</v>
      </c>
    </row>
    <row r="230" spans="1:10" x14ac:dyDescent="0.25">
      <c r="A230" s="252" t="s">
        <v>70</v>
      </c>
      <c r="B230" s="253">
        <v>0</v>
      </c>
      <c r="C230" s="253">
        <v>0</v>
      </c>
      <c r="D230" s="253">
        <v>0</v>
      </c>
      <c r="E230" s="253">
        <v>0</v>
      </c>
      <c r="F230" s="253">
        <v>0</v>
      </c>
      <c r="G230" s="253">
        <v>0</v>
      </c>
      <c r="H230" s="253">
        <v>0</v>
      </c>
      <c r="I230" s="253">
        <v>1E-4</v>
      </c>
      <c r="J230" s="254">
        <v>0</v>
      </c>
    </row>
  </sheetData>
  <sortState xmlns:xlrd2="http://schemas.microsoft.com/office/spreadsheetml/2017/richdata2" ref="A3:I226">
    <sortCondition descending="1" ref="F3:F226"/>
  </sortState>
  <mergeCells count="1">
    <mergeCell ref="K1:L1"/>
  </mergeCells>
  <hyperlinks>
    <hyperlink ref="K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="70" zoomScaleNormal="70" workbookViewId="0">
      <selection activeCell="K1" sqref="K1:L1"/>
    </sheetView>
  </sheetViews>
  <sheetFormatPr defaultColWidth="9.1796875" defaultRowHeight="11.5" x14ac:dyDescent="0.25"/>
  <cols>
    <col min="1" max="1" width="26.6328125" style="7" customWidth="1"/>
    <col min="2" max="3" width="12.453125" style="7" customWidth="1"/>
    <col min="4" max="4" width="13.1796875" style="7" customWidth="1"/>
    <col min="5" max="5" width="12.453125" style="7" customWidth="1"/>
    <col min="6" max="6" width="12.90625" style="7" customWidth="1"/>
    <col min="7" max="9" width="12.453125" style="7" customWidth="1"/>
    <col min="10" max="16384" width="9.1796875" style="7"/>
  </cols>
  <sheetData>
    <row r="1" spans="1:16" x14ac:dyDescent="0.25">
      <c r="A1" s="131" t="s">
        <v>591</v>
      </c>
      <c r="K1" s="358" t="s">
        <v>313</v>
      </c>
      <c r="L1" s="358"/>
    </row>
    <row r="2" spans="1:16" x14ac:dyDescent="0.25">
      <c r="A2" s="376" t="s">
        <v>321</v>
      </c>
      <c r="B2" s="363">
        <v>44774</v>
      </c>
      <c r="C2" s="363"/>
      <c r="D2" s="363">
        <v>45108</v>
      </c>
      <c r="E2" s="363"/>
      <c r="F2" s="363">
        <v>45159</v>
      </c>
      <c r="G2" s="363"/>
      <c r="H2" s="359" t="s">
        <v>293</v>
      </c>
      <c r="I2" s="359" t="s">
        <v>621</v>
      </c>
    </row>
    <row r="3" spans="1:16" x14ac:dyDescent="0.25">
      <c r="A3" s="378"/>
      <c r="B3" s="51" t="s">
        <v>565</v>
      </c>
      <c r="C3" s="133" t="s">
        <v>295</v>
      </c>
      <c r="D3" s="51" t="s">
        <v>565</v>
      </c>
      <c r="E3" s="51" t="s">
        <v>295</v>
      </c>
      <c r="F3" s="51" t="s">
        <v>565</v>
      </c>
      <c r="G3" s="51" t="s">
        <v>295</v>
      </c>
      <c r="H3" s="356"/>
      <c r="I3" s="356"/>
    </row>
    <row r="4" spans="1:16" x14ac:dyDescent="0.25">
      <c r="A4" s="245" t="s">
        <v>319</v>
      </c>
      <c r="B4" s="238">
        <v>4683.9673042200002</v>
      </c>
      <c r="C4" s="134">
        <f>(B4/$B$13)*100</f>
        <v>38.974614089295926</v>
      </c>
      <c r="D4" s="238">
        <v>4545.9522256459995</v>
      </c>
      <c r="E4" s="54">
        <f>(D4/$D$13)*100</f>
        <v>38.127443783680469</v>
      </c>
      <c r="F4" s="238">
        <v>4502.2820682499996</v>
      </c>
      <c r="G4" s="54">
        <f>(F4/$F$13)*100</f>
        <v>36.64462337632667</v>
      </c>
      <c r="H4" s="54">
        <f t="shared" ref="H4:H12" si="0">((F4/D4)-1)*100</f>
        <v>-0.96063828277020979</v>
      </c>
      <c r="I4" s="54">
        <f>((F4/B4)-1)*100</f>
        <v>-3.8788749828870928</v>
      </c>
    </row>
    <row r="5" spans="1:16" x14ac:dyDescent="0.25">
      <c r="A5" s="44" t="s">
        <v>665</v>
      </c>
      <c r="B5" s="238">
        <v>1908.4132910399999</v>
      </c>
      <c r="C5" s="134">
        <f t="shared" ref="C5:C13" si="1">(B5/$B$13)*100</f>
        <v>15.879630815132964</v>
      </c>
      <c r="D5" s="238">
        <v>2318.8769972</v>
      </c>
      <c r="E5" s="54">
        <f t="shared" ref="E5:E13" si="2">(D5/$D$13)*100</f>
        <v>19.448698086449625</v>
      </c>
      <c r="F5" s="238">
        <v>2643.5443542199996</v>
      </c>
      <c r="G5" s="54">
        <f t="shared" ref="G5:G13" si="3">(F5/$F$13)*100</f>
        <v>21.516130213640707</v>
      </c>
      <c r="H5" s="54">
        <f t="shared" si="0"/>
        <v>14.001059884246958</v>
      </c>
      <c r="I5" s="54">
        <f t="shared" ref="I5:I13" si="4">((F5/B5)-1)*100</f>
        <v>38.520537801294921</v>
      </c>
    </row>
    <row r="6" spans="1:16" x14ac:dyDescent="0.25">
      <c r="A6" s="44" t="s">
        <v>318</v>
      </c>
      <c r="B6" s="226">
        <v>1224.8729765099999</v>
      </c>
      <c r="C6" s="134">
        <f t="shared" si="1"/>
        <v>10.191990777748231</v>
      </c>
      <c r="D6" s="226">
        <v>1414.14595424</v>
      </c>
      <c r="E6" s="54">
        <f t="shared" si="2"/>
        <v>11.860610867845807</v>
      </c>
      <c r="F6" s="226">
        <v>2067.6480714499999</v>
      </c>
      <c r="G6" s="54">
        <f t="shared" si="3"/>
        <v>16.828840064772731</v>
      </c>
      <c r="H6" s="54">
        <f t="shared" si="0"/>
        <v>46.211787068415397</v>
      </c>
      <c r="I6" s="54">
        <f t="shared" si="4"/>
        <v>68.805101516836302</v>
      </c>
    </row>
    <row r="7" spans="1:16" x14ac:dyDescent="0.25">
      <c r="A7" s="44" t="s">
        <v>317</v>
      </c>
      <c r="B7" s="238">
        <v>1758.2051977200001</v>
      </c>
      <c r="C7" s="134">
        <f t="shared" si="1"/>
        <v>14.629771008263361</v>
      </c>
      <c r="D7" s="238">
        <v>1336.47558807</v>
      </c>
      <c r="E7" s="54">
        <f t="shared" si="2"/>
        <v>11.209180238395289</v>
      </c>
      <c r="F7" s="238">
        <v>1365.04174496</v>
      </c>
      <c r="G7" s="54">
        <f t="shared" si="3"/>
        <v>11.110241401748935</v>
      </c>
      <c r="H7" s="54">
        <f t="shared" si="0"/>
        <v>2.1374245175141748</v>
      </c>
      <c r="I7" s="54">
        <f t="shared" si="4"/>
        <v>-22.361636359046454</v>
      </c>
    </row>
    <row r="8" spans="1:16" x14ac:dyDescent="0.25">
      <c r="A8" s="44" t="s">
        <v>316</v>
      </c>
      <c r="B8" s="238">
        <v>250.83186277999999</v>
      </c>
      <c r="C8" s="134">
        <f t="shared" si="1"/>
        <v>2.0871356305886288</v>
      </c>
      <c r="D8" s="238">
        <v>160.34527513999998</v>
      </c>
      <c r="E8" s="54">
        <f t="shared" si="2"/>
        <v>1.3448349565553044</v>
      </c>
      <c r="F8" s="238">
        <v>253.10952065000001</v>
      </c>
      <c r="G8" s="54">
        <f t="shared" si="3"/>
        <v>2.0600892872949172</v>
      </c>
      <c r="H8" s="54">
        <f t="shared" si="0"/>
        <v>57.852808839553326</v>
      </c>
      <c r="I8" s="54">
        <f t="shared" si="4"/>
        <v>0.9080416836826366</v>
      </c>
      <c r="L8" s="25"/>
    </row>
    <row r="9" spans="1:16" x14ac:dyDescent="0.25">
      <c r="A9" s="44" t="s">
        <v>608</v>
      </c>
      <c r="B9" s="238">
        <v>218.14909950999999</v>
      </c>
      <c r="C9" s="134">
        <f t="shared" si="1"/>
        <v>1.8151870871663804</v>
      </c>
      <c r="D9" s="238">
        <v>99.555549839999998</v>
      </c>
      <c r="E9" s="54">
        <f t="shared" si="2"/>
        <v>0.83498427644355611</v>
      </c>
      <c r="F9" s="238">
        <v>208.67269777000001</v>
      </c>
      <c r="G9" s="54">
        <f t="shared" si="3"/>
        <v>1.6984125611827594</v>
      </c>
      <c r="H9" s="54">
        <f t="shared" si="0"/>
        <v>109.60428434714777</v>
      </c>
      <c r="I9" s="54">
        <f t="shared" si="4"/>
        <v>-4.3440022265897831</v>
      </c>
    </row>
    <row r="10" spans="1:16" x14ac:dyDescent="0.25">
      <c r="A10" s="44" t="s">
        <v>315</v>
      </c>
      <c r="B10" s="238">
        <v>199.31208762</v>
      </c>
      <c r="C10" s="134">
        <f t="shared" si="1"/>
        <v>1.658447037263217</v>
      </c>
      <c r="D10" s="238">
        <v>135.61943708999999</v>
      </c>
      <c r="E10" s="54">
        <f t="shared" si="2"/>
        <v>1.1374564023027252</v>
      </c>
      <c r="F10" s="238">
        <v>192.20744800999998</v>
      </c>
      <c r="G10" s="54">
        <f t="shared" si="3"/>
        <v>1.564399883366046</v>
      </c>
      <c r="H10" s="54">
        <f>((F10/D10)-1)*100</f>
        <v>41.725590471553843</v>
      </c>
      <c r="I10" s="54">
        <f>((F10/B10)-1)*100</f>
        <v>-3.5645803999331038</v>
      </c>
    </row>
    <row r="11" spans="1:16" x14ac:dyDescent="0.25">
      <c r="A11" s="44" t="s">
        <v>602</v>
      </c>
      <c r="B11" s="238">
        <v>99.252920160000002</v>
      </c>
      <c r="C11" s="134">
        <f t="shared" si="1"/>
        <v>0.82586918507875395</v>
      </c>
      <c r="D11" s="238">
        <v>41.340405939999997</v>
      </c>
      <c r="E11" s="54">
        <f t="shared" si="2"/>
        <v>0.34672691775767495</v>
      </c>
      <c r="F11" s="238">
        <v>79.55997309</v>
      </c>
      <c r="G11" s="54">
        <f t="shared" si="3"/>
        <v>0.6475483333826183</v>
      </c>
      <c r="H11" s="54">
        <f t="shared" si="0"/>
        <v>92.450875314264039</v>
      </c>
      <c r="I11" s="54">
        <f t="shared" si="4"/>
        <v>-19.841176499647684</v>
      </c>
      <c r="J11" s="25"/>
      <c r="K11" s="25"/>
      <c r="L11" s="25"/>
      <c r="M11" s="25"/>
      <c r="N11" s="25"/>
      <c r="O11" s="25"/>
      <c r="P11" s="25"/>
    </row>
    <row r="12" spans="1:16" x14ac:dyDescent="0.25">
      <c r="A12" s="44" t="s">
        <v>609</v>
      </c>
      <c r="B12" s="238">
        <v>1.84147733</v>
      </c>
      <c r="C12" s="134">
        <f t="shared" si="1"/>
        <v>1.5322666370082342E-2</v>
      </c>
      <c r="D12" s="238">
        <v>4.7241937500000004</v>
      </c>
      <c r="E12" s="54">
        <f t="shared" si="2"/>
        <v>3.9622376717947931E-2</v>
      </c>
      <c r="F12" s="238">
        <v>1.4747807099999999</v>
      </c>
      <c r="G12" s="54">
        <f t="shared" si="3"/>
        <v>1.2003420234758333E-2</v>
      </c>
      <c r="H12" s="54">
        <f t="shared" si="0"/>
        <v>-68.782383025675017</v>
      </c>
      <c r="I12" s="54">
        <f t="shared" si="4"/>
        <v>-19.913175906433789</v>
      </c>
      <c r="J12" s="25"/>
      <c r="K12" s="25"/>
      <c r="L12" s="25"/>
      <c r="M12" s="25"/>
      <c r="N12" s="25"/>
      <c r="O12" s="25"/>
      <c r="P12" s="25"/>
    </row>
    <row r="13" spans="1:16" s="24" customFormat="1" x14ac:dyDescent="0.25">
      <c r="A13" s="290" t="s">
        <v>610</v>
      </c>
      <c r="B13" s="156">
        <v>12017.995337910004</v>
      </c>
      <c r="C13" s="291">
        <f t="shared" si="1"/>
        <v>100</v>
      </c>
      <c r="D13" s="156">
        <v>11923.044858286001</v>
      </c>
      <c r="E13" s="292">
        <f t="shared" si="2"/>
        <v>100</v>
      </c>
      <c r="F13" s="156">
        <v>12286.33740348</v>
      </c>
      <c r="G13" s="292">
        <f t="shared" si="3"/>
        <v>100</v>
      </c>
      <c r="H13" s="192">
        <f>((F13/D13)-1)*100</f>
        <v>3.0469779281382614</v>
      </c>
      <c r="I13" s="293">
        <f t="shared" si="4"/>
        <v>2.2328354939823214</v>
      </c>
    </row>
    <row r="14" spans="1:16" x14ac:dyDescent="0.25">
      <c r="J14" s="20"/>
    </row>
    <row r="15" spans="1:16" x14ac:dyDescent="0.25">
      <c r="A15" s="136"/>
      <c r="E15" s="136"/>
      <c r="F15" s="136"/>
      <c r="G15" s="19"/>
      <c r="H15" s="19"/>
      <c r="I15" s="19"/>
    </row>
    <row r="16" spans="1:16" x14ac:dyDescent="0.25">
      <c r="D16" s="38"/>
      <c r="E16" s="38"/>
      <c r="F16" s="38"/>
      <c r="G16" s="67"/>
      <c r="H16" s="19"/>
      <c r="I16" s="19"/>
    </row>
    <row r="17" spans="1:9" x14ac:dyDescent="0.25">
      <c r="A17" s="136"/>
      <c r="B17" s="136"/>
      <c r="C17" s="136"/>
      <c r="D17" s="136"/>
      <c r="E17" s="136"/>
      <c r="F17" s="136"/>
      <c r="G17" s="19"/>
      <c r="H17" s="19"/>
      <c r="I17" s="19"/>
    </row>
    <row r="18" spans="1:9" x14ac:dyDescent="0.25">
      <c r="A18" s="136"/>
      <c r="B18" s="136"/>
      <c r="C18" s="136"/>
      <c r="D18" s="136"/>
      <c r="E18" s="136"/>
      <c r="F18" s="136"/>
      <c r="G18" s="19"/>
      <c r="H18" s="19"/>
      <c r="I18" s="19"/>
    </row>
    <row r="19" spans="1:9" x14ac:dyDescent="0.25">
      <c r="A19" s="136"/>
      <c r="B19" s="136"/>
      <c r="C19" s="136"/>
      <c r="D19" s="136"/>
      <c r="E19" s="136"/>
      <c r="F19" s="136"/>
      <c r="G19" s="19"/>
      <c r="H19" s="19"/>
      <c r="I19" s="19"/>
    </row>
    <row r="20" spans="1:9" x14ac:dyDescent="0.25">
      <c r="A20" s="136"/>
      <c r="B20" s="136"/>
      <c r="C20" s="136"/>
      <c r="D20" s="136"/>
      <c r="E20" s="136"/>
      <c r="F20" s="136"/>
      <c r="G20" s="19"/>
      <c r="H20" s="19"/>
      <c r="I20" s="19"/>
    </row>
    <row r="21" spans="1:9" x14ac:dyDescent="0.25">
      <c r="A21" s="136"/>
      <c r="B21" s="136"/>
      <c r="C21" s="136"/>
      <c r="D21" s="136"/>
      <c r="E21" s="129"/>
      <c r="F21" s="129"/>
      <c r="G21" s="129"/>
      <c r="H21" s="19"/>
      <c r="I21" s="19"/>
    </row>
    <row r="22" spans="1:9" x14ac:dyDescent="0.25">
      <c r="A22" s="136"/>
      <c r="B22" s="136"/>
      <c r="C22" s="136"/>
      <c r="D22" s="136"/>
      <c r="E22" s="136"/>
      <c r="F22" s="136"/>
      <c r="G22" s="19"/>
      <c r="H22" s="19"/>
      <c r="I22" s="19"/>
    </row>
    <row r="23" spans="1:9" x14ac:dyDescent="0.25">
      <c r="A23" s="136"/>
      <c r="B23" s="136"/>
      <c r="C23" s="136"/>
      <c r="D23" s="136"/>
      <c r="E23" s="136"/>
      <c r="F23" s="136"/>
      <c r="G23" s="19"/>
      <c r="H23" s="19"/>
      <c r="I23" s="19"/>
    </row>
    <row r="24" spans="1:9" x14ac:dyDescent="0.25">
      <c r="A24" s="136"/>
      <c r="B24" s="136"/>
      <c r="C24" s="136"/>
      <c r="D24" s="136"/>
      <c r="E24" s="136"/>
      <c r="F24" s="136"/>
      <c r="G24" s="136"/>
      <c r="H24" s="136"/>
      <c r="I24" s="136"/>
    </row>
    <row r="25" spans="1:9" x14ac:dyDescent="0.25">
      <c r="A25" s="136"/>
      <c r="B25" s="136"/>
      <c r="C25" s="136"/>
      <c r="D25" s="136"/>
      <c r="E25" s="136"/>
      <c r="F25" s="136"/>
      <c r="G25" s="136"/>
      <c r="H25" s="136"/>
      <c r="I25" s="136"/>
    </row>
    <row r="26" spans="1:9" x14ac:dyDescent="0.25">
      <c r="A26" s="136"/>
      <c r="B26" s="136"/>
      <c r="C26" s="136"/>
      <c r="D26" s="136"/>
      <c r="E26" s="136"/>
      <c r="F26" s="136"/>
      <c r="G26" s="136"/>
      <c r="H26" s="136"/>
      <c r="I26" s="136"/>
    </row>
    <row r="27" spans="1:9" x14ac:dyDescent="0.25">
      <c r="A27" s="136"/>
      <c r="B27" s="136"/>
      <c r="C27" s="136"/>
      <c r="D27" s="136"/>
      <c r="E27" s="136"/>
      <c r="F27" s="136"/>
      <c r="G27" s="136"/>
      <c r="H27" s="136"/>
      <c r="I27" s="136"/>
    </row>
    <row r="28" spans="1:9" x14ac:dyDescent="0.25">
      <c r="A28" s="136"/>
      <c r="B28" s="136"/>
      <c r="C28" s="136"/>
      <c r="D28" s="136"/>
      <c r="E28" s="136"/>
      <c r="F28" s="136"/>
      <c r="G28" s="136"/>
      <c r="H28" s="136"/>
      <c r="I28" s="136"/>
    </row>
    <row r="29" spans="1:9" x14ac:dyDescent="0.25">
      <c r="A29" s="136"/>
      <c r="B29" s="136"/>
      <c r="C29" s="136"/>
      <c r="D29" s="136"/>
      <c r="E29" s="136"/>
      <c r="F29" s="136"/>
      <c r="G29" s="136"/>
      <c r="H29" s="136"/>
      <c r="I29" s="136"/>
    </row>
    <row r="30" spans="1:9" x14ac:dyDescent="0.25">
      <c r="A30" s="136"/>
      <c r="B30" s="136"/>
      <c r="C30" s="136"/>
      <c r="D30" s="136"/>
      <c r="E30" s="136"/>
      <c r="F30" s="136"/>
      <c r="G30" s="136"/>
      <c r="H30" s="136"/>
      <c r="I30" s="136"/>
    </row>
    <row r="31" spans="1:9" x14ac:dyDescent="0.25">
      <c r="A31" s="136"/>
      <c r="B31" s="136"/>
      <c r="C31" s="136"/>
      <c r="D31" s="136"/>
      <c r="E31" s="136"/>
      <c r="F31" s="136"/>
      <c r="G31" s="136"/>
      <c r="H31" s="136"/>
      <c r="I31" s="136"/>
    </row>
    <row r="32" spans="1:9" x14ac:dyDescent="0.25">
      <c r="A32" s="136"/>
      <c r="B32" s="136"/>
      <c r="C32" s="136"/>
      <c r="D32" s="136"/>
      <c r="E32" s="136"/>
      <c r="F32" s="136"/>
      <c r="G32" s="136"/>
      <c r="H32" s="136"/>
      <c r="I32" s="136"/>
    </row>
    <row r="33" spans="1:9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9" x14ac:dyDescent="0.25">
      <c r="A34" s="136"/>
      <c r="B34" s="136"/>
      <c r="C34" s="136"/>
      <c r="D34" s="136"/>
      <c r="E34" s="136"/>
      <c r="F34" s="136"/>
      <c r="G34" s="136"/>
      <c r="H34" s="136"/>
      <c r="I34" s="136"/>
    </row>
    <row r="35" spans="1:9" x14ac:dyDescent="0.25">
      <c r="A35" s="136"/>
      <c r="B35" s="136"/>
      <c r="C35" s="136"/>
      <c r="D35" s="136"/>
      <c r="E35" s="136"/>
      <c r="F35" s="136"/>
      <c r="G35" s="136"/>
      <c r="H35" s="136"/>
      <c r="I35" s="136"/>
    </row>
    <row r="36" spans="1:9" x14ac:dyDescent="0.25">
      <c r="A36" s="136"/>
      <c r="B36" s="136"/>
      <c r="C36" s="136"/>
      <c r="D36" s="136"/>
      <c r="E36" s="136"/>
      <c r="F36" s="136"/>
      <c r="G36" s="136"/>
      <c r="H36" s="136"/>
      <c r="I36" s="136"/>
    </row>
    <row r="37" spans="1:9" x14ac:dyDescent="0.25">
      <c r="A37" s="136"/>
      <c r="B37" s="136"/>
      <c r="C37" s="136"/>
      <c r="D37" s="136"/>
      <c r="E37" s="136"/>
      <c r="F37" s="136"/>
      <c r="G37" s="136"/>
      <c r="H37" s="136"/>
      <c r="I37" s="136"/>
    </row>
    <row r="38" spans="1:9" x14ac:dyDescent="0.25">
      <c r="A38" s="136"/>
      <c r="B38" s="136"/>
      <c r="C38" s="136"/>
      <c r="D38" s="136"/>
      <c r="E38" s="136"/>
      <c r="F38" s="136"/>
      <c r="G38" s="136"/>
      <c r="H38" s="136"/>
      <c r="I38" s="136"/>
    </row>
    <row r="39" spans="1:9" x14ac:dyDescent="0.25">
      <c r="A39" s="136"/>
      <c r="B39" s="136"/>
      <c r="C39" s="136"/>
      <c r="D39" s="136"/>
      <c r="E39" s="136"/>
      <c r="F39" s="136"/>
      <c r="G39" s="136"/>
      <c r="H39" s="136"/>
      <c r="I39" s="136"/>
    </row>
    <row r="40" spans="1:9" x14ac:dyDescent="0.25">
      <c r="A40" s="136"/>
      <c r="B40" s="136"/>
      <c r="C40" s="136"/>
      <c r="D40" s="136"/>
      <c r="E40" s="136"/>
      <c r="F40" s="136"/>
      <c r="G40" s="136"/>
      <c r="H40" s="136"/>
      <c r="I40" s="136"/>
    </row>
    <row r="41" spans="1:9" x14ac:dyDescent="0.25">
      <c r="A41" s="136"/>
      <c r="B41" s="136"/>
      <c r="C41" s="136"/>
      <c r="D41" s="136"/>
      <c r="E41" s="136"/>
      <c r="F41" s="136"/>
      <c r="G41" s="136"/>
      <c r="H41" s="136"/>
      <c r="I41" s="136"/>
    </row>
    <row r="42" spans="1:9" x14ac:dyDescent="0.25">
      <c r="A42" s="136"/>
      <c r="B42" s="136"/>
      <c r="C42" s="136"/>
      <c r="D42" s="136"/>
      <c r="E42" s="136"/>
      <c r="F42" s="136"/>
      <c r="G42" s="136"/>
      <c r="H42" s="136"/>
      <c r="I42" s="136"/>
    </row>
    <row r="46" spans="1:9" s="24" customFormat="1" x14ac:dyDescent="0.25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54"/>
  <sheetViews>
    <sheetView zoomScale="70" zoomScaleNormal="70" workbookViewId="0">
      <selection activeCell="K1" sqref="K1:L1"/>
    </sheetView>
  </sheetViews>
  <sheetFormatPr defaultColWidth="6.6328125" defaultRowHeight="11.5" x14ac:dyDescent="0.25"/>
  <cols>
    <col min="1" max="1" width="50.08984375" style="7" customWidth="1"/>
    <col min="2" max="2" width="11.7265625" style="118" customWidth="1"/>
    <col min="3" max="3" width="8.08984375" style="118" customWidth="1"/>
    <col min="4" max="4" width="15" style="118" customWidth="1"/>
    <col min="5" max="5" width="7.90625" style="118" customWidth="1"/>
    <col min="6" max="6" width="22.6328125" style="118" customWidth="1"/>
    <col min="7" max="7" width="15.08984375" style="118" customWidth="1"/>
    <col min="8" max="8" width="8.90625" style="118" customWidth="1"/>
    <col min="9" max="9" width="17.26953125" style="118" bestFit="1" customWidth="1"/>
    <col min="10" max="10" width="20.90625" style="7" customWidth="1"/>
    <col min="11" max="11" width="7.81640625" style="7" customWidth="1"/>
    <col min="12" max="12" width="7.90625" style="7" customWidth="1"/>
    <col min="13" max="16384" width="6.6328125" style="7"/>
  </cols>
  <sheetData>
    <row r="1" spans="1:12" x14ac:dyDescent="0.25">
      <c r="A1" s="131" t="s">
        <v>515</v>
      </c>
      <c r="B1" s="137"/>
      <c r="C1" s="137"/>
      <c r="D1" s="137"/>
      <c r="E1" s="137"/>
      <c r="F1" s="137"/>
      <c r="G1" s="137"/>
      <c r="H1" s="137"/>
      <c r="I1" s="137"/>
      <c r="K1" s="358" t="s">
        <v>313</v>
      </c>
      <c r="L1" s="358"/>
    </row>
    <row r="2" spans="1:12" x14ac:dyDescent="0.25">
      <c r="A2" s="287" t="s">
        <v>320</v>
      </c>
      <c r="B2" s="288" t="s">
        <v>316</v>
      </c>
      <c r="C2" s="288" t="s">
        <v>315</v>
      </c>
      <c r="D2" s="288" t="s">
        <v>602</v>
      </c>
      <c r="E2" s="288" t="s">
        <v>318</v>
      </c>
      <c r="F2" s="288" t="s">
        <v>609</v>
      </c>
      <c r="G2" s="288" t="s">
        <v>317</v>
      </c>
      <c r="H2" s="288" t="s">
        <v>665</v>
      </c>
      <c r="I2" s="288" t="s">
        <v>319</v>
      </c>
      <c r="J2" s="289" t="s">
        <v>666</v>
      </c>
    </row>
    <row r="3" spans="1:12" x14ac:dyDescent="0.25">
      <c r="A3" s="249" t="s">
        <v>68</v>
      </c>
      <c r="B3" s="250">
        <v>139.02318867</v>
      </c>
      <c r="C3" s="250">
        <v>0</v>
      </c>
      <c r="D3" s="250">
        <v>0</v>
      </c>
      <c r="E3" s="250">
        <v>0</v>
      </c>
      <c r="F3" s="250">
        <v>0</v>
      </c>
      <c r="G3" s="250">
        <v>0</v>
      </c>
      <c r="H3" s="250">
        <v>0</v>
      </c>
      <c r="I3" s="250">
        <v>0</v>
      </c>
      <c r="J3" s="251">
        <v>139.02318867</v>
      </c>
    </row>
    <row r="4" spans="1:12" x14ac:dyDescent="0.25">
      <c r="A4" s="252" t="s">
        <v>33</v>
      </c>
      <c r="B4" s="253">
        <v>19.96655449</v>
      </c>
      <c r="C4" s="253">
        <v>0</v>
      </c>
      <c r="D4" s="253">
        <v>0</v>
      </c>
      <c r="E4" s="253">
        <v>0.93606111999999997</v>
      </c>
      <c r="F4" s="253">
        <v>0</v>
      </c>
      <c r="G4" s="253">
        <v>2.3902760999999999</v>
      </c>
      <c r="H4" s="253">
        <v>2.0338841000000003</v>
      </c>
      <c r="I4" s="253">
        <v>74.86740786</v>
      </c>
      <c r="J4" s="254">
        <v>21.674118989999997</v>
      </c>
    </row>
    <row r="5" spans="1:12" x14ac:dyDescent="0.25">
      <c r="A5" s="252" t="s">
        <v>106</v>
      </c>
      <c r="B5" s="253">
        <v>19.187645530000001</v>
      </c>
      <c r="C5" s="253">
        <v>2.6493800000000002E-3</v>
      </c>
      <c r="D5" s="253">
        <v>4.2516E-4</v>
      </c>
      <c r="E5" s="253">
        <v>2.2635450000000001E-2</v>
      </c>
      <c r="F5" s="253">
        <v>2.0202699999999998E-3</v>
      </c>
      <c r="G5" s="253">
        <v>6.1884100000000001E-3</v>
      </c>
      <c r="H5" s="253">
        <v>2.1000150000000002E-2</v>
      </c>
      <c r="I5" s="253">
        <v>21.012422260000001</v>
      </c>
      <c r="J5" s="254">
        <v>1.3691999999999998E-4</v>
      </c>
    </row>
    <row r="6" spans="1:12" x14ac:dyDescent="0.25">
      <c r="A6" s="252" t="s">
        <v>123</v>
      </c>
      <c r="B6" s="253">
        <v>13.38776781</v>
      </c>
      <c r="C6" s="253">
        <v>1.49925446</v>
      </c>
      <c r="D6" s="253">
        <v>0</v>
      </c>
      <c r="E6" s="253">
        <v>3.5401910000000001</v>
      </c>
      <c r="F6" s="253">
        <v>0</v>
      </c>
      <c r="G6" s="253">
        <v>8.6256027</v>
      </c>
      <c r="H6" s="253">
        <v>156.03212031999999</v>
      </c>
      <c r="I6" s="253">
        <v>48.799452299999999</v>
      </c>
      <c r="J6" s="254">
        <v>5.17717E-3</v>
      </c>
    </row>
    <row r="7" spans="1:12" x14ac:dyDescent="0.25">
      <c r="A7" s="252" t="s">
        <v>212</v>
      </c>
      <c r="B7" s="253">
        <v>8.1145307199999994</v>
      </c>
      <c r="C7" s="253">
        <v>0</v>
      </c>
      <c r="D7" s="253">
        <v>3.1605799999999996E-2</v>
      </c>
      <c r="E7" s="253">
        <v>11.730881949999999</v>
      </c>
      <c r="F7" s="253">
        <v>5.4746999999999999E-4</v>
      </c>
      <c r="G7" s="253">
        <v>0.70630024999999996</v>
      </c>
      <c r="H7" s="253">
        <v>4.1986457599999998</v>
      </c>
      <c r="I7" s="253">
        <v>44.194159249999998</v>
      </c>
      <c r="J7" s="254">
        <v>8.97663133</v>
      </c>
    </row>
    <row r="8" spans="1:12" x14ac:dyDescent="0.25">
      <c r="A8" s="252" t="s">
        <v>35</v>
      </c>
      <c r="B8" s="253">
        <v>6.3656213499999996</v>
      </c>
      <c r="C8" s="253">
        <v>1.3399000000000001E-4</v>
      </c>
      <c r="D8" s="253">
        <v>0</v>
      </c>
      <c r="E8" s="253">
        <v>0.37816363000000003</v>
      </c>
      <c r="F8" s="253">
        <v>3.9851499999999998E-3</v>
      </c>
      <c r="G8" s="253">
        <v>2.8508599999999999</v>
      </c>
      <c r="H8" s="253">
        <v>3.7319890499999997</v>
      </c>
      <c r="I8" s="253">
        <v>105.77634218999999</v>
      </c>
      <c r="J8" s="254">
        <v>2.5047059900000002</v>
      </c>
    </row>
    <row r="9" spans="1:12" x14ac:dyDescent="0.25">
      <c r="A9" s="252" t="s">
        <v>50</v>
      </c>
      <c r="B9" s="253">
        <v>6.0262139599999998</v>
      </c>
      <c r="C9" s="253">
        <v>0</v>
      </c>
      <c r="D9" s="253">
        <v>0</v>
      </c>
      <c r="E9" s="253">
        <v>0</v>
      </c>
      <c r="F9" s="253">
        <v>0</v>
      </c>
      <c r="G9" s="253">
        <v>0.61395948</v>
      </c>
      <c r="H9" s="253">
        <v>0.61395948</v>
      </c>
      <c r="I9" s="253">
        <v>19.770226489999999</v>
      </c>
      <c r="J9" s="254">
        <v>1.89527296</v>
      </c>
    </row>
    <row r="10" spans="1:12" x14ac:dyDescent="0.25">
      <c r="A10" s="252" t="s">
        <v>105</v>
      </c>
      <c r="B10" s="253">
        <v>5.2167300000000001</v>
      </c>
      <c r="C10" s="253">
        <v>1.9915457700000001</v>
      </c>
      <c r="D10" s="253">
        <v>0.38419032000000003</v>
      </c>
      <c r="E10" s="253">
        <v>69.846570970000002</v>
      </c>
      <c r="F10" s="253">
        <v>0</v>
      </c>
      <c r="G10" s="253">
        <v>31.437962300000002</v>
      </c>
      <c r="H10" s="253">
        <v>37.602143829999996</v>
      </c>
      <c r="I10" s="253">
        <v>83.306948939999998</v>
      </c>
      <c r="J10" s="254">
        <v>5.2105410000000001</v>
      </c>
    </row>
    <row r="11" spans="1:12" x14ac:dyDescent="0.25">
      <c r="A11" s="252" t="s">
        <v>142</v>
      </c>
      <c r="B11" s="253">
        <v>4.0881378100000001</v>
      </c>
      <c r="C11" s="253">
        <v>0</v>
      </c>
      <c r="D11" s="253">
        <v>4.3595100000000005E-3</v>
      </c>
      <c r="E11" s="253">
        <v>0.72737074999999995</v>
      </c>
      <c r="F11" s="253">
        <v>3.8839000000000001E-4</v>
      </c>
      <c r="G11" s="253">
        <v>9.203128490000001</v>
      </c>
      <c r="H11" s="253">
        <v>9.2177311599999996</v>
      </c>
      <c r="I11" s="253">
        <v>13.182374789999999</v>
      </c>
      <c r="J11" s="254">
        <v>0</v>
      </c>
    </row>
    <row r="12" spans="1:12" x14ac:dyDescent="0.25">
      <c r="A12" s="252" t="s">
        <v>152</v>
      </c>
      <c r="B12" s="253">
        <v>3.7883010000000001</v>
      </c>
      <c r="C12" s="253">
        <v>0</v>
      </c>
      <c r="D12" s="253">
        <v>0</v>
      </c>
      <c r="E12" s="253">
        <v>0</v>
      </c>
      <c r="F12" s="253">
        <v>0</v>
      </c>
      <c r="G12" s="253">
        <v>5.0049999999999997E-2</v>
      </c>
      <c r="H12" s="253">
        <v>5.0049999999999997E-2</v>
      </c>
      <c r="I12" s="253">
        <v>8.0820239699999998</v>
      </c>
      <c r="J12" s="254">
        <v>3.7883010000000001</v>
      </c>
    </row>
    <row r="13" spans="1:12" x14ac:dyDescent="0.25">
      <c r="A13" s="252" t="s">
        <v>231</v>
      </c>
      <c r="B13" s="253">
        <v>3.4564171400000001</v>
      </c>
      <c r="C13" s="253">
        <v>2.6383500000000001E-2</v>
      </c>
      <c r="D13" s="253">
        <v>0</v>
      </c>
      <c r="E13" s="253">
        <v>7.0526044500000005</v>
      </c>
      <c r="F13" s="253">
        <v>1.8116900000000001E-3</v>
      </c>
      <c r="G13" s="253">
        <v>6.5585809999999994E-2</v>
      </c>
      <c r="H13" s="253">
        <v>0.14615306</v>
      </c>
      <c r="I13" s="253">
        <v>20.003870500000001</v>
      </c>
      <c r="J13" s="254">
        <v>2.76450869</v>
      </c>
    </row>
    <row r="14" spans="1:12" x14ac:dyDescent="0.25">
      <c r="A14" s="252" t="s">
        <v>235</v>
      </c>
      <c r="B14" s="253">
        <v>2.3493524900000002</v>
      </c>
      <c r="C14" s="253">
        <v>8.7460999999999997E-3</v>
      </c>
      <c r="D14" s="253">
        <v>3.37295E-3</v>
      </c>
      <c r="E14" s="253">
        <v>34.947316180000001</v>
      </c>
      <c r="F14" s="253">
        <v>5.8502989999999998E-2</v>
      </c>
      <c r="G14" s="253">
        <v>1.6134671699999998</v>
      </c>
      <c r="H14" s="253">
        <v>0.83636664999999999</v>
      </c>
      <c r="I14" s="253">
        <v>39.021605799999996</v>
      </c>
      <c r="J14" s="254">
        <v>1.7175724699999999</v>
      </c>
    </row>
    <row r="15" spans="1:12" x14ac:dyDescent="0.25">
      <c r="A15" s="252" t="s">
        <v>0</v>
      </c>
      <c r="B15" s="253">
        <v>2.0587360000000001</v>
      </c>
      <c r="C15" s="253">
        <v>0</v>
      </c>
      <c r="D15" s="253">
        <v>0</v>
      </c>
      <c r="E15" s="253">
        <v>0</v>
      </c>
      <c r="F15" s="253">
        <v>0</v>
      </c>
      <c r="G15" s="253">
        <v>0</v>
      </c>
      <c r="H15" s="253">
        <v>0.35231299999999999</v>
      </c>
      <c r="I15" s="253">
        <v>1.96986613</v>
      </c>
      <c r="J15" s="254">
        <v>2.0587360000000001</v>
      </c>
    </row>
    <row r="16" spans="1:12" x14ac:dyDescent="0.25">
      <c r="A16" s="252" t="s">
        <v>250</v>
      </c>
      <c r="B16" s="253">
        <v>1.7769828400000001</v>
      </c>
      <c r="C16" s="253">
        <v>0.17825147</v>
      </c>
      <c r="D16" s="253">
        <v>1.4223379999999999E-2</v>
      </c>
      <c r="E16" s="253">
        <v>6.8953895999999997</v>
      </c>
      <c r="F16" s="253">
        <v>0.12079231</v>
      </c>
      <c r="G16" s="253">
        <v>3.83024232</v>
      </c>
      <c r="H16" s="253">
        <v>7.3248186999999998</v>
      </c>
      <c r="I16" s="253">
        <v>94.749048160000001</v>
      </c>
      <c r="J16" s="254">
        <v>7.9087500000000008E-3</v>
      </c>
    </row>
    <row r="17" spans="1:10" x14ac:dyDescent="0.25">
      <c r="A17" s="252" t="s">
        <v>170</v>
      </c>
      <c r="B17" s="253">
        <v>1.3786449599999999</v>
      </c>
      <c r="C17" s="253">
        <v>0</v>
      </c>
      <c r="D17" s="253">
        <v>0</v>
      </c>
      <c r="E17" s="253">
        <v>68.763931400000004</v>
      </c>
      <c r="F17" s="253">
        <v>0</v>
      </c>
      <c r="G17" s="253">
        <v>1.5696971899999999</v>
      </c>
      <c r="H17" s="253">
        <v>4.3002097699999995</v>
      </c>
      <c r="I17" s="253">
        <v>26.930162469999999</v>
      </c>
      <c r="J17" s="254">
        <v>1.3786449599999999</v>
      </c>
    </row>
    <row r="18" spans="1:10" x14ac:dyDescent="0.25">
      <c r="A18" s="252" t="s">
        <v>20</v>
      </c>
      <c r="B18" s="253">
        <v>1.35178832</v>
      </c>
      <c r="C18" s="253">
        <v>7.5599500000000002E-3</v>
      </c>
      <c r="D18" s="253">
        <v>0</v>
      </c>
      <c r="E18" s="253">
        <v>0.42756179</v>
      </c>
      <c r="F18" s="253">
        <v>0</v>
      </c>
      <c r="G18" s="253">
        <v>14.2060025</v>
      </c>
      <c r="H18" s="253">
        <v>14.246976310000001</v>
      </c>
      <c r="I18" s="253">
        <v>70.446714060000005</v>
      </c>
      <c r="J18" s="254">
        <v>0.55461024999999997</v>
      </c>
    </row>
    <row r="19" spans="1:10" x14ac:dyDescent="0.25">
      <c r="A19" s="252" t="s">
        <v>175</v>
      </c>
      <c r="B19" s="253">
        <v>1.0767162699999999</v>
      </c>
      <c r="C19" s="253">
        <v>0.56672539</v>
      </c>
      <c r="D19" s="253">
        <v>5.6113440000000001E-2</v>
      </c>
      <c r="E19" s="253">
        <v>44.10302154</v>
      </c>
      <c r="F19" s="253">
        <v>2.5000000000000001E-4</v>
      </c>
      <c r="G19" s="253">
        <v>9.9541806999999984</v>
      </c>
      <c r="H19" s="253">
        <v>19.798932000000001</v>
      </c>
      <c r="I19" s="253">
        <v>83.320767310000008</v>
      </c>
      <c r="J19" s="254">
        <v>1.0279106899999999</v>
      </c>
    </row>
    <row r="20" spans="1:10" x14ac:dyDescent="0.25">
      <c r="A20" s="252" t="s">
        <v>233</v>
      </c>
      <c r="B20" s="253">
        <v>1.0726836000000002</v>
      </c>
      <c r="C20" s="253">
        <v>0</v>
      </c>
      <c r="D20" s="253">
        <v>0</v>
      </c>
      <c r="E20" s="253">
        <v>5.7581967599999997</v>
      </c>
      <c r="F20" s="253">
        <v>0</v>
      </c>
      <c r="G20" s="253">
        <v>3.3106719999999999E-2</v>
      </c>
      <c r="H20" s="253">
        <v>0.10176494</v>
      </c>
      <c r="I20" s="253">
        <v>19.683808719999998</v>
      </c>
      <c r="J20" s="254">
        <v>1.0498594800000001</v>
      </c>
    </row>
    <row r="21" spans="1:10" x14ac:dyDescent="0.25">
      <c r="A21" s="252" t="s">
        <v>61</v>
      </c>
      <c r="B21" s="253">
        <v>0.80390329000000005</v>
      </c>
      <c r="C21" s="253">
        <v>0</v>
      </c>
      <c r="D21" s="253">
        <v>0</v>
      </c>
      <c r="E21" s="253">
        <v>3.6861000000000001E-4</v>
      </c>
      <c r="F21" s="253">
        <v>3.3342900000000002E-3</v>
      </c>
      <c r="G21" s="253">
        <v>0</v>
      </c>
      <c r="H21" s="253">
        <v>7.6527629999999999E-2</v>
      </c>
      <c r="I21" s="253">
        <v>5.9960407999999994</v>
      </c>
      <c r="J21" s="254">
        <v>0.80056899999999998</v>
      </c>
    </row>
    <row r="22" spans="1:10" x14ac:dyDescent="0.25">
      <c r="A22" s="252" t="s">
        <v>121</v>
      </c>
      <c r="B22" s="253">
        <v>0.78196399999999999</v>
      </c>
      <c r="C22" s="253">
        <v>0</v>
      </c>
      <c r="D22" s="253">
        <v>0</v>
      </c>
      <c r="E22" s="253">
        <v>7.5670427800000004</v>
      </c>
      <c r="F22" s="253">
        <v>0</v>
      </c>
      <c r="G22" s="253">
        <v>0.13880096</v>
      </c>
      <c r="H22" s="253">
        <v>0.13880096</v>
      </c>
      <c r="I22" s="253">
        <v>16.682180880000001</v>
      </c>
      <c r="J22" s="254">
        <v>0.78196399999999999</v>
      </c>
    </row>
    <row r="23" spans="1:10" x14ac:dyDescent="0.25">
      <c r="A23" s="252" t="s">
        <v>222</v>
      </c>
      <c r="B23" s="253">
        <v>0.7589302</v>
      </c>
      <c r="C23" s="253">
        <v>0</v>
      </c>
      <c r="D23" s="253">
        <v>0</v>
      </c>
      <c r="E23" s="253">
        <v>10.43611917</v>
      </c>
      <c r="F23" s="253">
        <v>7.4814990000000012E-2</v>
      </c>
      <c r="G23" s="253">
        <v>4.0096113500000001</v>
      </c>
      <c r="H23" s="253">
        <v>11.577229429999999</v>
      </c>
      <c r="I23" s="253">
        <v>39.065187850000001</v>
      </c>
      <c r="J23" s="254">
        <v>0.68411520999999997</v>
      </c>
    </row>
    <row r="24" spans="1:10" x14ac:dyDescent="0.25">
      <c r="A24" s="252" t="s">
        <v>232</v>
      </c>
      <c r="B24" s="253">
        <v>0.75806072000000002</v>
      </c>
      <c r="C24" s="253">
        <v>2.0559000000000003E-3</v>
      </c>
      <c r="D24" s="253">
        <v>0</v>
      </c>
      <c r="E24" s="253">
        <v>8.5036576699999991</v>
      </c>
      <c r="F24" s="253">
        <v>5.2177600000000001E-3</v>
      </c>
      <c r="G24" s="253">
        <v>9.2594690000000007E-2</v>
      </c>
      <c r="H24" s="253">
        <v>0.15401428</v>
      </c>
      <c r="I24" s="253">
        <v>21.723069800000001</v>
      </c>
      <c r="J24" s="254">
        <v>0.25989111999999998</v>
      </c>
    </row>
    <row r="25" spans="1:10" x14ac:dyDescent="0.25">
      <c r="A25" s="252" t="s">
        <v>168</v>
      </c>
      <c r="B25" s="253">
        <v>0.75634650000000003</v>
      </c>
      <c r="C25" s="253">
        <v>0</v>
      </c>
      <c r="D25" s="253">
        <v>0</v>
      </c>
      <c r="E25" s="253">
        <v>1.83592947</v>
      </c>
      <c r="F25" s="253">
        <v>0</v>
      </c>
      <c r="G25" s="253">
        <v>5.8105026200000003</v>
      </c>
      <c r="H25" s="253">
        <v>4.0930077699999998</v>
      </c>
      <c r="I25" s="253">
        <v>24.152112469999999</v>
      </c>
      <c r="J25" s="254">
        <v>0.75634650000000003</v>
      </c>
    </row>
    <row r="26" spans="1:10" x14ac:dyDescent="0.25">
      <c r="A26" s="252" t="s">
        <v>26</v>
      </c>
      <c r="B26" s="253">
        <v>0.69750040000000002</v>
      </c>
      <c r="C26" s="253">
        <v>0</v>
      </c>
      <c r="D26" s="253">
        <v>0.68709699999999996</v>
      </c>
      <c r="E26" s="253">
        <v>0</v>
      </c>
      <c r="F26" s="253">
        <v>0</v>
      </c>
      <c r="G26" s="253">
        <v>2.2960589999999999E-2</v>
      </c>
      <c r="H26" s="253">
        <v>3.411227E-2</v>
      </c>
      <c r="I26" s="253">
        <v>70.259508940000003</v>
      </c>
      <c r="J26" s="254">
        <v>4.4763699999999997E-2</v>
      </c>
    </row>
    <row r="27" spans="1:10" x14ac:dyDescent="0.25">
      <c r="A27" s="252" t="s">
        <v>172</v>
      </c>
      <c r="B27" s="253">
        <v>0.62349444999999992</v>
      </c>
      <c r="C27" s="253">
        <v>0.24780415</v>
      </c>
      <c r="D27" s="253">
        <v>1.06562E-3</v>
      </c>
      <c r="E27" s="253">
        <v>2.84058644</v>
      </c>
      <c r="F27" s="253">
        <v>0</v>
      </c>
      <c r="G27" s="253">
        <v>2.1113924500000003</v>
      </c>
      <c r="H27" s="253">
        <v>7.1215095999999996</v>
      </c>
      <c r="I27" s="253">
        <v>20.98083978</v>
      </c>
      <c r="J27" s="254">
        <v>0.63860790000000001</v>
      </c>
    </row>
    <row r="28" spans="1:10" x14ac:dyDescent="0.25">
      <c r="A28" s="252" t="s">
        <v>42</v>
      </c>
      <c r="B28" s="253">
        <v>0.56295987000000003</v>
      </c>
      <c r="C28" s="253">
        <v>0</v>
      </c>
      <c r="D28" s="253">
        <v>0</v>
      </c>
      <c r="E28" s="253">
        <v>0</v>
      </c>
      <c r="F28" s="253">
        <v>0.25220500000000001</v>
      </c>
      <c r="G28" s="253">
        <v>0</v>
      </c>
      <c r="H28" s="253">
        <v>0</v>
      </c>
      <c r="I28" s="253">
        <v>0.19854889000000001</v>
      </c>
      <c r="J28" s="254">
        <v>0.31475487000000002</v>
      </c>
    </row>
    <row r="29" spans="1:10" x14ac:dyDescent="0.25">
      <c r="A29" s="252" t="s">
        <v>227</v>
      </c>
      <c r="B29" s="253">
        <v>0.41280369</v>
      </c>
      <c r="C29" s="253">
        <v>0</v>
      </c>
      <c r="D29" s="253">
        <v>0</v>
      </c>
      <c r="E29" s="253">
        <v>0.32176607000000002</v>
      </c>
      <c r="F29" s="253">
        <v>0.41280369</v>
      </c>
      <c r="G29" s="253">
        <v>0</v>
      </c>
      <c r="H29" s="253">
        <v>1.168833E-2</v>
      </c>
      <c r="I29" s="253">
        <v>8.2754268199999999</v>
      </c>
      <c r="J29" s="254">
        <v>0</v>
      </c>
    </row>
    <row r="30" spans="1:10" x14ac:dyDescent="0.25">
      <c r="A30" s="252" t="s">
        <v>95</v>
      </c>
      <c r="B30" s="253">
        <v>0.39182891999999997</v>
      </c>
      <c r="C30" s="253">
        <v>0</v>
      </c>
      <c r="D30" s="253">
        <v>0</v>
      </c>
      <c r="E30" s="253">
        <v>1.2633238899999999</v>
      </c>
      <c r="F30" s="253">
        <v>0</v>
      </c>
      <c r="G30" s="253">
        <v>7.6663999999999994E-3</v>
      </c>
      <c r="H30" s="253">
        <v>2.2933540000000002E-2</v>
      </c>
      <c r="I30" s="253">
        <v>2.05456321</v>
      </c>
      <c r="J30" s="254">
        <v>0</v>
      </c>
    </row>
    <row r="31" spans="1:10" x14ac:dyDescent="0.25">
      <c r="A31" s="252" t="s">
        <v>218</v>
      </c>
      <c r="B31" s="253">
        <v>0.38283373999999998</v>
      </c>
      <c r="C31" s="253">
        <v>0</v>
      </c>
      <c r="D31" s="253">
        <v>0</v>
      </c>
      <c r="E31" s="253">
        <v>22.022399270000001</v>
      </c>
      <c r="F31" s="253">
        <v>0</v>
      </c>
      <c r="G31" s="253">
        <v>123.81918097000001</v>
      </c>
      <c r="H31" s="253">
        <v>176.03979002</v>
      </c>
      <c r="I31" s="253">
        <v>277.59900780000004</v>
      </c>
      <c r="J31" s="254">
        <v>0.38283373999999998</v>
      </c>
    </row>
    <row r="32" spans="1:10" x14ac:dyDescent="0.25">
      <c r="A32" s="252" t="s">
        <v>25</v>
      </c>
      <c r="B32" s="253">
        <v>0.37794141999999997</v>
      </c>
      <c r="C32" s="253">
        <v>0</v>
      </c>
      <c r="D32" s="253">
        <v>0</v>
      </c>
      <c r="E32" s="253">
        <v>6.64863E-3</v>
      </c>
      <c r="F32" s="253">
        <v>0</v>
      </c>
      <c r="G32" s="253">
        <v>0.67465313999999998</v>
      </c>
      <c r="H32" s="253">
        <v>0.67465313999999998</v>
      </c>
      <c r="I32" s="253">
        <v>35.311271099999999</v>
      </c>
      <c r="J32" s="254">
        <v>0.38770191999999998</v>
      </c>
    </row>
    <row r="33" spans="1:10" x14ac:dyDescent="0.25">
      <c r="A33" s="252" t="s">
        <v>2</v>
      </c>
      <c r="B33" s="253">
        <v>0.351686</v>
      </c>
      <c r="C33" s="253">
        <v>0</v>
      </c>
      <c r="D33" s="253">
        <v>31.824320530000001</v>
      </c>
      <c r="E33" s="253">
        <v>31.272443840000001</v>
      </c>
      <c r="F33" s="253">
        <v>0</v>
      </c>
      <c r="G33" s="253">
        <v>15.318044279999999</v>
      </c>
      <c r="H33" s="253">
        <v>14.939335529999999</v>
      </c>
      <c r="I33" s="253">
        <v>12.205799599999999</v>
      </c>
      <c r="J33" s="254">
        <v>0</v>
      </c>
    </row>
    <row r="34" spans="1:10" x14ac:dyDescent="0.25">
      <c r="A34" s="252" t="s">
        <v>234</v>
      </c>
      <c r="B34" s="253">
        <v>0.34784786000000001</v>
      </c>
      <c r="C34" s="253">
        <v>0</v>
      </c>
      <c r="D34" s="253">
        <v>0</v>
      </c>
      <c r="E34" s="253">
        <v>6.1172280900000002</v>
      </c>
      <c r="F34" s="253">
        <v>6.415599999999999E-4</v>
      </c>
      <c r="G34" s="253">
        <v>6.4334099999999996E-3</v>
      </c>
      <c r="H34" s="253">
        <v>5.4634389999999998E-2</v>
      </c>
      <c r="I34" s="253">
        <v>10.701358669999999</v>
      </c>
      <c r="J34" s="254">
        <v>0.15197331</v>
      </c>
    </row>
    <row r="35" spans="1:10" x14ac:dyDescent="0.25">
      <c r="A35" s="252" t="s">
        <v>236</v>
      </c>
      <c r="B35" s="253">
        <v>0.32974321999999995</v>
      </c>
      <c r="C35" s="253">
        <v>1.0196300000000001E-3</v>
      </c>
      <c r="D35" s="253">
        <v>0</v>
      </c>
      <c r="E35" s="253">
        <v>3.3981540899999998</v>
      </c>
      <c r="F35" s="253">
        <v>0</v>
      </c>
      <c r="G35" s="253">
        <v>0.17454032999999999</v>
      </c>
      <c r="H35" s="253">
        <v>0.24812308</v>
      </c>
      <c r="I35" s="253">
        <v>7.3364246099999999</v>
      </c>
      <c r="J35" s="254">
        <v>0.17863157999999998</v>
      </c>
    </row>
    <row r="36" spans="1:10" x14ac:dyDescent="0.25">
      <c r="A36" s="252" t="s">
        <v>160</v>
      </c>
      <c r="B36" s="253">
        <v>0.32650390000000001</v>
      </c>
      <c r="C36" s="253">
        <v>0.34323403000000002</v>
      </c>
      <c r="D36" s="253">
        <v>25.593081379999997</v>
      </c>
      <c r="E36" s="253">
        <v>32.13519926</v>
      </c>
      <c r="F36" s="253">
        <v>0</v>
      </c>
      <c r="G36" s="253">
        <v>11.59674358</v>
      </c>
      <c r="H36" s="253">
        <v>156.96058668999999</v>
      </c>
      <c r="I36" s="253">
        <v>43.820868420000004</v>
      </c>
      <c r="J36" s="254">
        <v>1.5500479999999999E-2</v>
      </c>
    </row>
    <row r="37" spans="1:10" x14ac:dyDescent="0.25">
      <c r="A37" s="252" t="s">
        <v>196</v>
      </c>
      <c r="B37" s="253">
        <v>0.30321375</v>
      </c>
      <c r="C37" s="253">
        <v>3.7702470000000002E-2</v>
      </c>
      <c r="D37" s="253">
        <v>0.14060460999999999</v>
      </c>
      <c r="E37" s="253">
        <v>15.71625925</v>
      </c>
      <c r="F37" s="253">
        <v>9.317127E-2</v>
      </c>
      <c r="G37" s="253">
        <v>14.424646560000001</v>
      </c>
      <c r="H37" s="253">
        <v>23.140698399999998</v>
      </c>
      <c r="I37" s="253">
        <v>28.490840429999999</v>
      </c>
      <c r="J37" s="254">
        <v>2.4281459999999998E-2</v>
      </c>
    </row>
    <row r="38" spans="1:10" x14ac:dyDescent="0.25">
      <c r="A38" s="252" t="s">
        <v>240</v>
      </c>
      <c r="B38" s="253">
        <v>0.28307759999999998</v>
      </c>
      <c r="C38" s="253">
        <v>0.44241409999999998</v>
      </c>
      <c r="D38" s="253">
        <v>3.5166300000000002E-3</v>
      </c>
      <c r="E38" s="253">
        <v>8.6243400799999996</v>
      </c>
      <c r="F38" s="253">
        <v>0</v>
      </c>
      <c r="G38" s="253">
        <v>10.76306688</v>
      </c>
      <c r="H38" s="253">
        <v>17.36852347</v>
      </c>
      <c r="I38" s="253">
        <v>31.584679640000001</v>
      </c>
      <c r="J38" s="254">
        <v>5.6371239999999996E-2</v>
      </c>
    </row>
    <row r="39" spans="1:10" x14ac:dyDescent="0.25">
      <c r="A39" s="252" t="s">
        <v>200</v>
      </c>
      <c r="B39" s="253">
        <v>0.27344869999999999</v>
      </c>
      <c r="C39" s="253">
        <v>0.14842247</v>
      </c>
      <c r="D39" s="253">
        <v>3.100199E-2</v>
      </c>
      <c r="E39" s="253">
        <v>11.13654335</v>
      </c>
      <c r="F39" s="253">
        <v>0</v>
      </c>
      <c r="G39" s="253">
        <v>12.09157422</v>
      </c>
      <c r="H39" s="253">
        <v>17.780737289999998</v>
      </c>
      <c r="I39" s="253">
        <v>25.81144089</v>
      </c>
      <c r="J39" s="254">
        <v>1.6574720000000001E-2</v>
      </c>
    </row>
    <row r="40" spans="1:10" x14ac:dyDescent="0.25">
      <c r="A40" s="252" t="s">
        <v>157</v>
      </c>
      <c r="B40" s="253">
        <v>0.27167579999999997</v>
      </c>
      <c r="C40" s="253">
        <v>0</v>
      </c>
      <c r="D40" s="253">
        <v>0</v>
      </c>
      <c r="E40" s="253">
        <v>11.60705231</v>
      </c>
      <c r="F40" s="253">
        <v>0</v>
      </c>
      <c r="G40" s="253">
        <v>1.2943791</v>
      </c>
      <c r="H40" s="253">
        <v>1.57224049</v>
      </c>
      <c r="I40" s="253">
        <v>43.570760189999994</v>
      </c>
      <c r="J40" s="254">
        <v>0</v>
      </c>
    </row>
    <row r="41" spans="1:10" x14ac:dyDescent="0.25">
      <c r="A41" s="252" t="s">
        <v>249</v>
      </c>
      <c r="B41" s="253">
        <v>0.24071661999999999</v>
      </c>
      <c r="C41" s="253">
        <v>0</v>
      </c>
      <c r="D41" s="253">
        <v>0</v>
      </c>
      <c r="E41" s="253">
        <v>0.33687485</v>
      </c>
      <c r="F41" s="253">
        <v>3.60152E-3</v>
      </c>
      <c r="G41" s="253">
        <v>0.54250404000000008</v>
      </c>
      <c r="H41" s="253">
        <v>16.495091609999999</v>
      </c>
      <c r="I41" s="253">
        <v>24.409781539999997</v>
      </c>
      <c r="J41" s="254">
        <v>0</v>
      </c>
    </row>
    <row r="42" spans="1:10" x14ac:dyDescent="0.25">
      <c r="A42" s="252" t="s">
        <v>27</v>
      </c>
      <c r="B42" s="253">
        <v>0.23004870000000002</v>
      </c>
      <c r="C42" s="253">
        <v>0</v>
      </c>
      <c r="D42" s="253">
        <v>1.053259E-2</v>
      </c>
      <c r="E42" s="253">
        <v>3.052643E-2</v>
      </c>
      <c r="F42" s="253">
        <v>0</v>
      </c>
      <c r="G42" s="253">
        <v>2.0203678100000002</v>
      </c>
      <c r="H42" s="253">
        <v>2.4868044500000002</v>
      </c>
      <c r="I42" s="253">
        <v>35.007820689999996</v>
      </c>
      <c r="J42" s="254">
        <v>0.23004870000000002</v>
      </c>
    </row>
    <row r="43" spans="1:10" x14ac:dyDescent="0.25">
      <c r="A43" s="252" t="s">
        <v>197</v>
      </c>
      <c r="B43" s="253">
        <v>0.20074027999999999</v>
      </c>
      <c r="C43" s="253">
        <v>0</v>
      </c>
      <c r="D43" s="253">
        <v>4.1089999999999998E-3</v>
      </c>
      <c r="E43" s="253">
        <v>13.94352769</v>
      </c>
      <c r="F43" s="253">
        <v>0</v>
      </c>
      <c r="G43" s="253">
        <v>70.784311410000001</v>
      </c>
      <c r="H43" s="253">
        <v>80.265829909999994</v>
      </c>
      <c r="I43" s="253">
        <v>13.9163759</v>
      </c>
      <c r="J43" s="254">
        <v>0.20074027999999999</v>
      </c>
    </row>
    <row r="44" spans="1:10" x14ac:dyDescent="0.25">
      <c r="A44" s="252" t="s">
        <v>184</v>
      </c>
      <c r="B44" s="253">
        <v>0.19389885000000001</v>
      </c>
      <c r="C44" s="253">
        <v>9.1297059999999999E-2</v>
      </c>
      <c r="D44" s="253">
        <v>1.33341149</v>
      </c>
      <c r="E44" s="253">
        <v>54.390183280000002</v>
      </c>
      <c r="F44" s="253">
        <v>7.9700789999999994E-2</v>
      </c>
      <c r="G44" s="253">
        <v>22.138228120000001</v>
      </c>
      <c r="H44" s="253">
        <v>151.43157302</v>
      </c>
      <c r="I44" s="253">
        <v>28.519942109999999</v>
      </c>
      <c r="J44" s="254">
        <v>0.11419806</v>
      </c>
    </row>
    <row r="45" spans="1:10" x14ac:dyDescent="0.25">
      <c r="A45" s="252" t="s">
        <v>178</v>
      </c>
      <c r="B45" s="253">
        <v>0.19160920000000001</v>
      </c>
      <c r="C45" s="253">
        <v>0.37418447999999999</v>
      </c>
      <c r="D45" s="253">
        <v>1.0764289299999998</v>
      </c>
      <c r="E45" s="253">
        <v>3.1654357599999998</v>
      </c>
      <c r="F45" s="253">
        <v>0</v>
      </c>
      <c r="G45" s="253">
        <v>34.218215749999999</v>
      </c>
      <c r="H45" s="253">
        <v>72.904628459999998</v>
      </c>
      <c r="I45" s="253">
        <v>12.170934820000001</v>
      </c>
      <c r="J45" s="254">
        <v>0</v>
      </c>
    </row>
    <row r="46" spans="1:10" x14ac:dyDescent="0.25">
      <c r="A46" s="252" t="s">
        <v>146</v>
      </c>
      <c r="B46" s="253">
        <v>0.19081055</v>
      </c>
      <c r="C46" s="253">
        <v>0</v>
      </c>
      <c r="D46" s="253">
        <v>0.25986269000000001</v>
      </c>
      <c r="E46" s="253">
        <v>3.6793076899999999</v>
      </c>
      <c r="F46" s="253">
        <v>0</v>
      </c>
      <c r="G46" s="253">
        <v>8.6237357299999999</v>
      </c>
      <c r="H46" s="253">
        <v>8.6349575600000001</v>
      </c>
      <c r="I46" s="253">
        <v>28.862102760000003</v>
      </c>
      <c r="J46" s="254">
        <v>0.19081055</v>
      </c>
    </row>
    <row r="47" spans="1:10" x14ac:dyDescent="0.25">
      <c r="A47" s="252" t="s">
        <v>238</v>
      </c>
      <c r="B47" s="253">
        <v>0.15669239999999998</v>
      </c>
      <c r="C47" s="253">
        <v>5.2040799999999998E-3</v>
      </c>
      <c r="D47" s="253">
        <v>6.2910999999999995E-2</v>
      </c>
      <c r="E47" s="253">
        <v>9.6124993100000005</v>
      </c>
      <c r="F47" s="253">
        <v>9.3567000000000008E-3</v>
      </c>
      <c r="G47" s="253">
        <v>0.40333083000000003</v>
      </c>
      <c r="H47" s="253">
        <v>0.64737893000000002</v>
      </c>
      <c r="I47" s="253">
        <v>37.242542920000005</v>
      </c>
      <c r="J47" s="254">
        <v>4.8136789999999999E-2</v>
      </c>
    </row>
    <row r="48" spans="1:10" x14ac:dyDescent="0.25">
      <c r="A48" s="252" t="s">
        <v>209</v>
      </c>
      <c r="B48" s="253">
        <v>0.14880434000000001</v>
      </c>
      <c r="C48" s="253">
        <v>0.29897211000000001</v>
      </c>
      <c r="D48" s="253">
        <v>2.7681E-4</v>
      </c>
      <c r="E48" s="253">
        <v>41.085956759999995</v>
      </c>
      <c r="F48" s="253">
        <v>0</v>
      </c>
      <c r="G48" s="253">
        <v>2.5692358399999997</v>
      </c>
      <c r="H48" s="253">
        <v>11.8873651</v>
      </c>
      <c r="I48" s="253">
        <v>28.525204609999999</v>
      </c>
      <c r="J48" s="254">
        <v>1.5747440000000001E-2</v>
      </c>
    </row>
    <row r="49" spans="1:10" x14ac:dyDescent="0.25">
      <c r="A49" s="252" t="s">
        <v>134</v>
      </c>
      <c r="B49" s="253">
        <v>0.1351021</v>
      </c>
      <c r="C49" s="253">
        <v>0</v>
      </c>
      <c r="D49" s="253">
        <v>2.3112495000000002</v>
      </c>
      <c r="E49" s="253">
        <v>2.7052810800000002</v>
      </c>
      <c r="F49" s="253">
        <v>8.9858919999999995E-2</v>
      </c>
      <c r="G49" s="253">
        <v>3.7150302799999997</v>
      </c>
      <c r="H49" s="253">
        <v>16.933708190000001</v>
      </c>
      <c r="I49" s="253">
        <v>73.725574760000001</v>
      </c>
      <c r="J49" s="254">
        <v>0</v>
      </c>
    </row>
    <row r="50" spans="1:10" x14ac:dyDescent="0.25">
      <c r="A50" s="252" t="s">
        <v>108</v>
      </c>
      <c r="B50" s="253">
        <v>0.13506688</v>
      </c>
      <c r="C50" s="253">
        <v>0.10936846</v>
      </c>
      <c r="D50" s="253">
        <v>0</v>
      </c>
      <c r="E50" s="253">
        <v>2.5506747999999999</v>
      </c>
      <c r="F50" s="253">
        <v>7.3486200000000002E-3</v>
      </c>
      <c r="G50" s="253">
        <v>11.5102555</v>
      </c>
      <c r="H50" s="253">
        <v>12.23868255</v>
      </c>
      <c r="I50" s="253">
        <v>101.73287743</v>
      </c>
      <c r="J50" s="254">
        <v>2.1996199999999998E-3</v>
      </c>
    </row>
    <row r="51" spans="1:10" x14ac:dyDescent="0.25">
      <c r="A51" s="252" t="s">
        <v>237</v>
      </c>
      <c r="B51" s="253">
        <v>0.1175703</v>
      </c>
      <c r="C51" s="253">
        <v>0</v>
      </c>
      <c r="D51" s="253">
        <v>0</v>
      </c>
      <c r="E51" s="253">
        <v>4.6325245400000004</v>
      </c>
      <c r="F51" s="253">
        <v>5.0998599999999995E-3</v>
      </c>
      <c r="G51" s="253">
        <v>0.27616040000000003</v>
      </c>
      <c r="H51" s="253">
        <v>0.54346623999999999</v>
      </c>
      <c r="I51" s="253">
        <v>8.4966976499999998</v>
      </c>
      <c r="J51" s="254">
        <v>4.0551999999999998E-4</v>
      </c>
    </row>
    <row r="52" spans="1:10" x14ac:dyDescent="0.25">
      <c r="A52" s="252" t="s">
        <v>242</v>
      </c>
      <c r="B52" s="253">
        <v>0.11155891</v>
      </c>
      <c r="C52" s="253">
        <v>0.45990340999999996</v>
      </c>
      <c r="D52" s="253">
        <v>9.4275850000000008E-2</v>
      </c>
      <c r="E52" s="253">
        <v>4.1903703100000005</v>
      </c>
      <c r="F52" s="253">
        <v>0</v>
      </c>
      <c r="G52" s="253">
        <v>23.587223870000003</v>
      </c>
      <c r="H52" s="253">
        <v>42.028733559999999</v>
      </c>
      <c r="I52" s="253">
        <v>18.75675421</v>
      </c>
      <c r="J52" s="254">
        <v>0</v>
      </c>
    </row>
    <row r="53" spans="1:10" x14ac:dyDescent="0.25">
      <c r="A53" s="252" t="s">
        <v>133</v>
      </c>
      <c r="B53" s="253">
        <v>9.9134780000000006E-2</v>
      </c>
      <c r="C53" s="253">
        <v>1.8636800000000002E-3</v>
      </c>
      <c r="D53" s="253">
        <v>0</v>
      </c>
      <c r="E53" s="253">
        <v>0.45345598999999998</v>
      </c>
      <c r="F53" s="253">
        <v>7.1400000000000001E-4</v>
      </c>
      <c r="G53" s="253">
        <v>8.9439419999999992E-2</v>
      </c>
      <c r="H53" s="253">
        <v>0.28477964</v>
      </c>
      <c r="I53" s="253">
        <v>12.974346600000001</v>
      </c>
      <c r="J53" s="254">
        <v>4.1677680000000002E-2</v>
      </c>
    </row>
    <row r="54" spans="1:10" x14ac:dyDescent="0.25">
      <c r="A54" s="252" t="s">
        <v>76</v>
      </c>
      <c r="B54" s="253">
        <v>9.0534000000000003E-2</v>
      </c>
      <c r="C54" s="253">
        <v>0</v>
      </c>
      <c r="D54" s="253">
        <v>0</v>
      </c>
      <c r="E54" s="253">
        <v>0</v>
      </c>
      <c r="F54" s="253">
        <v>0</v>
      </c>
      <c r="G54" s="253">
        <v>0</v>
      </c>
      <c r="H54" s="253">
        <v>0</v>
      </c>
      <c r="I54" s="253">
        <v>3.5594785299999998</v>
      </c>
      <c r="J54" s="254">
        <v>9.0534000000000003E-2</v>
      </c>
    </row>
    <row r="55" spans="1:10" x14ac:dyDescent="0.25">
      <c r="A55" s="252" t="s">
        <v>204</v>
      </c>
      <c r="B55" s="253">
        <v>8.2553440000000006E-2</v>
      </c>
      <c r="C55" s="253">
        <v>6.8298899999999999E-3</v>
      </c>
      <c r="D55" s="253">
        <v>0</v>
      </c>
      <c r="E55" s="253">
        <v>37.434282750000001</v>
      </c>
      <c r="F55" s="253">
        <v>8.2494599999999984E-3</v>
      </c>
      <c r="G55" s="253">
        <v>3.5779917000000001</v>
      </c>
      <c r="H55" s="253">
        <v>5.61670961</v>
      </c>
      <c r="I55" s="253">
        <v>16.670906609999999</v>
      </c>
      <c r="J55" s="254">
        <v>7.4303979999999992E-2</v>
      </c>
    </row>
    <row r="56" spans="1:10" x14ac:dyDescent="0.25">
      <c r="A56" s="252" t="s">
        <v>135</v>
      </c>
      <c r="B56" s="253">
        <v>8.1051949999999998E-2</v>
      </c>
      <c r="C56" s="253">
        <v>0</v>
      </c>
      <c r="D56" s="253">
        <v>0</v>
      </c>
      <c r="E56" s="253">
        <v>1.43335444</v>
      </c>
      <c r="F56" s="253">
        <v>1.1773E-4</v>
      </c>
      <c r="G56" s="253">
        <v>1.5229348899999999</v>
      </c>
      <c r="H56" s="253">
        <v>1.58701443</v>
      </c>
      <c r="I56" s="253">
        <v>82.529518260000003</v>
      </c>
      <c r="J56" s="254">
        <v>7.3547000000000001E-2</v>
      </c>
    </row>
    <row r="57" spans="1:10" x14ac:dyDescent="0.25">
      <c r="A57" s="252" t="s">
        <v>171</v>
      </c>
      <c r="B57" s="253">
        <v>7.9483149999999989E-2</v>
      </c>
      <c r="C57" s="253">
        <v>1.9854009999999998E-2</v>
      </c>
      <c r="D57" s="253">
        <v>9.1607400000000005E-3</v>
      </c>
      <c r="E57" s="253">
        <v>0.85458613999999999</v>
      </c>
      <c r="F57" s="253">
        <v>2.2715999999999999E-4</v>
      </c>
      <c r="G57" s="253">
        <v>4.6488249400000008</v>
      </c>
      <c r="H57" s="253">
        <v>8.5115212200000006</v>
      </c>
      <c r="I57" s="253">
        <v>18.73233123</v>
      </c>
      <c r="J57" s="254">
        <v>2.7830919999999999E-2</v>
      </c>
    </row>
    <row r="58" spans="1:10" x14ac:dyDescent="0.25">
      <c r="A58" s="252" t="s">
        <v>143</v>
      </c>
      <c r="B58" s="253">
        <v>7.5597990000000004E-2</v>
      </c>
      <c r="C58" s="253">
        <v>1.9827479999999998E-2</v>
      </c>
      <c r="D58" s="253">
        <v>0</v>
      </c>
      <c r="E58" s="253">
        <v>6.6112478000000001</v>
      </c>
      <c r="F58" s="253">
        <v>4.5950000000000001E-3</v>
      </c>
      <c r="G58" s="253">
        <v>0.22935447</v>
      </c>
      <c r="H58" s="253">
        <v>0.61787548999999997</v>
      </c>
      <c r="I58" s="253">
        <v>34.889540450000005</v>
      </c>
      <c r="J58" s="254">
        <v>3.2785700000000002E-3</v>
      </c>
    </row>
    <row r="59" spans="1:10" x14ac:dyDescent="0.25">
      <c r="A59" s="252" t="s">
        <v>93</v>
      </c>
      <c r="B59" s="253">
        <v>7.1877750000000004E-2</v>
      </c>
      <c r="C59" s="253">
        <v>3.5589099999999999E-2</v>
      </c>
      <c r="D59" s="253">
        <v>0</v>
      </c>
      <c r="E59" s="253">
        <v>0.35326851000000004</v>
      </c>
      <c r="F59" s="253">
        <v>0</v>
      </c>
      <c r="G59" s="253">
        <v>3.6909830000000005E-2</v>
      </c>
      <c r="H59" s="253">
        <v>7.2861229999999999E-2</v>
      </c>
      <c r="I59" s="253">
        <v>1.9701035200000001</v>
      </c>
      <c r="J59" s="254">
        <v>0</v>
      </c>
    </row>
    <row r="60" spans="1:10" x14ac:dyDescent="0.25">
      <c r="A60" s="252" t="s">
        <v>30</v>
      </c>
      <c r="B60" s="253">
        <v>6.8726630000000011E-2</v>
      </c>
      <c r="C60" s="253">
        <v>0</v>
      </c>
      <c r="D60" s="253">
        <v>0</v>
      </c>
      <c r="E60" s="253">
        <v>0</v>
      </c>
      <c r="F60" s="253">
        <v>6.8726630000000011E-2</v>
      </c>
      <c r="G60" s="253">
        <v>2.9807978999999998</v>
      </c>
      <c r="H60" s="253">
        <v>3.5485560299999999</v>
      </c>
      <c r="I60" s="253">
        <v>21.760476019999999</v>
      </c>
      <c r="J60" s="254">
        <v>0</v>
      </c>
    </row>
    <row r="61" spans="1:10" x14ac:dyDescent="0.25">
      <c r="A61" s="252" t="s">
        <v>211</v>
      </c>
      <c r="B61" s="253">
        <v>5.635594E-2</v>
      </c>
      <c r="C61" s="253">
        <v>3.6668157300000002</v>
      </c>
      <c r="D61" s="253">
        <v>1.299282E-2</v>
      </c>
      <c r="E61" s="253">
        <v>3.1095334100000001</v>
      </c>
      <c r="F61" s="253">
        <v>5.0674759999999999E-2</v>
      </c>
      <c r="G61" s="253">
        <v>5.0175854100000006</v>
      </c>
      <c r="H61" s="253">
        <v>14.90150734</v>
      </c>
      <c r="I61" s="253">
        <v>34.260445959999998</v>
      </c>
      <c r="J61" s="254">
        <v>4.2451499999999996E-3</v>
      </c>
    </row>
    <row r="62" spans="1:10" x14ac:dyDescent="0.25">
      <c r="A62" s="252" t="s">
        <v>216</v>
      </c>
      <c r="B62" s="253">
        <v>5.1079220000000002E-2</v>
      </c>
      <c r="C62" s="253">
        <v>2.0086330000000003E-2</v>
      </c>
      <c r="D62" s="253">
        <v>3.4847040000000003E-2</v>
      </c>
      <c r="E62" s="253">
        <v>17.400852440000001</v>
      </c>
      <c r="F62" s="253">
        <v>2.0350000000000001E-4</v>
      </c>
      <c r="G62" s="253">
        <v>6.1324363799999997</v>
      </c>
      <c r="H62" s="253">
        <v>24.764067420000003</v>
      </c>
      <c r="I62" s="253">
        <v>52.027920710000004</v>
      </c>
      <c r="J62" s="254">
        <v>0.21714600000000001</v>
      </c>
    </row>
    <row r="63" spans="1:10" x14ac:dyDescent="0.25">
      <c r="A63" s="252" t="s">
        <v>256</v>
      </c>
      <c r="B63" s="253">
        <v>4.7034010000000001E-2</v>
      </c>
      <c r="C63" s="253">
        <v>0.63382239000000007</v>
      </c>
      <c r="D63" s="253">
        <v>3.7188489999999998E-2</v>
      </c>
      <c r="E63" s="253">
        <v>3.86690713</v>
      </c>
      <c r="F63" s="253">
        <v>7.5000000000000002E-4</v>
      </c>
      <c r="G63" s="253">
        <v>1.1481705600000001</v>
      </c>
      <c r="H63" s="253">
        <v>6.9308666600000004</v>
      </c>
      <c r="I63" s="253">
        <v>25.35531606</v>
      </c>
      <c r="J63" s="254">
        <v>5.4781300000000003E-3</v>
      </c>
    </row>
    <row r="64" spans="1:10" x14ac:dyDescent="0.25">
      <c r="A64" s="252" t="s">
        <v>107</v>
      </c>
      <c r="B64" s="253">
        <v>4.4042640000000001E-2</v>
      </c>
      <c r="C64" s="253">
        <v>1.405875E-2</v>
      </c>
      <c r="D64" s="253">
        <v>1.497918E-2</v>
      </c>
      <c r="E64" s="253">
        <v>1.39912455</v>
      </c>
      <c r="F64" s="253">
        <v>3.17338E-2</v>
      </c>
      <c r="G64" s="253">
        <v>11.80758176</v>
      </c>
      <c r="H64" s="253">
        <v>13.0002405</v>
      </c>
      <c r="I64" s="253">
        <v>101.58986478</v>
      </c>
      <c r="J64" s="254">
        <v>1.1316670000000001E-2</v>
      </c>
    </row>
    <row r="65" spans="1:10" x14ac:dyDescent="0.25">
      <c r="A65" s="252" t="s">
        <v>49</v>
      </c>
      <c r="B65" s="253">
        <v>3.9279000000000001E-2</v>
      </c>
      <c r="C65" s="253">
        <v>0</v>
      </c>
      <c r="D65" s="253">
        <v>0</v>
      </c>
      <c r="E65" s="253">
        <v>0</v>
      </c>
      <c r="F65" s="253">
        <v>0</v>
      </c>
      <c r="G65" s="253">
        <v>0</v>
      </c>
      <c r="H65" s="253">
        <v>0</v>
      </c>
      <c r="I65" s="253">
        <v>14.048307699999999</v>
      </c>
      <c r="J65" s="254">
        <v>3.9279000000000001E-2</v>
      </c>
    </row>
    <row r="66" spans="1:10" x14ac:dyDescent="0.25">
      <c r="A66" s="252" t="s">
        <v>203</v>
      </c>
      <c r="B66" s="253">
        <v>3.6455960000000003E-2</v>
      </c>
      <c r="C66" s="253">
        <v>0.19888963000000001</v>
      </c>
      <c r="D66" s="253">
        <v>0</v>
      </c>
      <c r="E66" s="253">
        <v>6.6532234900000002</v>
      </c>
      <c r="F66" s="253">
        <v>0</v>
      </c>
      <c r="G66" s="253">
        <v>0.41038240000000004</v>
      </c>
      <c r="H66" s="253">
        <v>6.0395858899999997</v>
      </c>
      <c r="I66" s="253">
        <v>23.775185430000001</v>
      </c>
      <c r="J66" s="254">
        <v>2.1805300000000004E-3</v>
      </c>
    </row>
    <row r="67" spans="1:10" x14ac:dyDescent="0.25">
      <c r="A67" s="252" t="s">
        <v>228</v>
      </c>
      <c r="B67" s="253">
        <v>3.3201710000000002E-2</v>
      </c>
      <c r="C67" s="253">
        <v>0</v>
      </c>
      <c r="D67" s="253">
        <v>0</v>
      </c>
      <c r="E67" s="253">
        <v>6.1723644699999998</v>
      </c>
      <c r="F67" s="253">
        <v>0</v>
      </c>
      <c r="G67" s="253">
        <v>0.23807951000000002</v>
      </c>
      <c r="H67" s="253">
        <v>0.60885444</v>
      </c>
      <c r="I67" s="253">
        <v>10.08666511</v>
      </c>
      <c r="J67" s="254">
        <v>0</v>
      </c>
    </row>
    <row r="68" spans="1:10" x14ac:dyDescent="0.25">
      <c r="A68" s="252" t="s">
        <v>173</v>
      </c>
      <c r="B68" s="253">
        <v>3.2150680000000001E-2</v>
      </c>
      <c r="C68" s="253">
        <v>0</v>
      </c>
      <c r="D68" s="253">
        <v>0</v>
      </c>
      <c r="E68" s="253">
        <v>1.15436615</v>
      </c>
      <c r="F68" s="253">
        <v>0</v>
      </c>
      <c r="G68" s="253">
        <v>0.71377081999999992</v>
      </c>
      <c r="H68" s="253">
        <v>0.80544244999999992</v>
      </c>
      <c r="I68" s="253">
        <v>6.0168274999999998</v>
      </c>
      <c r="J68" s="254">
        <v>1.7440000000000001E-3</v>
      </c>
    </row>
    <row r="69" spans="1:10" x14ac:dyDescent="0.25">
      <c r="A69" s="252" t="s">
        <v>117</v>
      </c>
      <c r="B69" s="253">
        <v>3.0887150000000002E-2</v>
      </c>
      <c r="C69" s="253">
        <v>0.31821996999999996</v>
      </c>
      <c r="D69" s="253">
        <v>1.3253655900000001</v>
      </c>
      <c r="E69" s="253">
        <v>0.70767916000000008</v>
      </c>
      <c r="F69" s="253">
        <v>0</v>
      </c>
      <c r="G69" s="253">
        <v>0.73342010999999996</v>
      </c>
      <c r="H69" s="253">
        <v>2.0605677899999999</v>
      </c>
      <c r="I69" s="253">
        <v>21.18186846</v>
      </c>
      <c r="J69" s="254">
        <v>0</v>
      </c>
    </row>
    <row r="70" spans="1:10" x14ac:dyDescent="0.25">
      <c r="A70" s="252" t="s">
        <v>128</v>
      </c>
      <c r="B70" s="253">
        <v>2.845191E-2</v>
      </c>
      <c r="C70" s="253">
        <v>5.0000000000000002E-5</v>
      </c>
      <c r="D70" s="253">
        <v>8.6263399999999997E-3</v>
      </c>
      <c r="E70" s="253">
        <v>0.31002795</v>
      </c>
      <c r="F70" s="253">
        <v>9.3719000000000007E-4</v>
      </c>
      <c r="G70" s="253">
        <v>0.94305716000000006</v>
      </c>
      <c r="H70" s="253">
        <v>3.43188512</v>
      </c>
      <c r="I70" s="253">
        <v>8.3429168100000002</v>
      </c>
      <c r="J70" s="254">
        <v>0</v>
      </c>
    </row>
    <row r="71" spans="1:10" x14ac:dyDescent="0.25">
      <c r="A71" s="252" t="s">
        <v>229</v>
      </c>
      <c r="B71" s="253">
        <v>2.7090009999999998E-2</v>
      </c>
      <c r="C71" s="253">
        <v>4.9315100000000001E-3</v>
      </c>
      <c r="D71" s="253">
        <v>1.2935478200000001</v>
      </c>
      <c r="E71" s="253">
        <v>9.9032209099999999</v>
      </c>
      <c r="F71" s="253">
        <v>0</v>
      </c>
      <c r="G71" s="253">
        <v>0.65358384999999997</v>
      </c>
      <c r="H71" s="253">
        <v>1.9518110099999999</v>
      </c>
      <c r="I71" s="253">
        <v>55.408693820000003</v>
      </c>
      <c r="J71" s="254">
        <v>1.8317770000000001E-2</v>
      </c>
    </row>
    <row r="72" spans="1:10" x14ac:dyDescent="0.25">
      <c r="A72" s="252" t="s">
        <v>193</v>
      </c>
      <c r="B72" s="253">
        <v>2.5808479999999998E-2</v>
      </c>
      <c r="C72" s="253">
        <v>1.7809999999999999E-2</v>
      </c>
      <c r="D72" s="253">
        <v>0</v>
      </c>
      <c r="E72" s="253">
        <v>4.2312653600000001</v>
      </c>
      <c r="F72" s="253">
        <v>0</v>
      </c>
      <c r="G72" s="253">
        <v>6.9808479999999992E-2</v>
      </c>
      <c r="H72" s="253">
        <v>0.15012121</v>
      </c>
      <c r="I72" s="253">
        <v>4.7559068199999999</v>
      </c>
      <c r="J72" s="254">
        <v>0</v>
      </c>
    </row>
    <row r="73" spans="1:10" x14ac:dyDescent="0.25">
      <c r="A73" s="252" t="s">
        <v>116</v>
      </c>
      <c r="B73" s="253">
        <v>2.4830520000000002E-2</v>
      </c>
      <c r="C73" s="253">
        <v>1.4568299999999999E-3</v>
      </c>
      <c r="D73" s="253">
        <v>0</v>
      </c>
      <c r="E73" s="253">
        <v>1.0103074000000001</v>
      </c>
      <c r="F73" s="253">
        <v>0</v>
      </c>
      <c r="G73" s="253">
        <v>0.66348147999999996</v>
      </c>
      <c r="H73" s="253">
        <v>1.25315278</v>
      </c>
      <c r="I73" s="253">
        <v>25.733214149999998</v>
      </c>
      <c r="J73" s="254">
        <v>1.4981370000000001E-2</v>
      </c>
    </row>
    <row r="74" spans="1:10" x14ac:dyDescent="0.25">
      <c r="A74" s="252" t="s">
        <v>199</v>
      </c>
      <c r="B74" s="253">
        <v>2.4527319999999998E-2</v>
      </c>
      <c r="C74" s="253">
        <v>0</v>
      </c>
      <c r="D74" s="253">
        <v>4.7979470000000003E-2</v>
      </c>
      <c r="E74" s="253">
        <v>6.1071192999999999</v>
      </c>
      <c r="F74" s="253">
        <v>0</v>
      </c>
      <c r="G74" s="253">
        <v>0.96084870999999994</v>
      </c>
      <c r="H74" s="253">
        <v>4.12644141</v>
      </c>
      <c r="I74" s="253">
        <v>4.7118004999999998</v>
      </c>
      <c r="J74" s="254">
        <v>1.8319160000000001E-2</v>
      </c>
    </row>
    <row r="75" spans="1:10" x14ac:dyDescent="0.25">
      <c r="A75" s="252" t="s">
        <v>147</v>
      </c>
      <c r="B75" s="253">
        <v>2.4327910000000001E-2</v>
      </c>
      <c r="C75" s="253">
        <v>6.2949499999999997E-3</v>
      </c>
      <c r="D75" s="253">
        <v>2.8985230000000001E-2</v>
      </c>
      <c r="E75" s="253">
        <v>4.0655289200000002</v>
      </c>
      <c r="F75" s="253">
        <v>9.9301600000000004E-3</v>
      </c>
      <c r="G75" s="253">
        <v>1.1613163100000001</v>
      </c>
      <c r="H75" s="253">
        <v>2.0648247299999998</v>
      </c>
      <c r="I75" s="253">
        <v>13.32170696</v>
      </c>
      <c r="J75" s="254">
        <v>5.7400000000000003E-3</v>
      </c>
    </row>
    <row r="76" spans="1:10" x14ac:dyDescent="0.25">
      <c r="A76" s="252" t="s">
        <v>75</v>
      </c>
      <c r="B76" s="253">
        <v>2.1518810000000003E-2</v>
      </c>
      <c r="C76" s="253">
        <v>0</v>
      </c>
      <c r="D76" s="253">
        <v>1.295166E-2</v>
      </c>
      <c r="E76" s="253">
        <v>3.6930080000000004E-2</v>
      </c>
      <c r="F76" s="253">
        <v>2.1518810000000003E-2</v>
      </c>
      <c r="G76" s="253">
        <v>0.31623561</v>
      </c>
      <c r="H76" s="253">
        <v>0.34519359000000005</v>
      </c>
      <c r="I76" s="253">
        <v>20.425951789999999</v>
      </c>
      <c r="J76" s="254">
        <v>1.079783E-2</v>
      </c>
    </row>
    <row r="77" spans="1:10" x14ac:dyDescent="0.25">
      <c r="A77" s="252" t="s">
        <v>201</v>
      </c>
      <c r="B77" s="253">
        <v>2.1221990000000003E-2</v>
      </c>
      <c r="C77" s="253">
        <v>0</v>
      </c>
      <c r="D77" s="253">
        <v>0.84378909000000002</v>
      </c>
      <c r="E77" s="253">
        <v>4.4957112099999996</v>
      </c>
      <c r="F77" s="253">
        <v>0</v>
      </c>
      <c r="G77" s="253">
        <v>9.5569759000000012</v>
      </c>
      <c r="H77" s="253">
        <v>18.422887100000001</v>
      </c>
      <c r="I77" s="253">
        <v>22.393307739999997</v>
      </c>
      <c r="J77" s="254">
        <v>2.1822899999999999E-3</v>
      </c>
    </row>
    <row r="78" spans="1:10" x14ac:dyDescent="0.25">
      <c r="A78" s="252" t="s">
        <v>247</v>
      </c>
      <c r="B78" s="253">
        <v>1.9230419999999998E-2</v>
      </c>
      <c r="C78" s="253">
        <v>1.7147229999999999E-2</v>
      </c>
      <c r="D78" s="253">
        <v>0</v>
      </c>
      <c r="E78" s="253">
        <v>1.0075272800000001</v>
      </c>
      <c r="F78" s="253">
        <v>1.9230419999999998E-2</v>
      </c>
      <c r="G78" s="253">
        <v>8.8227700000000006E-3</v>
      </c>
      <c r="H78" s="253">
        <v>0.15255305999999999</v>
      </c>
      <c r="I78" s="253">
        <v>1.53858921</v>
      </c>
      <c r="J78" s="254">
        <v>0</v>
      </c>
    </row>
    <row r="79" spans="1:10" x14ac:dyDescent="0.25">
      <c r="A79" s="252" t="s">
        <v>104</v>
      </c>
      <c r="B79" s="253">
        <v>1.6613289999999999E-2</v>
      </c>
      <c r="C79" s="253">
        <v>0</v>
      </c>
      <c r="D79" s="253">
        <v>3.50613134</v>
      </c>
      <c r="E79" s="253">
        <v>3.0846317200000004</v>
      </c>
      <c r="F79" s="253">
        <v>0</v>
      </c>
      <c r="G79" s="253">
        <v>7.7707209900000001</v>
      </c>
      <c r="H79" s="253">
        <v>9.8455207700000003</v>
      </c>
      <c r="I79" s="253">
        <v>24.866340789999999</v>
      </c>
      <c r="J79" s="254">
        <v>0</v>
      </c>
    </row>
    <row r="80" spans="1:10" x14ac:dyDescent="0.25">
      <c r="A80" s="252" t="s">
        <v>181</v>
      </c>
      <c r="B80" s="253">
        <v>1.6564619999999999E-2</v>
      </c>
      <c r="C80" s="253">
        <v>6.7731000000000006E-3</v>
      </c>
      <c r="D80" s="253">
        <v>4.1115100000000005E-3</v>
      </c>
      <c r="E80" s="253">
        <v>0.44542582000000003</v>
      </c>
      <c r="F80" s="253">
        <v>0</v>
      </c>
      <c r="G80" s="253">
        <v>0.55072465000000004</v>
      </c>
      <c r="H80" s="253">
        <v>1.60246004</v>
      </c>
      <c r="I80" s="253">
        <v>4.4607326900000004</v>
      </c>
      <c r="J80" s="254">
        <v>1.6564619999999999E-2</v>
      </c>
    </row>
    <row r="81" spans="1:10" x14ac:dyDescent="0.25">
      <c r="A81" s="252" t="s">
        <v>198</v>
      </c>
      <c r="B81" s="253">
        <v>1.5258959999999998E-2</v>
      </c>
      <c r="C81" s="253">
        <v>0.16324156000000001</v>
      </c>
      <c r="D81" s="253">
        <v>0.59423250999999999</v>
      </c>
      <c r="E81" s="253">
        <v>23.859496570000001</v>
      </c>
      <c r="F81" s="253">
        <v>0</v>
      </c>
      <c r="G81" s="253">
        <v>35.66885525</v>
      </c>
      <c r="H81" s="253">
        <v>36.856749489999999</v>
      </c>
      <c r="I81" s="253">
        <v>26.311906829999998</v>
      </c>
      <c r="J81" s="254">
        <v>0</v>
      </c>
    </row>
    <row r="82" spans="1:10" x14ac:dyDescent="0.25">
      <c r="A82" s="252" t="s">
        <v>114</v>
      </c>
      <c r="B82" s="253">
        <v>1.4804370000000001E-2</v>
      </c>
      <c r="C82" s="253">
        <v>0</v>
      </c>
      <c r="D82" s="253">
        <v>0</v>
      </c>
      <c r="E82" s="253">
        <v>9.9453488000000014</v>
      </c>
      <c r="F82" s="253">
        <v>0</v>
      </c>
      <c r="G82" s="253">
        <v>2.7701552599999997</v>
      </c>
      <c r="H82" s="253">
        <v>32.969562100000005</v>
      </c>
      <c r="I82" s="253">
        <v>5.7020941699999996</v>
      </c>
      <c r="J82" s="254">
        <v>0.11275369</v>
      </c>
    </row>
    <row r="83" spans="1:10" x14ac:dyDescent="0.25">
      <c r="A83" s="252" t="s">
        <v>251</v>
      </c>
      <c r="B83" s="253">
        <v>1.453629E-2</v>
      </c>
      <c r="C83" s="253">
        <v>0</v>
      </c>
      <c r="D83" s="253">
        <v>0</v>
      </c>
      <c r="E83" s="253">
        <v>6.7568142199999999</v>
      </c>
      <c r="F83" s="253">
        <v>2.6897700000000002E-3</v>
      </c>
      <c r="G83" s="253">
        <v>1.7365375199999999</v>
      </c>
      <c r="H83" s="253">
        <v>3.0171055499999997</v>
      </c>
      <c r="I83" s="253">
        <v>9.3509536799999999</v>
      </c>
      <c r="J83" s="254">
        <v>4.1209999999999997E-3</v>
      </c>
    </row>
    <row r="84" spans="1:10" x14ac:dyDescent="0.25">
      <c r="A84" s="252" t="s">
        <v>174</v>
      </c>
      <c r="B84" s="253">
        <v>1.3967549999999999E-2</v>
      </c>
      <c r="C84" s="253">
        <v>0</v>
      </c>
      <c r="D84" s="253">
        <v>2.4719E-3</v>
      </c>
      <c r="E84" s="253">
        <v>2.9592711299999999</v>
      </c>
      <c r="F84" s="253">
        <v>0</v>
      </c>
      <c r="G84" s="253">
        <v>0.24699203</v>
      </c>
      <c r="H84" s="253">
        <v>0.73650571999999992</v>
      </c>
      <c r="I84" s="253">
        <v>14.711051060000001</v>
      </c>
      <c r="J84" s="254">
        <v>1.1171440000000001E-2</v>
      </c>
    </row>
    <row r="85" spans="1:10" x14ac:dyDescent="0.25">
      <c r="A85" s="252" t="s">
        <v>32</v>
      </c>
      <c r="B85" s="253">
        <v>1.3582260000000001E-2</v>
      </c>
      <c r="C85" s="253">
        <v>0</v>
      </c>
      <c r="D85" s="253">
        <v>0</v>
      </c>
      <c r="E85" s="253">
        <v>0</v>
      </c>
      <c r="F85" s="253">
        <v>0</v>
      </c>
      <c r="G85" s="253">
        <v>3.232898E-2</v>
      </c>
      <c r="H85" s="253">
        <v>3.232898E-2</v>
      </c>
      <c r="I85" s="253">
        <v>21.059508469999997</v>
      </c>
      <c r="J85" s="254">
        <v>1.360226E-2</v>
      </c>
    </row>
    <row r="86" spans="1:10" x14ac:dyDescent="0.25">
      <c r="A86" s="252" t="s">
        <v>120</v>
      </c>
      <c r="B86" s="253">
        <v>1.3145479999999999E-2</v>
      </c>
      <c r="C86" s="253">
        <v>7.36E-4</v>
      </c>
      <c r="D86" s="253">
        <v>1.6817799999999999E-3</v>
      </c>
      <c r="E86" s="253">
        <v>0.48732748999999997</v>
      </c>
      <c r="F86" s="253">
        <v>0</v>
      </c>
      <c r="G86" s="253">
        <v>0.24223345999999998</v>
      </c>
      <c r="H86" s="253">
        <v>0.33538368000000002</v>
      </c>
      <c r="I86" s="253">
        <v>12.060101029999998</v>
      </c>
      <c r="J86" s="254">
        <v>0</v>
      </c>
    </row>
    <row r="87" spans="1:10" x14ac:dyDescent="0.25">
      <c r="A87" s="252" t="s">
        <v>21</v>
      </c>
      <c r="B87" s="253">
        <v>1.2800000000000001E-2</v>
      </c>
      <c r="C87" s="253">
        <v>0</v>
      </c>
      <c r="D87" s="253">
        <v>0</v>
      </c>
      <c r="E87" s="253">
        <v>0</v>
      </c>
      <c r="F87" s="253">
        <v>0</v>
      </c>
      <c r="G87" s="253">
        <v>8.1476210000000007E-2</v>
      </c>
      <c r="H87" s="253">
        <v>0.10010596000000001</v>
      </c>
      <c r="I87" s="253">
        <v>26.75814768</v>
      </c>
      <c r="J87" s="254">
        <v>1.4835010000000001E-2</v>
      </c>
    </row>
    <row r="88" spans="1:10" x14ac:dyDescent="0.25">
      <c r="A88" s="252" t="s">
        <v>98</v>
      </c>
      <c r="B88" s="253">
        <v>1.2496770000000001E-2</v>
      </c>
      <c r="C88" s="253">
        <v>3.1679999999999998E-3</v>
      </c>
      <c r="D88" s="253">
        <v>0</v>
      </c>
      <c r="E88" s="253">
        <v>5.7780019400000002</v>
      </c>
      <c r="F88" s="253">
        <v>0</v>
      </c>
      <c r="G88" s="253">
        <v>6.06077361</v>
      </c>
      <c r="H88" s="253">
        <v>6.7224767699999992</v>
      </c>
      <c r="I88" s="253">
        <v>7.5516287800000006</v>
      </c>
      <c r="J88" s="254">
        <v>0</v>
      </c>
    </row>
    <row r="89" spans="1:10" x14ac:dyDescent="0.25">
      <c r="A89" s="252" t="s">
        <v>24</v>
      </c>
      <c r="B89" s="253">
        <v>1.234618E-2</v>
      </c>
      <c r="C89" s="253">
        <v>0</v>
      </c>
      <c r="D89" s="253">
        <v>0</v>
      </c>
      <c r="E89" s="253">
        <v>6.3639830000000008E-2</v>
      </c>
      <c r="F89" s="253">
        <v>1.234618E-2</v>
      </c>
      <c r="G89" s="253">
        <v>0.36855409</v>
      </c>
      <c r="H89" s="253">
        <v>0.36855409</v>
      </c>
      <c r="I89" s="253">
        <v>17.19450857</v>
      </c>
      <c r="J89" s="254">
        <v>0</v>
      </c>
    </row>
    <row r="90" spans="1:10" x14ac:dyDescent="0.25">
      <c r="A90" s="252" t="s">
        <v>103</v>
      </c>
      <c r="B90" s="253">
        <v>1.176166E-2</v>
      </c>
      <c r="C90" s="253">
        <v>0</v>
      </c>
      <c r="D90" s="253">
        <v>0</v>
      </c>
      <c r="E90" s="253">
        <v>0.65935798000000001</v>
      </c>
      <c r="F90" s="253">
        <v>0</v>
      </c>
      <c r="G90" s="253">
        <v>3.5387409300000003</v>
      </c>
      <c r="H90" s="253">
        <v>6.5789825799999999</v>
      </c>
      <c r="I90" s="253">
        <v>23.355863800000002</v>
      </c>
      <c r="J90" s="254">
        <v>0</v>
      </c>
    </row>
    <row r="91" spans="1:10" x14ac:dyDescent="0.25">
      <c r="A91" s="252" t="s">
        <v>210</v>
      </c>
      <c r="B91" s="253">
        <v>1.14895E-2</v>
      </c>
      <c r="C91" s="253">
        <v>1.8678199999999999E-3</v>
      </c>
      <c r="D91" s="253">
        <v>0.60486386999999997</v>
      </c>
      <c r="E91" s="253">
        <v>7.2171535599999999</v>
      </c>
      <c r="F91" s="253">
        <v>1.61955E-3</v>
      </c>
      <c r="G91" s="253">
        <v>1.68870425</v>
      </c>
      <c r="H91" s="253">
        <v>2.4115054100000002</v>
      </c>
      <c r="I91" s="253">
        <v>23.03576713</v>
      </c>
      <c r="J91" s="254">
        <v>7.4489999999999999E-3</v>
      </c>
    </row>
    <row r="92" spans="1:10" x14ac:dyDescent="0.25">
      <c r="A92" s="252" t="s">
        <v>214</v>
      </c>
      <c r="B92" s="253">
        <v>1.1029590000000001E-2</v>
      </c>
      <c r="C92" s="253">
        <v>1.478929E-2</v>
      </c>
      <c r="D92" s="253">
        <v>0</v>
      </c>
      <c r="E92" s="253">
        <v>10.684646599999999</v>
      </c>
      <c r="F92" s="253">
        <v>3.9719999999999999E-5</v>
      </c>
      <c r="G92" s="253">
        <v>1.90997919</v>
      </c>
      <c r="H92" s="253">
        <v>3.9673151600000001</v>
      </c>
      <c r="I92" s="253">
        <v>43.114815990000004</v>
      </c>
      <c r="J92" s="254">
        <v>0</v>
      </c>
    </row>
    <row r="93" spans="1:10" x14ac:dyDescent="0.25">
      <c r="A93" s="252" t="s">
        <v>7</v>
      </c>
      <c r="B93" s="253">
        <v>1.025673E-2</v>
      </c>
      <c r="C93" s="253">
        <v>0</v>
      </c>
      <c r="D93" s="253">
        <v>0</v>
      </c>
      <c r="E93" s="253">
        <v>0</v>
      </c>
      <c r="F93" s="253">
        <v>0</v>
      </c>
      <c r="G93" s="253">
        <v>1.1524862300000001</v>
      </c>
      <c r="H93" s="253">
        <v>1.1524862300000001</v>
      </c>
      <c r="I93" s="253">
        <v>21.65959312</v>
      </c>
      <c r="J93" s="254">
        <v>0</v>
      </c>
    </row>
    <row r="94" spans="1:10" x14ac:dyDescent="0.25">
      <c r="A94" s="252" t="s">
        <v>241</v>
      </c>
      <c r="B94" s="253">
        <v>9.9877099999999986E-3</v>
      </c>
      <c r="C94" s="253">
        <v>0</v>
      </c>
      <c r="D94" s="253">
        <v>6.0738050000000002E-2</v>
      </c>
      <c r="E94" s="253">
        <v>2.0417846800000001</v>
      </c>
      <c r="F94" s="253">
        <v>0</v>
      </c>
      <c r="G94" s="253">
        <v>0.75352618000000005</v>
      </c>
      <c r="H94" s="253">
        <v>0.88356805000000005</v>
      </c>
      <c r="I94" s="253">
        <v>1.67715105</v>
      </c>
      <c r="J94" s="254">
        <v>0</v>
      </c>
    </row>
    <row r="95" spans="1:10" x14ac:dyDescent="0.25">
      <c r="A95" s="252" t="s">
        <v>220</v>
      </c>
      <c r="B95" s="253">
        <v>9.8398700000000006E-3</v>
      </c>
      <c r="C95" s="253">
        <v>9.9818470000000006E-2</v>
      </c>
      <c r="D95" s="253">
        <v>0.51827261999999996</v>
      </c>
      <c r="E95" s="253">
        <v>13.46004924</v>
      </c>
      <c r="F95" s="253">
        <v>0</v>
      </c>
      <c r="G95" s="253">
        <v>11.21196666</v>
      </c>
      <c r="H95" s="253">
        <v>29.0830333</v>
      </c>
      <c r="I95" s="253">
        <v>51.243610220000001</v>
      </c>
      <c r="J95" s="254">
        <v>1.44858E-2</v>
      </c>
    </row>
    <row r="96" spans="1:10" x14ac:dyDescent="0.25">
      <c r="A96" s="252" t="s">
        <v>202</v>
      </c>
      <c r="B96" s="253">
        <v>9.7222799999999998E-3</v>
      </c>
      <c r="C96" s="253">
        <v>1.10329E-3</v>
      </c>
      <c r="D96" s="253">
        <v>9.04838E-3</v>
      </c>
      <c r="E96" s="253">
        <v>2.4055998599999997</v>
      </c>
      <c r="F96" s="253">
        <v>0</v>
      </c>
      <c r="G96" s="253">
        <v>13.99394236</v>
      </c>
      <c r="H96" s="253">
        <v>19.149613899999999</v>
      </c>
      <c r="I96" s="253">
        <v>5.0919429200000002</v>
      </c>
      <c r="J96" s="254">
        <v>0</v>
      </c>
    </row>
    <row r="97" spans="1:10" x14ac:dyDescent="0.25">
      <c r="A97" s="252" t="s">
        <v>230</v>
      </c>
      <c r="B97" s="253">
        <v>9.2942000000000007E-3</v>
      </c>
      <c r="C97" s="253">
        <v>2.5064599999999999E-2</v>
      </c>
      <c r="D97" s="253">
        <v>0</v>
      </c>
      <c r="E97" s="253">
        <v>8.8149735500000013</v>
      </c>
      <c r="F97" s="253">
        <v>5.6311800000000004E-3</v>
      </c>
      <c r="G97" s="253">
        <v>0.12108155</v>
      </c>
      <c r="H97" s="253">
        <v>0.27729638000000001</v>
      </c>
      <c r="I97" s="253">
        <v>7.6626740599999996</v>
      </c>
      <c r="J97" s="254">
        <v>4.8285699999999999E-3</v>
      </c>
    </row>
    <row r="98" spans="1:10" x14ac:dyDescent="0.25">
      <c r="A98" s="252" t="s">
        <v>215</v>
      </c>
      <c r="B98" s="253">
        <v>8.9029999999999995E-3</v>
      </c>
      <c r="C98" s="253">
        <v>0.1747484</v>
      </c>
      <c r="D98" s="253">
        <v>0</v>
      </c>
      <c r="E98" s="253">
        <v>96.770253180000012</v>
      </c>
      <c r="F98" s="253">
        <v>0</v>
      </c>
      <c r="G98" s="253">
        <v>0.14826892000000003</v>
      </c>
      <c r="H98" s="253">
        <v>3.2488607300000001</v>
      </c>
      <c r="I98" s="253">
        <v>4.6748480999999993</v>
      </c>
      <c r="J98" s="254">
        <v>0</v>
      </c>
    </row>
    <row r="99" spans="1:10" x14ac:dyDescent="0.25">
      <c r="A99" s="252" t="s">
        <v>94</v>
      </c>
      <c r="B99" s="253">
        <v>8.5260000000000006E-3</v>
      </c>
      <c r="C99" s="253">
        <v>0.87322825000000004</v>
      </c>
      <c r="D99" s="253">
        <v>0</v>
      </c>
      <c r="E99" s="253">
        <v>1.08696897</v>
      </c>
      <c r="F99" s="253">
        <v>0</v>
      </c>
      <c r="G99" s="253">
        <v>5.45615088</v>
      </c>
      <c r="H99" s="253">
        <v>5.0223402000000004</v>
      </c>
      <c r="I99" s="253">
        <v>2.5556821200000002</v>
      </c>
      <c r="J99" s="254">
        <v>0</v>
      </c>
    </row>
    <row r="100" spans="1:10" x14ac:dyDescent="0.25">
      <c r="A100" s="252" t="s">
        <v>137</v>
      </c>
      <c r="B100" s="253">
        <v>8.0555399999999999E-3</v>
      </c>
      <c r="C100" s="253">
        <v>0</v>
      </c>
      <c r="D100" s="253">
        <v>0</v>
      </c>
      <c r="E100" s="253">
        <v>4.1805349999999998E-2</v>
      </c>
      <c r="F100" s="253">
        <v>0</v>
      </c>
      <c r="G100" s="253">
        <v>1.9247400000000001E-3</v>
      </c>
      <c r="H100" s="253">
        <v>4.5512299999999999E-3</v>
      </c>
      <c r="I100" s="253">
        <v>1.23983899</v>
      </c>
      <c r="J100" s="254">
        <v>8.0555399999999999E-3</v>
      </c>
    </row>
    <row r="101" spans="1:10" x14ac:dyDescent="0.25">
      <c r="A101" s="252" t="s">
        <v>150</v>
      </c>
      <c r="B101" s="253">
        <v>7.8967900000000008E-3</v>
      </c>
      <c r="C101" s="253">
        <v>0</v>
      </c>
      <c r="D101" s="253">
        <v>0</v>
      </c>
      <c r="E101" s="253">
        <v>1.8380105200000001</v>
      </c>
      <c r="F101" s="253">
        <v>0</v>
      </c>
      <c r="G101" s="253">
        <v>5.3347489999999997E-2</v>
      </c>
      <c r="H101" s="253">
        <v>5.9033959999999996E-2</v>
      </c>
      <c r="I101" s="253">
        <v>2.3890006000000001</v>
      </c>
      <c r="J101" s="254">
        <v>0</v>
      </c>
    </row>
    <row r="102" spans="1:10" x14ac:dyDescent="0.25">
      <c r="A102" s="252" t="s">
        <v>64</v>
      </c>
      <c r="B102" s="253">
        <v>7.8370000000000002E-3</v>
      </c>
      <c r="C102" s="253">
        <v>0</v>
      </c>
      <c r="D102" s="253">
        <v>0</v>
      </c>
      <c r="E102" s="253">
        <v>0.12321619</v>
      </c>
      <c r="F102" s="253">
        <v>5.2999999999999998E-4</v>
      </c>
      <c r="G102" s="253">
        <v>1.585787E-2</v>
      </c>
      <c r="H102" s="253">
        <v>14.10632298</v>
      </c>
      <c r="I102" s="253">
        <v>10.440565119999999</v>
      </c>
      <c r="J102" s="254">
        <v>7.3070000000000001E-3</v>
      </c>
    </row>
    <row r="103" spans="1:10" x14ac:dyDescent="0.25">
      <c r="A103" s="252" t="s">
        <v>252</v>
      </c>
      <c r="B103" s="253">
        <v>7.4163299999999996E-3</v>
      </c>
      <c r="C103" s="253">
        <v>9.1022399999999993E-3</v>
      </c>
      <c r="D103" s="253">
        <v>0</v>
      </c>
      <c r="E103" s="253">
        <v>1.11910368</v>
      </c>
      <c r="F103" s="253">
        <v>1.1875399999999999E-3</v>
      </c>
      <c r="G103" s="253">
        <v>0.61325662999999997</v>
      </c>
      <c r="H103" s="253">
        <v>1.82128907</v>
      </c>
      <c r="I103" s="253">
        <v>15.89980435</v>
      </c>
      <c r="J103" s="254">
        <v>0</v>
      </c>
    </row>
    <row r="104" spans="1:10" x14ac:dyDescent="0.25">
      <c r="A104" s="252" t="s">
        <v>243</v>
      </c>
      <c r="B104" s="253">
        <v>7.1452399999999998E-3</v>
      </c>
      <c r="C104" s="253">
        <v>0</v>
      </c>
      <c r="D104" s="253">
        <v>0</v>
      </c>
      <c r="E104" s="253">
        <v>1.2450075700000001</v>
      </c>
      <c r="F104" s="253">
        <v>0</v>
      </c>
      <c r="G104" s="253">
        <v>3.1254839999999999E-2</v>
      </c>
      <c r="H104" s="253">
        <v>0.79614056000000011</v>
      </c>
      <c r="I104" s="253">
        <v>1.5838715300000001</v>
      </c>
      <c r="J104" s="254">
        <v>2.7268600000000002E-3</v>
      </c>
    </row>
    <row r="105" spans="1:10" x14ac:dyDescent="0.25">
      <c r="A105" s="252" t="s">
        <v>246</v>
      </c>
      <c r="B105" s="253">
        <v>5.1042600000000002E-3</v>
      </c>
      <c r="C105" s="253">
        <v>7.5867399999999998E-3</v>
      </c>
      <c r="D105" s="253">
        <v>3.4275300000000002E-3</v>
      </c>
      <c r="E105" s="253">
        <v>1.1734597199999999</v>
      </c>
      <c r="F105" s="253">
        <v>0</v>
      </c>
      <c r="G105" s="253">
        <v>0.90356245999999996</v>
      </c>
      <c r="H105" s="253">
        <v>1.7476190300000001</v>
      </c>
      <c r="I105" s="253">
        <v>9.1196573499999989</v>
      </c>
      <c r="J105" s="254">
        <v>0</v>
      </c>
    </row>
    <row r="106" spans="1:10" x14ac:dyDescent="0.25">
      <c r="A106" s="252" t="s">
        <v>138</v>
      </c>
      <c r="B106" s="253">
        <v>3.9947899999999998E-3</v>
      </c>
      <c r="C106" s="253">
        <v>0</v>
      </c>
      <c r="D106" s="253">
        <v>0</v>
      </c>
      <c r="E106" s="253">
        <v>0.46539132</v>
      </c>
      <c r="F106" s="253">
        <v>6.4790000000000008E-5</v>
      </c>
      <c r="G106" s="253">
        <v>0</v>
      </c>
      <c r="H106" s="253">
        <v>2.7727999999999997E-4</v>
      </c>
      <c r="I106" s="253">
        <v>3.16972399</v>
      </c>
      <c r="J106" s="254">
        <v>3.9300000000000003E-3</v>
      </c>
    </row>
    <row r="107" spans="1:10" x14ac:dyDescent="0.25">
      <c r="A107" s="252" t="s">
        <v>36</v>
      </c>
      <c r="B107" s="253">
        <v>3.8911200000000001E-3</v>
      </c>
      <c r="C107" s="253">
        <v>5.3549700000000006E-3</v>
      </c>
      <c r="D107" s="253">
        <v>0</v>
      </c>
      <c r="E107" s="253">
        <v>5.5444200000000004E-3</v>
      </c>
      <c r="F107" s="253">
        <v>2.3311199999999999E-3</v>
      </c>
      <c r="G107" s="253">
        <v>1.4024374199999998</v>
      </c>
      <c r="H107" s="253">
        <v>1.6143032399999999</v>
      </c>
      <c r="I107" s="253">
        <v>42.133258740000002</v>
      </c>
      <c r="J107" s="254">
        <v>0.21002672</v>
      </c>
    </row>
    <row r="108" spans="1:10" x14ac:dyDescent="0.25">
      <c r="A108" s="252" t="s">
        <v>253</v>
      </c>
      <c r="B108" s="253">
        <v>3.6873600000000002E-3</v>
      </c>
      <c r="C108" s="253">
        <v>0</v>
      </c>
      <c r="D108" s="253">
        <v>0</v>
      </c>
      <c r="E108" s="253">
        <v>1.94718E-3</v>
      </c>
      <c r="F108" s="253">
        <v>6.8736000000000003E-4</v>
      </c>
      <c r="G108" s="253">
        <v>6.3658899999999999E-3</v>
      </c>
      <c r="H108" s="253">
        <v>7.2668300000000002E-3</v>
      </c>
      <c r="I108" s="253">
        <v>0.18405674</v>
      </c>
      <c r="J108" s="254">
        <v>3.0000000000000001E-3</v>
      </c>
    </row>
    <row r="109" spans="1:10" x14ac:dyDescent="0.25">
      <c r="A109" s="252" t="s">
        <v>258</v>
      </c>
      <c r="B109" s="253">
        <v>3.1486500000000002E-3</v>
      </c>
      <c r="C109" s="253">
        <v>0</v>
      </c>
      <c r="D109" s="253">
        <v>0</v>
      </c>
      <c r="E109" s="253">
        <v>0.84090290000000001</v>
      </c>
      <c r="F109" s="253">
        <v>2.4865E-4</v>
      </c>
      <c r="G109" s="253">
        <v>1.04372596</v>
      </c>
      <c r="H109" s="253">
        <v>2.6748427100000001</v>
      </c>
      <c r="I109" s="253">
        <v>3.84197319</v>
      </c>
      <c r="J109" s="254">
        <v>0.50583729999999993</v>
      </c>
    </row>
    <row r="110" spans="1:10" x14ac:dyDescent="0.25">
      <c r="A110" s="252" t="s">
        <v>31</v>
      </c>
      <c r="B110" s="253">
        <v>3.01834E-3</v>
      </c>
      <c r="C110" s="253">
        <v>0</v>
      </c>
      <c r="D110" s="253">
        <v>0</v>
      </c>
      <c r="E110" s="253">
        <v>7.6246000000000005E-3</v>
      </c>
      <c r="F110" s="253">
        <v>2.15592E-3</v>
      </c>
      <c r="G110" s="253">
        <v>0.47721569000000003</v>
      </c>
      <c r="H110" s="253">
        <v>0.51566025000000004</v>
      </c>
      <c r="I110" s="253">
        <v>8.3692852599999998</v>
      </c>
      <c r="J110" s="254">
        <v>1.32442E-3</v>
      </c>
    </row>
    <row r="111" spans="1:10" x14ac:dyDescent="0.25">
      <c r="A111" s="252" t="s">
        <v>188</v>
      </c>
      <c r="B111" s="253">
        <v>2.898E-3</v>
      </c>
      <c r="C111" s="253">
        <v>0</v>
      </c>
      <c r="D111" s="253">
        <v>0</v>
      </c>
      <c r="E111" s="253">
        <v>0.76247271999999999</v>
      </c>
      <c r="F111" s="253">
        <v>0</v>
      </c>
      <c r="G111" s="253">
        <v>5.1407265199999994</v>
      </c>
      <c r="H111" s="253">
        <v>5.38271283</v>
      </c>
      <c r="I111" s="253">
        <v>8.2559090400000006</v>
      </c>
      <c r="J111" s="254">
        <v>2.898E-3</v>
      </c>
    </row>
    <row r="112" spans="1:10" x14ac:dyDescent="0.25">
      <c r="A112" s="252" t="s">
        <v>82</v>
      </c>
      <c r="B112" s="253">
        <v>2.3387800000000004E-3</v>
      </c>
      <c r="C112" s="253">
        <v>0</v>
      </c>
      <c r="D112" s="253">
        <v>0</v>
      </c>
      <c r="E112" s="253">
        <v>1.100548E-2</v>
      </c>
      <c r="F112" s="253">
        <v>0</v>
      </c>
      <c r="G112" s="253">
        <v>2.3387800000000004E-3</v>
      </c>
      <c r="H112" s="253">
        <v>2.3387800000000004E-3</v>
      </c>
      <c r="I112" s="253">
        <v>17.692368160000001</v>
      </c>
      <c r="J112" s="254">
        <v>0</v>
      </c>
    </row>
    <row r="113" spans="1:10" x14ac:dyDescent="0.25">
      <c r="A113" s="252" t="s">
        <v>130</v>
      </c>
      <c r="B113" s="253">
        <v>2.2865400000000001E-3</v>
      </c>
      <c r="C113" s="253">
        <v>3.7604399999999999E-3</v>
      </c>
      <c r="D113" s="253">
        <v>2.6394529999999999E-2</v>
      </c>
      <c r="E113" s="253">
        <v>5.5530325300000003</v>
      </c>
      <c r="F113" s="253">
        <v>0</v>
      </c>
      <c r="G113" s="253">
        <v>3.6379259199999998</v>
      </c>
      <c r="H113" s="253">
        <v>9.2234972200000005</v>
      </c>
      <c r="I113" s="253">
        <v>15.46092563</v>
      </c>
      <c r="J113" s="254">
        <v>0</v>
      </c>
    </row>
    <row r="114" spans="1:10" x14ac:dyDescent="0.25">
      <c r="A114" s="252" t="s">
        <v>195</v>
      </c>
      <c r="B114" s="253">
        <v>2.0357299999999999E-3</v>
      </c>
      <c r="C114" s="253">
        <v>0</v>
      </c>
      <c r="D114" s="253">
        <v>0.1006783</v>
      </c>
      <c r="E114" s="253">
        <v>16.34448849</v>
      </c>
      <c r="F114" s="253">
        <v>0</v>
      </c>
      <c r="G114" s="253">
        <v>10.088862970000001</v>
      </c>
      <c r="H114" s="253">
        <v>21.17397489</v>
      </c>
      <c r="I114" s="253">
        <v>30.91739634</v>
      </c>
      <c r="J114" s="254">
        <v>4.2904050000000006E-2</v>
      </c>
    </row>
    <row r="115" spans="1:10" x14ac:dyDescent="0.25">
      <c r="A115" s="252" t="s">
        <v>187</v>
      </c>
      <c r="B115" s="253">
        <v>2.0110000000000002E-3</v>
      </c>
      <c r="C115" s="253">
        <v>0</v>
      </c>
      <c r="D115" s="253">
        <v>0</v>
      </c>
      <c r="E115" s="253">
        <v>0.24094895999999999</v>
      </c>
      <c r="F115" s="253">
        <v>0</v>
      </c>
      <c r="G115" s="253">
        <v>2.640814E-2</v>
      </c>
      <c r="H115" s="253">
        <v>4.2670182099999998</v>
      </c>
      <c r="I115" s="253">
        <v>1.7675182</v>
      </c>
      <c r="J115" s="254">
        <v>2.0110000000000002E-3</v>
      </c>
    </row>
    <row r="116" spans="1:10" x14ac:dyDescent="0.25">
      <c r="A116" s="252" t="s">
        <v>148</v>
      </c>
      <c r="B116" s="253">
        <v>1.88591E-3</v>
      </c>
      <c r="C116" s="253">
        <v>0</v>
      </c>
      <c r="D116" s="253">
        <v>2.682089E-2</v>
      </c>
      <c r="E116" s="253">
        <v>3.1955723199999997</v>
      </c>
      <c r="F116" s="253">
        <v>0</v>
      </c>
      <c r="G116" s="253">
        <v>0.45014478999999996</v>
      </c>
      <c r="H116" s="253">
        <v>1.1252098500000001</v>
      </c>
      <c r="I116" s="253">
        <v>10.267427300000001</v>
      </c>
      <c r="J116" s="254">
        <v>0</v>
      </c>
    </row>
    <row r="117" spans="1:10" x14ac:dyDescent="0.25">
      <c r="A117" s="252" t="s">
        <v>139</v>
      </c>
      <c r="B117" s="253">
        <v>1.846E-3</v>
      </c>
      <c r="C117" s="253">
        <v>0</v>
      </c>
      <c r="D117" s="253">
        <v>0</v>
      </c>
      <c r="E117" s="253">
        <v>0.9908438100000001</v>
      </c>
      <c r="F117" s="253">
        <v>0</v>
      </c>
      <c r="G117" s="253">
        <v>1.846E-3</v>
      </c>
      <c r="H117" s="253">
        <v>1.846E-3</v>
      </c>
      <c r="I117" s="253">
        <v>2.8724685999999999</v>
      </c>
      <c r="J117" s="254">
        <v>0</v>
      </c>
    </row>
    <row r="118" spans="1:10" x14ac:dyDescent="0.25">
      <c r="A118" s="252" t="s">
        <v>207</v>
      </c>
      <c r="B118" s="253">
        <v>1.1999999999999999E-3</v>
      </c>
      <c r="C118" s="253">
        <v>0</v>
      </c>
      <c r="D118" s="253">
        <v>0</v>
      </c>
      <c r="E118" s="253">
        <v>0.62281686000000003</v>
      </c>
      <c r="F118" s="253">
        <v>0</v>
      </c>
      <c r="G118" s="253">
        <v>0.15129175</v>
      </c>
      <c r="H118" s="253">
        <v>0.26382262000000001</v>
      </c>
      <c r="I118" s="253">
        <v>0.53112369999999998</v>
      </c>
      <c r="J118" s="254">
        <v>1.1999999999999999E-3</v>
      </c>
    </row>
    <row r="119" spans="1:10" x14ac:dyDescent="0.25">
      <c r="A119" s="252" t="s">
        <v>132</v>
      </c>
      <c r="B119" s="253">
        <v>9.8751999999999998E-4</v>
      </c>
      <c r="C119" s="253">
        <v>0</v>
      </c>
      <c r="D119" s="253">
        <v>0</v>
      </c>
      <c r="E119" s="253">
        <v>0.45962640000000005</v>
      </c>
      <c r="F119" s="253">
        <v>7.4752E-4</v>
      </c>
      <c r="G119" s="253">
        <v>6.9359980000000002E-2</v>
      </c>
      <c r="H119" s="253">
        <v>7.1119829999999995E-2</v>
      </c>
      <c r="I119" s="253">
        <v>24.00251432</v>
      </c>
      <c r="J119" s="254">
        <v>2.4000000000000001E-4</v>
      </c>
    </row>
    <row r="120" spans="1:10" x14ac:dyDescent="0.25">
      <c r="A120" s="252" t="s">
        <v>254</v>
      </c>
      <c r="B120" s="253">
        <v>8.4732000000000004E-4</v>
      </c>
      <c r="C120" s="253">
        <v>0.14435799999999999</v>
      </c>
      <c r="D120" s="253">
        <v>0</v>
      </c>
      <c r="E120" s="253">
        <v>1.2164720600000001</v>
      </c>
      <c r="F120" s="253">
        <v>8.4732000000000004E-4</v>
      </c>
      <c r="G120" s="253">
        <v>3.2163249999999997E-2</v>
      </c>
      <c r="H120" s="253">
        <v>0.40381121999999997</v>
      </c>
      <c r="I120" s="253">
        <v>3.6849378399999999</v>
      </c>
      <c r="J120" s="254">
        <v>2.9179999999999999E-4</v>
      </c>
    </row>
    <row r="121" spans="1:10" x14ac:dyDescent="0.25">
      <c r="A121" s="252" t="s">
        <v>144</v>
      </c>
      <c r="B121" s="253">
        <v>8.4036000000000007E-4</v>
      </c>
      <c r="C121" s="253">
        <v>0</v>
      </c>
      <c r="D121" s="253">
        <v>0</v>
      </c>
      <c r="E121" s="253">
        <v>0.83046004000000007</v>
      </c>
      <c r="F121" s="253">
        <v>0</v>
      </c>
      <c r="G121" s="253">
        <v>3.7567290000000003E-2</v>
      </c>
      <c r="H121" s="253">
        <v>0.30617234999999998</v>
      </c>
      <c r="I121" s="253">
        <v>3.2721313999999997</v>
      </c>
      <c r="J121" s="254">
        <v>8.4036000000000007E-4</v>
      </c>
    </row>
    <row r="122" spans="1:10" x14ac:dyDescent="0.25">
      <c r="A122" s="252" t="s">
        <v>255</v>
      </c>
      <c r="B122" s="253">
        <v>7.6103999999999994E-4</v>
      </c>
      <c r="C122" s="253">
        <v>0</v>
      </c>
      <c r="D122" s="253">
        <v>0</v>
      </c>
      <c r="E122" s="253">
        <v>4.3810132699999995</v>
      </c>
      <c r="F122" s="253">
        <v>3.8951999999999997E-4</v>
      </c>
      <c r="G122" s="253">
        <v>0.50013353999999999</v>
      </c>
      <c r="H122" s="253">
        <v>0.91933176999999999</v>
      </c>
      <c r="I122" s="253">
        <v>4.2341536600000005</v>
      </c>
      <c r="J122" s="254">
        <v>3.7151999999999997E-4</v>
      </c>
    </row>
    <row r="123" spans="1:10" x14ac:dyDescent="0.25">
      <c r="A123" s="252" t="s">
        <v>208</v>
      </c>
      <c r="B123" s="253">
        <v>4.0852E-4</v>
      </c>
      <c r="C123" s="253">
        <v>0</v>
      </c>
      <c r="D123" s="253">
        <v>0</v>
      </c>
      <c r="E123" s="253">
        <v>1.01301898</v>
      </c>
      <c r="F123" s="253">
        <v>0</v>
      </c>
      <c r="G123" s="253">
        <v>0</v>
      </c>
      <c r="H123" s="253">
        <v>2.3639259999999999E-2</v>
      </c>
      <c r="I123" s="253">
        <v>0.3293914</v>
      </c>
      <c r="J123" s="254">
        <v>4.0852E-4</v>
      </c>
    </row>
    <row r="124" spans="1:10" x14ac:dyDescent="0.25">
      <c r="A124" s="252" t="s">
        <v>28</v>
      </c>
      <c r="B124" s="253">
        <v>1.2432E-4</v>
      </c>
      <c r="C124" s="253">
        <v>0.43504080000000001</v>
      </c>
      <c r="D124" s="253">
        <v>0</v>
      </c>
      <c r="E124" s="253">
        <v>3.8322899999999999E-3</v>
      </c>
      <c r="F124" s="253">
        <v>1.2432E-4</v>
      </c>
      <c r="G124" s="253">
        <v>2.4543341600000002</v>
      </c>
      <c r="H124" s="253">
        <v>2.8919747400000002</v>
      </c>
      <c r="I124" s="253">
        <v>18.754619440000003</v>
      </c>
      <c r="J124" s="254">
        <v>0</v>
      </c>
    </row>
    <row r="125" spans="1:10" x14ac:dyDescent="0.25">
      <c r="A125" s="252" t="s">
        <v>81</v>
      </c>
      <c r="B125" s="253">
        <v>5.8530000000000004E-5</v>
      </c>
      <c r="C125" s="253">
        <v>0.94621946999999995</v>
      </c>
      <c r="D125" s="253">
        <v>0</v>
      </c>
      <c r="E125" s="253">
        <v>2.2589999999999999E-2</v>
      </c>
      <c r="F125" s="253">
        <v>5.8530000000000004E-5</v>
      </c>
      <c r="G125" s="253">
        <v>0</v>
      </c>
      <c r="H125" s="253">
        <v>3.1064342099999998</v>
      </c>
      <c r="I125" s="253">
        <v>5.5389138899999999</v>
      </c>
      <c r="J125" s="254">
        <v>0</v>
      </c>
    </row>
    <row r="126" spans="1:10" x14ac:dyDescent="0.25">
      <c r="A126" s="252" t="s">
        <v>53</v>
      </c>
      <c r="B126" s="253">
        <v>1.986E-5</v>
      </c>
      <c r="C126" s="253">
        <v>0</v>
      </c>
      <c r="D126" s="253">
        <v>0</v>
      </c>
      <c r="E126" s="253">
        <v>1.1542749999999999E-2</v>
      </c>
      <c r="F126" s="253">
        <v>1.986E-5</v>
      </c>
      <c r="G126" s="253">
        <v>0</v>
      </c>
      <c r="H126" s="253">
        <v>0</v>
      </c>
      <c r="I126" s="253">
        <v>0.12464032000000001</v>
      </c>
      <c r="J126" s="254">
        <v>0</v>
      </c>
    </row>
    <row r="127" spans="1:10" x14ac:dyDescent="0.25">
      <c r="A127" s="252" t="s">
        <v>180</v>
      </c>
      <c r="B127" s="253">
        <v>0</v>
      </c>
      <c r="C127" s="253">
        <v>0</v>
      </c>
      <c r="D127" s="253">
        <v>0.63988659999999997</v>
      </c>
      <c r="E127" s="253">
        <v>12.356750140000001</v>
      </c>
      <c r="F127" s="253">
        <v>0</v>
      </c>
      <c r="G127" s="253">
        <v>404.37523272999999</v>
      </c>
      <c r="H127" s="253">
        <v>407.15248331999999</v>
      </c>
      <c r="I127" s="253">
        <v>10.22172859</v>
      </c>
      <c r="J127" s="254">
        <v>0</v>
      </c>
    </row>
    <row r="128" spans="1:10" x14ac:dyDescent="0.25">
      <c r="A128" s="252" t="s">
        <v>80</v>
      </c>
      <c r="B128" s="253">
        <v>0</v>
      </c>
      <c r="C128" s="253">
        <v>163.36558421000001</v>
      </c>
      <c r="D128" s="253">
        <v>0</v>
      </c>
      <c r="E128" s="253">
        <v>388.39051267000002</v>
      </c>
      <c r="F128" s="253">
        <v>0</v>
      </c>
      <c r="G128" s="253">
        <v>51.207444079999995</v>
      </c>
      <c r="H128" s="253">
        <v>215.50316230000001</v>
      </c>
      <c r="I128" s="253">
        <v>103.81986462</v>
      </c>
      <c r="J128" s="254">
        <v>4.6799999999999999E-4</v>
      </c>
    </row>
    <row r="129" spans="1:10" x14ac:dyDescent="0.25">
      <c r="A129" s="252" t="s">
        <v>129</v>
      </c>
      <c r="B129" s="253">
        <v>0</v>
      </c>
      <c r="C129" s="253">
        <v>0</v>
      </c>
      <c r="D129" s="253">
        <v>0.14025601000000001</v>
      </c>
      <c r="E129" s="253">
        <v>42.142952139999998</v>
      </c>
      <c r="F129" s="253">
        <v>0</v>
      </c>
      <c r="G129" s="253">
        <v>42.998481590000004</v>
      </c>
      <c r="H129" s="253">
        <v>119.44878237</v>
      </c>
      <c r="I129" s="253">
        <v>27.04508457</v>
      </c>
      <c r="J129" s="254">
        <v>0</v>
      </c>
    </row>
    <row r="130" spans="1:10" x14ac:dyDescent="0.25">
      <c r="A130" s="252" t="s">
        <v>71</v>
      </c>
      <c r="B130" s="253">
        <v>0</v>
      </c>
      <c r="C130" s="253">
        <v>0</v>
      </c>
      <c r="D130" s="253">
        <v>0</v>
      </c>
      <c r="E130" s="253">
        <v>2.9628000000000002E-3</v>
      </c>
      <c r="F130" s="253">
        <v>0</v>
      </c>
      <c r="G130" s="253">
        <v>41.961042689999999</v>
      </c>
      <c r="H130" s="253">
        <v>41.961042689999999</v>
      </c>
      <c r="I130" s="253">
        <v>2.88828E-2</v>
      </c>
      <c r="J130" s="254">
        <v>0</v>
      </c>
    </row>
    <row r="131" spans="1:10" x14ac:dyDescent="0.25">
      <c r="A131" s="252" t="s">
        <v>189</v>
      </c>
      <c r="B131" s="253">
        <v>0</v>
      </c>
      <c r="C131" s="253">
        <v>2.5829004500000003</v>
      </c>
      <c r="D131" s="253">
        <v>0</v>
      </c>
      <c r="E131" s="253">
        <v>25.26360339</v>
      </c>
      <c r="F131" s="253">
        <v>0</v>
      </c>
      <c r="G131" s="253">
        <v>30.626881019999999</v>
      </c>
      <c r="H131" s="253">
        <v>48.631796719999997</v>
      </c>
      <c r="I131" s="253">
        <v>36.142227090000006</v>
      </c>
      <c r="J131" s="254">
        <v>0</v>
      </c>
    </row>
    <row r="132" spans="1:10" x14ac:dyDescent="0.25">
      <c r="A132" s="252" t="s">
        <v>194</v>
      </c>
      <c r="B132" s="253">
        <v>0</v>
      </c>
      <c r="C132" s="253">
        <v>0.10638557000000001</v>
      </c>
      <c r="D132" s="253">
        <v>0</v>
      </c>
      <c r="E132" s="253">
        <v>18.97804279</v>
      </c>
      <c r="F132" s="253">
        <v>0</v>
      </c>
      <c r="G132" s="253">
        <v>29.868974129999998</v>
      </c>
      <c r="H132" s="253">
        <v>36.467033229999998</v>
      </c>
      <c r="I132" s="253">
        <v>32.465868780000001</v>
      </c>
      <c r="J132" s="254">
        <v>0</v>
      </c>
    </row>
    <row r="133" spans="1:10" x14ac:dyDescent="0.25">
      <c r="A133" s="252" t="s">
        <v>217</v>
      </c>
      <c r="B133" s="253">
        <v>0</v>
      </c>
      <c r="C133" s="253">
        <v>0</v>
      </c>
      <c r="D133" s="253">
        <v>0</v>
      </c>
      <c r="E133" s="253">
        <v>61.919535619999998</v>
      </c>
      <c r="F133" s="253">
        <v>0</v>
      </c>
      <c r="G133" s="253">
        <v>24.957717880000001</v>
      </c>
      <c r="H133" s="253">
        <v>135.10494327000001</v>
      </c>
      <c r="I133" s="253">
        <v>127.21469903000001</v>
      </c>
      <c r="J133" s="254">
        <v>0</v>
      </c>
    </row>
    <row r="134" spans="1:10" x14ac:dyDescent="0.25">
      <c r="A134" s="252" t="s">
        <v>97</v>
      </c>
      <c r="B134" s="253">
        <v>0</v>
      </c>
      <c r="C134" s="253">
        <v>1.54222E-3</v>
      </c>
      <c r="D134" s="253">
        <v>0</v>
      </c>
      <c r="E134" s="253">
        <v>11.74826957</v>
      </c>
      <c r="F134" s="253">
        <v>0</v>
      </c>
      <c r="G134" s="253">
        <v>24.712013850000002</v>
      </c>
      <c r="H134" s="253">
        <v>45.634141890000002</v>
      </c>
      <c r="I134" s="253">
        <v>20.7852441</v>
      </c>
      <c r="J134" s="254">
        <v>0</v>
      </c>
    </row>
    <row r="135" spans="1:10" x14ac:dyDescent="0.25">
      <c r="A135" s="252" t="s">
        <v>37</v>
      </c>
      <c r="B135" s="253">
        <v>0</v>
      </c>
      <c r="C135" s="253">
        <v>0</v>
      </c>
      <c r="D135" s="253">
        <v>0</v>
      </c>
      <c r="E135" s="253">
        <v>2.8475698199999999</v>
      </c>
      <c r="F135" s="253">
        <v>0</v>
      </c>
      <c r="G135" s="253">
        <v>19.142061859999998</v>
      </c>
      <c r="H135" s="253">
        <v>14.197766960000001</v>
      </c>
      <c r="I135" s="253">
        <v>138.75559784999999</v>
      </c>
      <c r="J135" s="254">
        <v>4.4000000000000002E-4</v>
      </c>
    </row>
    <row r="136" spans="1:10" x14ac:dyDescent="0.25">
      <c r="A136" s="252" t="s">
        <v>213</v>
      </c>
      <c r="B136" s="253">
        <v>0</v>
      </c>
      <c r="C136" s="253">
        <v>0</v>
      </c>
      <c r="D136" s="253">
        <v>0.82849700000000004</v>
      </c>
      <c r="E136" s="253">
        <v>1.8145213200000001</v>
      </c>
      <c r="F136" s="253">
        <v>0</v>
      </c>
      <c r="G136" s="253">
        <v>5.6233029400000003</v>
      </c>
      <c r="H136" s="253">
        <v>5.9417987600000002</v>
      </c>
      <c r="I136" s="253">
        <v>6.53493499</v>
      </c>
      <c r="J136" s="254">
        <v>0</v>
      </c>
    </row>
    <row r="137" spans="1:10" x14ac:dyDescent="0.25">
      <c r="A137" s="252" t="s">
        <v>224</v>
      </c>
      <c r="B137" s="253">
        <v>0</v>
      </c>
      <c r="C137" s="253">
        <v>0</v>
      </c>
      <c r="D137" s="253">
        <v>1.15209519</v>
      </c>
      <c r="E137" s="253">
        <v>1.1997596399999999</v>
      </c>
      <c r="F137" s="253">
        <v>0</v>
      </c>
      <c r="G137" s="253">
        <v>5.5725715500000002</v>
      </c>
      <c r="H137" s="253">
        <v>10.34686378</v>
      </c>
      <c r="I137" s="253">
        <v>0.11196484</v>
      </c>
      <c r="J137" s="254">
        <v>0</v>
      </c>
    </row>
    <row r="138" spans="1:10" x14ac:dyDescent="0.25">
      <c r="A138" s="252" t="s">
        <v>225</v>
      </c>
      <c r="B138" s="253">
        <v>0</v>
      </c>
      <c r="C138" s="253">
        <v>0</v>
      </c>
      <c r="D138" s="253">
        <v>0</v>
      </c>
      <c r="E138" s="253">
        <v>434.52567177999998</v>
      </c>
      <c r="F138" s="253">
        <v>0</v>
      </c>
      <c r="G138" s="253">
        <v>4.92051967</v>
      </c>
      <c r="H138" s="253">
        <v>4.92990745</v>
      </c>
      <c r="I138" s="253">
        <v>0.42576923</v>
      </c>
      <c r="J138" s="254">
        <v>0</v>
      </c>
    </row>
    <row r="139" spans="1:10" x14ac:dyDescent="0.25">
      <c r="A139" s="252" t="s">
        <v>169</v>
      </c>
      <c r="B139" s="253">
        <v>0</v>
      </c>
      <c r="C139" s="253">
        <v>0</v>
      </c>
      <c r="D139" s="253">
        <v>0</v>
      </c>
      <c r="E139" s="253">
        <v>8.6860270000000003E-2</v>
      </c>
      <c r="F139" s="253">
        <v>0</v>
      </c>
      <c r="G139" s="253">
        <v>4.0090736700000003</v>
      </c>
      <c r="H139" s="253">
        <v>4.6288941900000005</v>
      </c>
      <c r="I139" s="253">
        <v>17.717977229999999</v>
      </c>
      <c r="J139" s="254">
        <v>0</v>
      </c>
    </row>
    <row r="140" spans="1:10" x14ac:dyDescent="0.25">
      <c r="A140" s="252" t="s">
        <v>239</v>
      </c>
      <c r="B140" s="253">
        <v>0</v>
      </c>
      <c r="C140" s="253">
        <v>0</v>
      </c>
      <c r="D140" s="253">
        <v>0</v>
      </c>
      <c r="E140" s="253">
        <v>1.0250313900000001</v>
      </c>
      <c r="F140" s="253">
        <v>0</v>
      </c>
      <c r="G140" s="253">
        <v>3.7261226600000001</v>
      </c>
      <c r="H140" s="253">
        <v>3.8095093599999998</v>
      </c>
      <c r="I140" s="253">
        <v>0.86938570999999998</v>
      </c>
      <c r="J140" s="254">
        <v>0</v>
      </c>
    </row>
    <row r="141" spans="1:10" x14ac:dyDescent="0.25">
      <c r="A141" s="252" t="s">
        <v>92</v>
      </c>
      <c r="B141" s="253">
        <v>0</v>
      </c>
      <c r="C141" s="253">
        <v>5.4380799999999997E-3</v>
      </c>
      <c r="D141" s="253">
        <v>0</v>
      </c>
      <c r="E141" s="253">
        <v>8.7483949999999991E-2</v>
      </c>
      <c r="F141" s="253">
        <v>0</v>
      </c>
      <c r="G141" s="253">
        <v>3.6697273900000003</v>
      </c>
      <c r="H141" s="253">
        <v>3.7159571900000001</v>
      </c>
      <c r="I141" s="253">
        <v>0.74539334000000002</v>
      </c>
      <c r="J141" s="254">
        <v>0</v>
      </c>
    </row>
    <row r="142" spans="1:10" x14ac:dyDescent="0.25">
      <c r="A142" s="252" t="s">
        <v>186</v>
      </c>
      <c r="B142" s="253">
        <v>0</v>
      </c>
      <c r="C142" s="253">
        <v>0</v>
      </c>
      <c r="D142" s="253">
        <v>0</v>
      </c>
      <c r="E142" s="253">
        <v>3.9689599999999997E-3</v>
      </c>
      <c r="F142" s="253">
        <v>0</v>
      </c>
      <c r="G142" s="253">
        <v>3.1316352000000003</v>
      </c>
      <c r="H142" s="253">
        <v>3.1316352000000003</v>
      </c>
      <c r="I142" s="253">
        <v>4.7494063200000003</v>
      </c>
      <c r="J142" s="254">
        <v>0</v>
      </c>
    </row>
    <row r="143" spans="1:10" x14ac:dyDescent="0.25">
      <c r="A143" s="252" t="s">
        <v>145</v>
      </c>
      <c r="B143" s="253">
        <v>0</v>
      </c>
      <c r="C143" s="253">
        <v>0</v>
      </c>
      <c r="D143" s="253">
        <v>0</v>
      </c>
      <c r="E143" s="253">
        <v>0.20774887</v>
      </c>
      <c r="F143" s="253">
        <v>0</v>
      </c>
      <c r="G143" s="253">
        <v>2.2326494000000001</v>
      </c>
      <c r="H143" s="253">
        <v>2.2326494000000001</v>
      </c>
      <c r="I143" s="253">
        <v>12.08930361</v>
      </c>
      <c r="J143" s="254">
        <v>0.95837424999999998</v>
      </c>
    </row>
    <row r="144" spans="1:10" x14ac:dyDescent="0.25">
      <c r="A144" s="252" t="s">
        <v>9</v>
      </c>
      <c r="B144" s="253">
        <v>0</v>
      </c>
      <c r="C144" s="253">
        <v>0.28405271999999998</v>
      </c>
      <c r="D144" s="253">
        <v>0</v>
      </c>
      <c r="E144" s="253">
        <v>0</v>
      </c>
      <c r="F144" s="253">
        <v>0</v>
      </c>
      <c r="G144" s="253">
        <v>1.6604541900000001</v>
      </c>
      <c r="H144" s="253">
        <v>9.1666974499999991</v>
      </c>
      <c r="I144" s="253">
        <v>20.162625379999998</v>
      </c>
      <c r="J144" s="254">
        <v>0</v>
      </c>
    </row>
    <row r="145" spans="1:10" x14ac:dyDescent="0.25">
      <c r="A145" s="252" t="s">
        <v>11</v>
      </c>
      <c r="B145" s="253">
        <v>0</v>
      </c>
      <c r="C145" s="253">
        <v>0</v>
      </c>
      <c r="D145" s="253">
        <v>0</v>
      </c>
      <c r="E145" s="253">
        <v>0</v>
      </c>
      <c r="F145" s="253">
        <v>0</v>
      </c>
      <c r="G145" s="253">
        <v>1.53875133</v>
      </c>
      <c r="H145" s="253">
        <v>1.5733658799999999</v>
      </c>
      <c r="I145" s="253">
        <v>2.0302328799999998</v>
      </c>
      <c r="J145" s="254">
        <v>0</v>
      </c>
    </row>
    <row r="146" spans="1:10" x14ac:dyDescent="0.25">
      <c r="A146" s="252" t="s">
        <v>99</v>
      </c>
      <c r="B146" s="253">
        <v>0</v>
      </c>
      <c r="C146" s="253">
        <v>1.887059E-2</v>
      </c>
      <c r="D146" s="253">
        <v>0</v>
      </c>
      <c r="E146" s="253">
        <v>2.5516791200000002</v>
      </c>
      <c r="F146" s="253">
        <v>0</v>
      </c>
      <c r="G146" s="253">
        <v>1.42763923</v>
      </c>
      <c r="H146" s="253">
        <v>1.60913617</v>
      </c>
      <c r="I146" s="253">
        <v>37.542590570000002</v>
      </c>
      <c r="J146" s="254">
        <v>0</v>
      </c>
    </row>
    <row r="147" spans="1:10" x14ac:dyDescent="0.25">
      <c r="A147" s="252" t="s">
        <v>122</v>
      </c>
      <c r="B147" s="253">
        <v>0</v>
      </c>
      <c r="C147" s="253">
        <v>0.40534750000000003</v>
      </c>
      <c r="D147" s="253">
        <v>1.6329999999999999E-3</v>
      </c>
      <c r="E147" s="253">
        <v>2.7313270000000001E-2</v>
      </c>
      <c r="F147" s="253">
        <v>0</v>
      </c>
      <c r="G147" s="253">
        <v>1.1181505199999999</v>
      </c>
      <c r="H147" s="253">
        <v>3.3775198900000003</v>
      </c>
      <c r="I147" s="253">
        <v>6.0268544500000001</v>
      </c>
      <c r="J147" s="254">
        <v>0</v>
      </c>
    </row>
    <row r="148" spans="1:10" x14ac:dyDescent="0.25">
      <c r="A148" s="252" t="s">
        <v>149</v>
      </c>
      <c r="B148" s="253">
        <v>0</v>
      </c>
      <c r="C148" s="253">
        <v>0.13180849</v>
      </c>
      <c r="D148" s="253">
        <v>6.6867899999999997E-3</v>
      </c>
      <c r="E148" s="253">
        <v>2.1966439700000002</v>
      </c>
      <c r="F148" s="253">
        <v>0</v>
      </c>
      <c r="G148" s="253">
        <v>1.11775968</v>
      </c>
      <c r="H148" s="253">
        <v>1.47299841</v>
      </c>
      <c r="I148" s="253">
        <v>14.01259997</v>
      </c>
      <c r="J148" s="254">
        <v>4.8012E-4</v>
      </c>
    </row>
    <row r="149" spans="1:10" x14ac:dyDescent="0.25">
      <c r="A149" s="252" t="s">
        <v>176</v>
      </c>
      <c r="B149" s="253">
        <v>0</v>
      </c>
      <c r="C149" s="253">
        <v>0</v>
      </c>
      <c r="D149" s="253">
        <v>0</v>
      </c>
      <c r="E149" s="253">
        <v>0.45876566999999996</v>
      </c>
      <c r="F149" s="253">
        <v>0</v>
      </c>
      <c r="G149" s="253">
        <v>0.91845821999999999</v>
      </c>
      <c r="H149" s="253">
        <v>0.92599922000000001</v>
      </c>
      <c r="I149" s="253">
        <v>0.12355281</v>
      </c>
      <c r="J149" s="254">
        <v>0</v>
      </c>
    </row>
    <row r="150" spans="1:10" x14ac:dyDescent="0.25">
      <c r="A150" s="252" t="s">
        <v>219</v>
      </c>
      <c r="B150" s="253">
        <v>0</v>
      </c>
      <c r="C150" s="253">
        <v>0</v>
      </c>
      <c r="D150" s="253">
        <v>0</v>
      </c>
      <c r="E150" s="253">
        <v>1.9779314099999998</v>
      </c>
      <c r="F150" s="253">
        <v>0</v>
      </c>
      <c r="G150" s="253">
        <v>0.85178100000000001</v>
      </c>
      <c r="H150" s="253">
        <v>7.4164471699999996</v>
      </c>
      <c r="I150" s="253">
        <v>10.953946999999999</v>
      </c>
      <c r="J150" s="254">
        <v>0</v>
      </c>
    </row>
    <row r="151" spans="1:10" x14ac:dyDescent="0.25">
      <c r="A151" s="252" t="s">
        <v>109</v>
      </c>
      <c r="B151" s="253">
        <v>0</v>
      </c>
      <c r="C151" s="253">
        <v>3.6533139999999999E-2</v>
      </c>
      <c r="D151" s="253">
        <v>2.68944E-3</v>
      </c>
      <c r="E151" s="253">
        <v>23.477267250000001</v>
      </c>
      <c r="F151" s="253">
        <v>0</v>
      </c>
      <c r="G151" s="253">
        <v>0.62460992000000004</v>
      </c>
      <c r="H151" s="253">
        <v>0.66247688000000005</v>
      </c>
      <c r="I151" s="253">
        <v>62.646827020000003</v>
      </c>
      <c r="J151" s="254">
        <v>0</v>
      </c>
    </row>
    <row r="152" spans="1:10" x14ac:dyDescent="0.25">
      <c r="A152" s="252" t="s">
        <v>182</v>
      </c>
      <c r="B152" s="253">
        <v>0</v>
      </c>
      <c r="C152" s="253">
        <v>0</v>
      </c>
      <c r="D152" s="253">
        <v>4.1609500000000001E-3</v>
      </c>
      <c r="E152" s="253">
        <v>11.021012189999999</v>
      </c>
      <c r="F152" s="253">
        <v>0</v>
      </c>
      <c r="G152" s="253">
        <v>0.56315700000000002</v>
      </c>
      <c r="H152" s="253">
        <v>1.5994221599999998</v>
      </c>
      <c r="I152" s="253">
        <v>5.3351925700000002</v>
      </c>
      <c r="J152" s="254">
        <v>0</v>
      </c>
    </row>
    <row r="153" spans="1:10" x14ac:dyDescent="0.25">
      <c r="A153" s="252" t="s">
        <v>110</v>
      </c>
      <c r="B153" s="253">
        <v>0</v>
      </c>
      <c r="C153" s="253">
        <v>0</v>
      </c>
      <c r="D153" s="253">
        <v>0</v>
      </c>
      <c r="E153" s="253">
        <v>0.67348938000000003</v>
      </c>
      <c r="F153" s="253">
        <v>0</v>
      </c>
      <c r="G153" s="253">
        <v>0.49391836</v>
      </c>
      <c r="H153" s="253">
        <v>6.9717697100000002</v>
      </c>
      <c r="I153" s="253">
        <v>22.357393300000002</v>
      </c>
      <c r="J153" s="254">
        <v>0</v>
      </c>
    </row>
    <row r="154" spans="1:10" x14ac:dyDescent="0.25">
      <c r="A154" s="252" t="s">
        <v>185</v>
      </c>
      <c r="B154" s="253">
        <v>0</v>
      </c>
      <c r="C154" s="253">
        <v>0</v>
      </c>
      <c r="D154" s="253">
        <v>0</v>
      </c>
      <c r="E154" s="253">
        <v>0.95349509999999993</v>
      </c>
      <c r="F154" s="253">
        <v>0</v>
      </c>
      <c r="G154" s="253">
        <v>0.47494261999999998</v>
      </c>
      <c r="H154" s="253">
        <v>0.56289091000000002</v>
      </c>
      <c r="I154" s="253">
        <v>3.8787497599999998</v>
      </c>
      <c r="J154" s="254">
        <v>0</v>
      </c>
    </row>
    <row r="155" spans="1:10" x14ac:dyDescent="0.25">
      <c r="A155" s="252" t="s">
        <v>5</v>
      </c>
      <c r="B155" s="253">
        <v>0</v>
      </c>
      <c r="C155" s="253">
        <v>0</v>
      </c>
      <c r="D155" s="253">
        <v>0.30261161999999997</v>
      </c>
      <c r="E155" s="253">
        <v>0</v>
      </c>
      <c r="F155" s="253">
        <v>0</v>
      </c>
      <c r="G155" s="253">
        <v>0.43095768000000001</v>
      </c>
      <c r="H155" s="253">
        <v>0.58895768000000004</v>
      </c>
      <c r="I155" s="253">
        <v>38.663837890000003</v>
      </c>
      <c r="J155" s="254">
        <v>1.4829999999999999E-3</v>
      </c>
    </row>
    <row r="156" spans="1:10" x14ac:dyDescent="0.25">
      <c r="A156" s="252" t="s">
        <v>221</v>
      </c>
      <c r="B156" s="253">
        <v>0</v>
      </c>
      <c r="C156" s="253">
        <v>1.8792830000000003E-2</v>
      </c>
      <c r="D156" s="253">
        <v>1.9073199999999999E-3</v>
      </c>
      <c r="E156" s="253">
        <v>1.9665376999999999</v>
      </c>
      <c r="F156" s="253">
        <v>0</v>
      </c>
      <c r="G156" s="253">
        <v>0.42810669000000001</v>
      </c>
      <c r="H156" s="253">
        <v>2.3570064799999999</v>
      </c>
      <c r="I156" s="253">
        <v>5.0699967699999995</v>
      </c>
      <c r="J156" s="254">
        <v>0</v>
      </c>
    </row>
    <row r="157" spans="1:10" x14ac:dyDescent="0.25">
      <c r="A157" s="252" t="s">
        <v>205</v>
      </c>
      <c r="B157" s="253">
        <v>0</v>
      </c>
      <c r="C157" s="253">
        <v>1.5909099999999999E-2</v>
      </c>
      <c r="D157" s="253">
        <v>0</v>
      </c>
      <c r="E157" s="253">
        <v>5.6051979999999997</v>
      </c>
      <c r="F157" s="253">
        <v>0</v>
      </c>
      <c r="G157" s="253">
        <v>0.41594810999999998</v>
      </c>
      <c r="H157" s="253">
        <v>1.0387317199999999</v>
      </c>
      <c r="I157" s="253">
        <v>2.5990047200000004</v>
      </c>
      <c r="J157" s="254">
        <v>4.4835000000000003E-4</v>
      </c>
    </row>
    <row r="158" spans="1:10" x14ac:dyDescent="0.25">
      <c r="A158" s="252" t="s">
        <v>87</v>
      </c>
      <c r="B158" s="253">
        <v>0</v>
      </c>
      <c r="C158" s="253">
        <v>0</v>
      </c>
      <c r="D158" s="253">
        <v>0</v>
      </c>
      <c r="E158" s="253">
        <v>0</v>
      </c>
      <c r="F158" s="253">
        <v>0</v>
      </c>
      <c r="G158" s="253">
        <v>0.3804323</v>
      </c>
      <c r="H158" s="253">
        <v>0.3804323</v>
      </c>
      <c r="I158" s="253">
        <v>2.9641000000000004E-4</v>
      </c>
      <c r="J158" s="254">
        <v>0</v>
      </c>
    </row>
    <row r="159" spans="1:10" x14ac:dyDescent="0.25">
      <c r="A159" s="252" t="s">
        <v>248</v>
      </c>
      <c r="B159" s="253">
        <v>0</v>
      </c>
      <c r="C159" s="253">
        <v>0</v>
      </c>
      <c r="D159" s="253">
        <v>0.45835900000000002</v>
      </c>
      <c r="E159" s="253">
        <v>0.48312339000000004</v>
      </c>
      <c r="F159" s="253">
        <v>0</v>
      </c>
      <c r="G159" s="253">
        <v>0.35731064000000001</v>
      </c>
      <c r="H159" s="253">
        <v>0.44196685999999996</v>
      </c>
      <c r="I159" s="253">
        <v>0.81636925999999999</v>
      </c>
      <c r="J159" s="254">
        <v>0</v>
      </c>
    </row>
    <row r="160" spans="1:10" x14ac:dyDescent="0.25">
      <c r="A160" s="252" t="s">
        <v>22</v>
      </c>
      <c r="B160" s="253">
        <v>0</v>
      </c>
      <c r="C160" s="253">
        <v>0</v>
      </c>
      <c r="D160" s="253">
        <v>0</v>
      </c>
      <c r="E160" s="253">
        <v>3.9056349999999997E-2</v>
      </c>
      <c r="F160" s="253">
        <v>0</v>
      </c>
      <c r="G160" s="253">
        <v>0.34323411999999998</v>
      </c>
      <c r="H160" s="253">
        <v>0.36251957000000001</v>
      </c>
      <c r="I160" s="253">
        <v>32.547062410000002</v>
      </c>
      <c r="J160" s="254">
        <v>0</v>
      </c>
    </row>
    <row r="161" spans="1:10" x14ac:dyDescent="0.25">
      <c r="A161" s="252" t="s">
        <v>192</v>
      </c>
      <c r="B161" s="253">
        <v>0</v>
      </c>
      <c r="C161" s="253">
        <v>1.8621000000000002E-4</v>
      </c>
      <c r="D161" s="253">
        <v>0</v>
      </c>
      <c r="E161" s="253">
        <v>0.33842420000000001</v>
      </c>
      <c r="F161" s="253">
        <v>0</v>
      </c>
      <c r="G161" s="253">
        <v>0.34306313999999999</v>
      </c>
      <c r="H161" s="253">
        <v>0.47271012000000001</v>
      </c>
      <c r="I161" s="253">
        <v>3.4088319999999998E-2</v>
      </c>
      <c r="J161" s="254">
        <v>0</v>
      </c>
    </row>
    <row r="162" spans="1:10" x14ac:dyDescent="0.25">
      <c r="A162" s="252" t="s">
        <v>159</v>
      </c>
      <c r="B162" s="253">
        <v>0</v>
      </c>
      <c r="C162" s="253">
        <v>0</v>
      </c>
      <c r="D162" s="253">
        <v>0</v>
      </c>
      <c r="E162" s="253">
        <v>1.1180933</v>
      </c>
      <c r="F162" s="253">
        <v>0</v>
      </c>
      <c r="G162" s="253">
        <v>0.2861166</v>
      </c>
      <c r="H162" s="253">
        <v>0.2861166</v>
      </c>
      <c r="I162" s="253">
        <v>8.1525025499999995</v>
      </c>
      <c r="J162" s="254">
        <v>8.3670339999999996E-2</v>
      </c>
    </row>
    <row r="163" spans="1:10" x14ac:dyDescent="0.25">
      <c r="A163" s="252" t="s">
        <v>88</v>
      </c>
      <c r="B163" s="253">
        <v>0</v>
      </c>
      <c r="C163" s="253">
        <v>0</v>
      </c>
      <c r="D163" s="253">
        <v>0</v>
      </c>
      <c r="E163" s="253">
        <v>0</v>
      </c>
      <c r="F163" s="253">
        <v>0</v>
      </c>
      <c r="G163" s="253">
        <v>0.28314081000000002</v>
      </c>
      <c r="H163" s="253">
        <v>0.28361407999999999</v>
      </c>
      <c r="I163" s="253">
        <v>62.952651729999999</v>
      </c>
      <c r="J163" s="254">
        <v>0</v>
      </c>
    </row>
    <row r="164" spans="1:10" x14ac:dyDescent="0.25">
      <c r="A164" s="252" t="s">
        <v>101</v>
      </c>
      <c r="B164" s="253">
        <v>0</v>
      </c>
      <c r="C164" s="253">
        <v>0</v>
      </c>
      <c r="D164" s="253">
        <v>3.6425539999999999E-2</v>
      </c>
      <c r="E164" s="253">
        <v>4.8299999999999998E-4</v>
      </c>
      <c r="F164" s="253">
        <v>0</v>
      </c>
      <c r="G164" s="253">
        <v>0.27765878999999999</v>
      </c>
      <c r="H164" s="253">
        <v>0.33588059999999997</v>
      </c>
      <c r="I164" s="253">
        <v>1.2000031100000002</v>
      </c>
      <c r="J164" s="254">
        <v>0</v>
      </c>
    </row>
    <row r="165" spans="1:10" x14ac:dyDescent="0.25">
      <c r="A165" s="252" t="s">
        <v>206</v>
      </c>
      <c r="B165" s="253">
        <v>0</v>
      </c>
      <c r="C165" s="253">
        <v>0</v>
      </c>
      <c r="D165" s="253">
        <v>0</v>
      </c>
      <c r="E165" s="253">
        <v>7.5805872699999997</v>
      </c>
      <c r="F165" s="253">
        <v>0</v>
      </c>
      <c r="G165" s="253">
        <v>0.26620415999999997</v>
      </c>
      <c r="H165" s="253">
        <v>0.81715694999999999</v>
      </c>
      <c r="I165" s="253">
        <v>11.628935330000001</v>
      </c>
      <c r="J165" s="254">
        <v>6.1599999999999997E-3</v>
      </c>
    </row>
    <row r="166" spans="1:10" x14ac:dyDescent="0.25">
      <c r="A166" s="252" t="s">
        <v>590</v>
      </c>
      <c r="B166" s="253">
        <v>0</v>
      </c>
      <c r="C166" s="253">
        <v>3.8156000000000003E-4</v>
      </c>
      <c r="D166" s="253">
        <v>2.3520939999999997E-2</v>
      </c>
      <c r="E166" s="253">
        <v>8.1683919999999993E-2</v>
      </c>
      <c r="F166" s="253">
        <v>0</v>
      </c>
      <c r="G166" s="253">
        <v>0.17079198999999998</v>
      </c>
      <c r="H166" s="253">
        <v>0.20964933999999999</v>
      </c>
      <c r="I166" s="253">
        <v>7.9849622199999999</v>
      </c>
      <c r="J166" s="254">
        <v>2.3633612000000004</v>
      </c>
    </row>
    <row r="167" spans="1:10" x14ac:dyDescent="0.25">
      <c r="A167" s="252" t="s">
        <v>96</v>
      </c>
      <c r="B167" s="253">
        <v>0</v>
      </c>
      <c r="C167" s="253">
        <v>0.18441017000000001</v>
      </c>
      <c r="D167" s="253">
        <v>0</v>
      </c>
      <c r="E167" s="253">
        <v>0.17126489</v>
      </c>
      <c r="F167" s="253">
        <v>0</v>
      </c>
      <c r="G167" s="253">
        <v>0.15078651000000001</v>
      </c>
      <c r="H167" s="253">
        <v>0.34449923999999998</v>
      </c>
      <c r="I167" s="253">
        <v>1.4974378799999999</v>
      </c>
      <c r="J167" s="254">
        <v>0</v>
      </c>
    </row>
    <row r="168" spans="1:10" x14ac:dyDescent="0.25">
      <c r="A168" s="252" t="s">
        <v>118</v>
      </c>
      <c r="B168" s="253">
        <v>0</v>
      </c>
      <c r="C168" s="253">
        <v>0</v>
      </c>
      <c r="D168" s="253">
        <v>0</v>
      </c>
      <c r="E168" s="253">
        <v>0</v>
      </c>
      <c r="F168" s="253">
        <v>0</v>
      </c>
      <c r="G168" s="253">
        <v>0.14284859</v>
      </c>
      <c r="H168" s="253">
        <v>0.14953639999999999</v>
      </c>
      <c r="I168" s="253">
        <v>0.76844218999999991</v>
      </c>
      <c r="J168" s="254">
        <v>0</v>
      </c>
    </row>
    <row r="169" spans="1:10" x14ac:dyDescent="0.25">
      <c r="A169" s="252" t="s">
        <v>165</v>
      </c>
      <c r="B169" s="253">
        <v>0</v>
      </c>
      <c r="C169" s="253">
        <v>0</v>
      </c>
      <c r="D169" s="253">
        <v>0</v>
      </c>
      <c r="E169" s="253">
        <v>0</v>
      </c>
      <c r="F169" s="253">
        <v>0</v>
      </c>
      <c r="G169" s="253">
        <v>0.13591900000000001</v>
      </c>
      <c r="H169" s="253">
        <v>0.13591900000000001</v>
      </c>
      <c r="I169" s="253">
        <v>0.10140086999999999</v>
      </c>
      <c r="J169" s="254">
        <v>0</v>
      </c>
    </row>
    <row r="170" spans="1:10" x14ac:dyDescent="0.25">
      <c r="A170" s="252" t="s">
        <v>17</v>
      </c>
      <c r="B170" s="253">
        <v>0</v>
      </c>
      <c r="C170" s="253">
        <v>0</v>
      </c>
      <c r="D170" s="253">
        <v>0</v>
      </c>
      <c r="E170" s="253">
        <v>0</v>
      </c>
      <c r="F170" s="253">
        <v>0</v>
      </c>
      <c r="G170" s="253">
        <v>0.10918377</v>
      </c>
      <c r="H170" s="253">
        <v>0.10918377</v>
      </c>
      <c r="I170" s="253">
        <v>3.52831713</v>
      </c>
      <c r="J170" s="254">
        <v>9.7799999999999998E-2</v>
      </c>
    </row>
    <row r="171" spans="1:10" x14ac:dyDescent="0.25">
      <c r="A171" s="252" t="s">
        <v>44</v>
      </c>
      <c r="B171" s="253">
        <v>0</v>
      </c>
      <c r="C171" s="253">
        <v>0</v>
      </c>
      <c r="D171" s="253">
        <v>0</v>
      </c>
      <c r="E171" s="253">
        <v>0</v>
      </c>
      <c r="F171" s="253">
        <v>0</v>
      </c>
      <c r="G171" s="253">
        <v>0.10237297000000001</v>
      </c>
      <c r="H171" s="253">
        <v>0.14884714000000002</v>
      </c>
      <c r="I171" s="253">
        <v>0.16399274999999999</v>
      </c>
      <c r="J171" s="254">
        <v>0</v>
      </c>
    </row>
    <row r="172" spans="1:10" x14ac:dyDescent="0.25">
      <c r="A172" s="252" t="s">
        <v>10</v>
      </c>
      <c r="B172" s="253">
        <v>0</v>
      </c>
      <c r="C172" s="253">
        <v>0</v>
      </c>
      <c r="D172" s="253">
        <v>0</v>
      </c>
      <c r="E172" s="253">
        <v>0</v>
      </c>
      <c r="F172" s="253">
        <v>0</v>
      </c>
      <c r="G172" s="253">
        <v>9.451234E-2</v>
      </c>
      <c r="H172" s="253">
        <v>0.12198634</v>
      </c>
      <c r="I172" s="253">
        <v>0.14147460000000001</v>
      </c>
      <c r="J172" s="254">
        <v>0</v>
      </c>
    </row>
    <row r="173" spans="1:10" x14ac:dyDescent="0.25">
      <c r="A173" s="252" t="s">
        <v>113</v>
      </c>
      <c r="B173" s="253">
        <v>0</v>
      </c>
      <c r="C173" s="253">
        <v>0</v>
      </c>
      <c r="D173" s="253">
        <v>0</v>
      </c>
      <c r="E173" s="253">
        <v>3.9408749999999999E-2</v>
      </c>
      <c r="F173" s="253">
        <v>0</v>
      </c>
      <c r="G173" s="253">
        <v>8.6101800000000006E-2</v>
      </c>
      <c r="H173" s="253">
        <v>3.7913400000000002E-3</v>
      </c>
      <c r="I173" s="253">
        <v>5.3013814500000001</v>
      </c>
      <c r="J173" s="254">
        <v>0</v>
      </c>
    </row>
    <row r="174" spans="1:10" x14ac:dyDescent="0.25">
      <c r="A174" s="252" t="s">
        <v>136</v>
      </c>
      <c r="B174" s="253">
        <v>0</v>
      </c>
      <c r="C174" s="253">
        <v>0</v>
      </c>
      <c r="D174" s="253">
        <v>0</v>
      </c>
      <c r="E174" s="253">
        <v>7.1909539999999994E-2</v>
      </c>
      <c r="F174" s="253">
        <v>0</v>
      </c>
      <c r="G174" s="253">
        <v>7.9041729999999991E-2</v>
      </c>
      <c r="H174" s="253">
        <v>8.2046729999999998E-2</v>
      </c>
      <c r="I174" s="253">
        <v>0.96277934999999992</v>
      </c>
      <c r="J174" s="254">
        <v>9.8670000000000008E-4</v>
      </c>
    </row>
    <row r="175" spans="1:10" x14ac:dyDescent="0.25">
      <c r="A175" s="252" t="s">
        <v>163</v>
      </c>
      <c r="B175" s="253">
        <v>0</v>
      </c>
      <c r="C175" s="253">
        <v>0</v>
      </c>
      <c r="D175" s="253">
        <v>0</v>
      </c>
      <c r="E175" s="253">
        <v>1.02002569</v>
      </c>
      <c r="F175" s="253">
        <v>0</v>
      </c>
      <c r="G175" s="253">
        <v>6.3138379999999994E-2</v>
      </c>
      <c r="H175" s="253">
        <v>8.108892999999999E-2</v>
      </c>
      <c r="I175" s="253">
        <v>6.1502491799999994</v>
      </c>
      <c r="J175" s="254">
        <v>0</v>
      </c>
    </row>
    <row r="176" spans="1:10" x14ac:dyDescent="0.25">
      <c r="A176" s="252" t="s">
        <v>72</v>
      </c>
      <c r="B176" s="253">
        <v>0</v>
      </c>
      <c r="C176" s="253">
        <v>0</v>
      </c>
      <c r="D176" s="253">
        <v>0</v>
      </c>
      <c r="E176" s="253">
        <v>0</v>
      </c>
      <c r="F176" s="253">
        <v>0</v>
      </c>
      <c r="G176" s="253">
        <v>5.9475769999999997E-2</v>
      </c>
      <c r="H176" s="253">
        <v>5.9475769999999997E-2</v>
      </c>
      <c r="I176" s="253">
        <v>0</v>
      </c>
      <c r="J176" s="254">
        <v>0</v>
      </c>
    </row>
    <row r="177" spans="1:10" x14ac:dyDescent="0.25">
      <c r="A177" s="252" t="s">
        <v>244</v>
      </c>
      <c r="B177" s="253">
        <v>0</v>
      </c>
      <c r="C177" s="253">
        <v>0</v>
      </c>
      <c r="D177" s="253">
        <v>0</v>
      </c>
      <c r="E177" s="253">
        <v>3.224515E-2</v>
      </c>
      <c r="F177" s="253">
        <v>0</v>
      </c>
      <c r="G177" s="253">
        <v>4.7483789999999998E-2</v>
      </c>
      <c r="H177" s="253">
        <v>7.7760630000000011E-2</v>
      </c>
      <c r="I177" s="253">
        <v>0.43048210999999997</v>
      </c>
      <c r="J177" s="254">
        <v>0</v>
      </c>
    </row>
    <row r="178" spans="1:10" x14ac:dyDescent="0.25">
      <c r="A178" s="252" t="s">
        <v>6</v>
      </c>
      <c r="B178" s="253">
        <v>0</v>
      </c>
      <c r="C178" s="253">
        <v>0</v>
      </c>
      <c r="D178" s="253">
        <v>0</v>
      </c>
      <c r="E178" s="253">
        <v>0</v>
      </c>
      <c r="F178" s="253">
        <v>0</v>
      </c>
      <c r="G178" s="253">
        <v>4.4052359999999999E-2</v>
      </c>
      <c r="H178" s="253">
        <v>4.4052359999999999E-2</v>
      </c>
      <c r="I178" s="253">
        <v>6.8731516900000003</v>
      </c>
      <c r="J178" s="254">
        <v>0</v>
      </c>
    </row>
    <row r="179" spans="1:10" x14ac:dyDescent="0.25">
      <c r="A179" s="252" t="s">
        <v>190</v>
      </c>
      <c r="B179" s="253">
        <v>0</v>
      </c>
      <c r="C179" s="253">
        <v>0</v>
      </c>
      <c r="D179" s="253">
        <v>0</v>
      </c>
      <c r="E179" s="253">
        <v>1.0635028100000001</v>
      </c>
      <c r="F179" s="253">
        <v>0</v>
      </c>
      <c r="G179" s="253">
        <v>3.2595439999999996E-2</v>
      </c>
      <c r="H179" s="253">
        <v>5.0091089999999998E-2</v>
      </c>
      <c r="I179" s="253">
        <v>3.6109854399999999</v>
      </c>
      <c r="J179" s="254">
        <v>0</v>
      </c>
    </row>
    <row r="180" spans="1:10" x14ac:dyDescent="0.25">
      <c r="A180" s="252" t="s">
        <v>4</v>
      </c>
      <c r="B180" s="253">
        <v>0</v>
      </c>
      <c r="C180" s="253">
        <v>0</v>
      </c>
      <c r="D180" s="253">
        <v>0.18959000000000001</v>
      </c>
      <c r="E180" s="253">
        <v>0.18959000000000001</v>
      </c>
      <c r="F180" s="253">
        <v>0</v>
      </c>
      <c r="G180" s="253">
        <v>3.2385219999999999E-2</v>
      </c>
      <c r="H180" s="253">
        <v>3.2385219999999999E-2</v>
      </c>
      <c r="I180" s="253">
        <v>9.1517099200000001</v>
      </c>
      <c r="J180" s="254">
        <v>1.2999999999999999E-3</v>
      </c>
    </row>
    <row r="181" spans="1:10" x14ac:dyDescent="0.25">
      <c r="A181" s="252" t="s">
        <v>119</v>
      </c>
      <c r="B181" s="253">
        <v>0</v>
      </c>
      <c r="C181" s="253">
        <v>0</v>
      </c>
      <c r="D181" s="253">
        <v>0.103632</v>
      </c>
      <c r="E181" s="253">
        <v>0.17352092000000002</v>
      </c>
      <c r="F181" s="253">
        <v>0</v>
      </c>
      <c r="G181" s="253">
        <v>2.1536799999999998E-2</v>
      </c>
      <c r="H181" s="253">
        <v>0.24106315</v>
      </c>
      <c r="I181" s="253">
        <v>25.124128030000001</v>
      </c>
      <c r="J181" s="254">
        <v>0</v>
      </c>
    </row>
    <row r="182" spans="1:10" x14ac:dyDescent="0.25">
      <c r="A182" s="252" t="s">
        <v>12</v>
      </c>
      <c r="B182" s="253">
        <v>0</v>
      </c>
      <c r="C182" s="253">
        <v>0</v>
      </c>
      <c r="D182" s="253">
        <v>0</v>
      </c>
      <c r="E182" s="253">
        <v>0.64885694999999999</v>
      </c>
      <c r="F182" s="253">
        <v>0</v>
      </c>
      <c r="G182" s="253">
        <v>2.08963E-2</v>
      </c>
      <c r="H182" s="253">
        <v>7.7369170000000001E-2</v>
      </c>
      <c r="I182" s="253">
        <v>10.22894831</v>
      </c>
      <c r="J182" s="254">
        <v>6.9999999999999994E-5</v>
      </c>
    </row>
    <row r="183" spans="1:10" x14ac:dyDescent="0.25">
      <c r="A183" s="252" t="s">
        <v>91</v>
      </c>
      <c r="B183" s="253">
        <v>0</v>
      </c>
      <c r="C183" s="253">
        <v>0</v>
      </c>
      <c r="D183" s="253">
        <v>0</v>
      </c>
      <c r="E183" s="253">
        <v>7.9767020000000008E-2</v>
      </c>
      <c r="F183" s="253">
        <v>0</v>
      </c>
      <c r="G183" s="253">
        <v>2.050718E-2</v>
      </c>
      <c r="H183" s="253">
        <v>2.050718E-2</v>
      </c>
      <c r="I183" s="253">
        <v>1.3985932299999999</v>
      </c>
      <c r="J183" s="254">
        <v>0</v>
      </c>
    </row>
    <row r="184" spans="1:10" x14ac:dyDescent="0.25">
      <c r="A184" s="252" t="s">
        <v>161</v>
      </c>
      <c r="B184" s="253">
        <v>0</v>
      </c>
      <c r="C184" s="253">
        <v>0</v>
      </c>
      <c r="D184" s="253">
        <v>0</v>
      </c>
      <c r="E184" s="253">
        <v>0</v>
      </c>
      <c r="F184" s="253">
        <v>0</v>
      </c>
      <c r="G184" s="253">
        <v>2.0181080000000001E-2</v>
      </c>
      <c r="H184" s="253">
        <v>3.5738079999999998E-2</v>
      </c>
      <c r="I184" s="253">
        <v>6.4729999999999996E-3</v>
      </c>
      <c r="J184" s="254">
        <v>0</v>
      </c>
    </row>
    <row r="185" spans="1:10" x14ac:dyDescent="0.25">
      <c r="A185" s="252" t="s">
        <v>179</v>
      </c>
      <c r="B185" s="253">
        <v>0</v>
      </c>
      <c r="C185" s="253">
        <v>1.35452E-2</v>
      </c>
      <c r="D185" s="253">
        <v>6.9766999999999996E-2</v>
      </c>
      <c r="E185" s="253">
        <v>0.149117</v>
      </c>
      <c r="F185" s="253">
        <v>0</v>
      </c>
      <c r="G185" s="253">
        <v>1.7866E-2</v>
      </c>
      <c r="H185" s="253">
        <v>0.53388293000000009</v>
      </c>
      <c r="I185" s="253">
        <v>0</v>
      </c>
      <c r="J185" s="254">
        <v>0</v>
      </c>
    </row>
    <row r="186" spans="1:10" x14ac:dyDescent="0.25">
      <c r="A186" s="252" t="s">
        <v>55</v>
      </c>
      <c r="B186" s="253">
        <v>0</v>
      </c>
      <c r="C186" s="253">
        <v>0</v>
      </c>
      <c r="D186" s="253">
        <v>0</v>
      </c>
      <c r="E186" s="253">
        <v>0</v>
      </c>
      <c r="F186" s="253">
        <v>0</v>
      </c>
      <c r="G186" s="253">
        <v>1.360052E-2</v>
      </c>
      <c r="H186" s="253">
        <v>1.360052E-2</v>
      </c>
      <c r="I186" s="253">
        <v>6.1067913699999998</v>
      </c>
      <c r="J186" s="254">
        <v>0</v>
      </c>
    </row>
    <row r="187" spans="1:10" x14ac:dyDescent="0.25">
      <c r="A187" s="252" t="s">
        <v>19</v>
      </c>
      <c r="B187" s="253">
        <v>0</v>
      </c>
      <c r="C187" s="253">
        <v>0</v>
      </c>
      <c r="D187" s="253">
        <v>0</v>
      </c>
      <c r="E187" s="253">
        <v>0</v>
      </c>
      <c r="F187" s="253">
        <v>0</v>
      </c>
      <c r="G187" s="253">
        <v>1.0145340000000001E-2</v>
      </c>
      <c r="H187" s="253">
        <v>1.0145340000000001E-2</v>
      </c>
      <c r="I187" s="253">
        <v>2.7668261699999999</v>
      </c>
      <c r="J187" s="254">
        <v>0</v>
      </c>
    </row>
    <row r="188" spans="1:10" x14ac:dyDescent="0.25">
      <c r="A188" s="252" t="s">
        <v>141</v>
      </c>
      <c r="B188" s="253">
        <v>0</v>
      </c>
      <c r="C188" s="253">
        <v>0</v>
      </c>
      <c r="D188" s="253">
        <v>0</v>
      </c>
      <c r="E188" s="253">
        <v>0.11851993</v>
      </c>
      <c r="F188" s="253">
        <v>0</v>
      </c>
      <c r="G188" s="253">
        <v>9.9090499999999991E-3</v>
      </c>
      <c r="H188" s="253">
        <v>1.3715700000000001E-2</v>
      </c>
      <c r="I188" s="253">
        <v>4.7467630300000003</v>
      </c>
      <c r="J188" s="254">
        <v>0</v>
      </c>
    </row>
    <row r="189" spans="1:10" x14ac:dyDescent="0.25">
      <c r="A189" s="252" t="s">
        <v>39</v>
      </c>
      <c r="B189" s="253">
        <v>0</v>
      </c>
      <c r="C189" s="253">
        <v>10.293418689999999</v>
      </c>
      <c r="D189" s="253">
        <v>0</v>
      </c>
      <c r="E189" s="253">
        <v>0.33047061</v>
      </c>
      <c r="F189" s="253">
        <v>0</v>
      </c>
      <c r="G189" s="253">
        <v>8.9717400000000006E-3</v>
      </c>
      <c r="H189" s="253">
        <v>12.148443039999998</v>
      </c>
      <c r="I189" s="253">
        <v>27.172935370000001</v>
      </c>
      <c r="J189" s="254">
        <v>3.50599981</v>
      </c>
    </row>
    <row r="190" spans="1:10" x14ac:dyDescent="0.25">
      <c r="A190" s="252" t="s">
        <v>51</v>
      </c>
      <c r="B190" s="253">
        <v>0</v>
      </c>
      <c r="C190" s="253">
        <v>0</v>
      </c>
      <c r="D190" s="253">
        <v>0</v>
      </c>
      <c r="E190" s="253">
        <v>0</v>
      </c>
      <c r="F190" s="253">
        <v>0</v>
      </c>
      <c r="G190" s="253">
        <v>8.8620000000000001E-3</v>
      </c>
      <c r="H190" s="253">
        <v>8.8620000000000001E-3</v>
      </c>
      <c r="I190" s="253">
        <v>0</v>
      </c>
      <c r="J190" s="254">
        <v>0</v>
      </c>
    </row>
    <row r="191" spans="1:10" x14ac:dyDescent="0.25">
      <c r="A191" s="252" t="s">
        <v>125</v>
      </c>
      <c r="B191" s="253">
        <v>0</v>
      </c>
      <c r="C191" s="253">
        <v>0</v>
      </c>
      <c r="D191" s="253">
        <v>0</v>
      </c>
      <c r="E191" s="253">
        <v>2.895414E-2</v>
      </c>
      <c r="F191" s="253">
        <v>0</v>
      </c>
      <c r="G191" s="253">
        <v>6.1709799999999995E-3</v>
      </c>
      <c r="H191" s="253">
        <v>6.1709799999999995E-3</v>
      </c>
      <c r="I191" s="253">
        <v>0.30649168999999998</v>
      </c>
      <c r="J191" s="254">
        <v>0</v>
      </c>
    </row>
    <row r="192" spans="1:10" x14ac:dyDescent="0.25">
      <c r="A192" s="252" t="s">
        <v>90</v>
      </c>
      <c r="B192" s="253">
        <v>0</v>
      </c>
      <c r="C192" s="253">
        <v>0</v>
      </c>
      <c r="D192" s="253">
        <v>0</v>
      </c>
      <c r="E192" s="253">
        <v>0</v>
      </c>
      <c r="F192" s="253">
        <v>0</v>
      </c>
      <c r="G192" s="253">
        <v>5.5901400000000004E-3</v>
      </c>
      <c r="H192" s="253">
        <v>5.5901400000000004E-3</v>
      </c>
      <c r="I192" s="253">
        <v>0.45458595000000002</v>
      </c>
      <c r="J192" s="254">
        <v>0</v>
      </c>
    </row>
    <row r="193" spans="1:10" x14ac:dyDescent="0.25">
      <c r="A193" s="252" t="s">
        <v>18</v>
      </c>
      <c r="B193" s="253">
        <v>0</v>
      </c>
      <c r="C193" s="253">
        <v>0</v>
      </c>
      <c r="D193" s="253">
        <v>0</v>
      </c>
      <c r="E193" s="253">
        <v>0</v>
      </c>
      <c r="F193" s="253">
        <v>0</v>
      </c>
      <c r="G193" s="253">
        <v>5.4933000000000004E-3</v>
      </c>
      <c r="H193" s="253">
        <v>5.4933000000000004E-3</v>
      </c>
      <c r="I193" s="253">
        <v>0.41407540000000004</v>
      </c>
      <c r="J193" s="254">
        <v>0</v>
      </c>
    </row>
    <row r="194" spans="1:10" x14ac:dyDescent="0.25">
      <c r="A194" s="252" t="s">
        <v>167</v>
      </c>
      <c r="B194" s="253">
        <v>0</v>
      </c>
      <c r="C194" s="253">
        <v>0</v>
      </c>
      <c r="D194" s="253">
        <v>0</v>
      </c>
      <c r="E194" s="253">
        <v>5.3559099999999998E-2</v>
      </c>
      <c r="F194" s="253">
        <v>0</v>
      </c>
      <c r="G194" s="253">
        <v>4.3770699999999994E-3</v>
      </c>
      <c r="H194" s="253">
        <v>4.6314700000000004E-3</v>
      </c>
      <c r="I194" s="253">
        <v>0</v>
      </c>
      <c r="J194" s="254">
        <v>0</v>
      </c>
    </row>
    <row r="195" spans="1:10" x14ac:dyDescent="0.25">
      <c r="A195" s="252" t="s">
        <v>66</v>
      </c>
      <c r="B195" s="253">
        <v>0</v>
      </c>
      <c r="C195" s="253">
        <v>0</v>
      </c>
      <c r="D195" s="253">
        <v>0</v>
      </c>
      <c r="E195" s="253">
        <v>0</v>
      </c>
      <c r="F195" s="253">
        <v>0</v>
      </c>
      <c r="G195" s="253">
        <v>4.3398000000000004E-3</v>
      </c>
      <c r="H195" s="253">
        <v>4.3398000000000004E-3</v>
      </c>
      <c r="I195" s="253">
        <v>0</v>
      </c>
      <c r="J195" s="254">
        <v>0</v>
      </c>
    </row>
    <row r="196" spans="1:10" x14ac:dyDescent="0.25">
      <c r="A196" s="252" t="s">
        <v>23</v>
      </c>
      <c r="B196" s="253">
        <v>0</v>
      </c>
      <c r="C196" s="253">
        <v>0</v>
      </c>
      <c r="D196" s="253">
        <v>0</v>
      </c>
      <c r="E196" s="253">
        <v>0</v>
      </c>
      <c r="F196" s="253">
        <v>0</v>
      </c>
      <c r="G196" s="253">
        <v>3.9453299999999995E-3</v>
      </c>
      <c r="H196" s="253">
        <v>3.9453299999999995E-3</v>
      </c>
      <c r="I196" s="253">
        <v>36.638349259999998</v>
      </c>
      <c r="J196" s="254">
        <v>1.5100000000000001E-2</v>
      </c>
    </row>
    <row r="197" spans="1:10" x14ac:dyDescent="0.25">
      <c r="A197" s="252" t="s">
        <v>126</v>
      </c>
      <c r="B197" s="253">
        <v>0</v>
      </c>
      <c r="C197" s="253">
        <v>0</v>
      </c>
      <c r="D197" s="253">
        <v>0</v>
      </c>
      <c r="E197" s="253">
        <v>5.7819080000000002E-2</v>
      </c>
      <c r="F197" s="253">
        <v>0</v>
      </c>
      <c r="G197" s="253">
        <v>8.1999999999999998E-4</v>
      </c>
      <c r="H197" s="253">
        <v>7.5124710000000011E-2</v>
      </c>
      <c r="I197" s="253">
        <v>0.65917550000000003</v>
      </c>
      <c r="J197" s="254">
        <v>0</v>
      </c>
    </row>
    <row r="198" spans="1:10" x14ac:dyDescent="0.25">
      <c r="A198" s="252" t="s">
        <v>73</v>
      </c>
      <c r="B198" s="253">
        <v>0</v>
      </c>
      <c r="C198" s="253">
        <v>0</v>
      </c>
      <c r="D198" s="253">
        <v>0</v>
      </c>
      <c r="E198" s="253">
        <v>0</v>
      </c>
      <c r="F198" s="253">
        <v>0</v>
      </c>
      <c r="G198" s="253">
        <v>3.9877999999999995E-4</v>
      </c>
      <c r="H198" s="253">
        <v>3.9877999999999995E-4</v>
      </c>
      <c r="I198" s="253">
        <v>0</v>
      </c>
      <c r="J198" s="254">
        <v>0</v>
      </c>
    </row>
    <row r="199" spans="1:10" x14ac:dyDescent="0.25">
      <c r="A199" s="252" t="s">
        <v>131</v>
      </c>
      <c r="B199" s="253">
        <v>0</v>
      </c>
      <c r="C199" s="253">
        <v>0</v>
      </c>
      <c r="D199" s="253">
        <v>0</v>
      </c>
      <c r="E199" s="253">
        <v>1.1784600000000001E-3</v>
      </c>
      <c r="F199" s="253">
        <v>0</v>
      </c>
      <c r="G199" s="253">
        <v>1.1745000000000001E-4</v>
      </c>
      <c r="H199" s="253">
        <v>1.1745000000000001E-4</v>
      </c>
      <c r="I199" s="253">
        <v>2.1197589999999999E-2</v>
      </c>
      <c r="J199" s="254">
        <v>0</v>
      </c>
    </row>
    <row r="200" spans="1:10" x14ac:dyDescent="0.25">
      <c r="A200" s="252" t="s">
        <v>115</v>
      </c>
      <c r="B200" s="253">
        <v>0</v>
      </c>
      <c r="C200" s="253">
        <v>0</v>
      </c>
      <c r="D200" s="253">
        <v>0</v>
      </c>
      <c r="E200" s="253">
        <v>0</v>
      </c>
      <c r="F200" s="253">
        <v>0</v>
      </c>
      <c r="G200" s="253">
        <v>1.6120000000000002E-5</v>
      </c>
      <c r="H200" s="253">
        <v>1.6120000000000002E-5</v>
      </c>
      <c r="I200" s="253">
        <v>0</v>
      </c>
      <c r="J200" s="254">
        <v>0</v>
      </c>
    </row>
    <row r="201" spans="1:10" x14ac:dyDescent="0.25">
      <c r="A201" s="252" t="s">
        <v>183</v>
      </c>
      <c r="B201" s="253">
        <v>0</v>
      </c>
      <c r="C201" s="253">
        <v>0</v>
      </c>
      <c r="D201" s="253">
        <v>0</v>
      </c>
      <c r="E201" s="253">
        <v>46.336134200000004</v>
      </c>
      <c r="F201" s="253">
        <v>0</v>
      </c>
      <c r="G201" s="253">
        <v>0</v>
      </c>
      <c r="H201" s="253">
        <v>14.548886730000001</v>
      </c>
      <c r="I201" s="253">
        <v>113.07676781999999</v>
      </c>
      <c r="J201" s="254">
        <v>0</v>
      </c>
    </row>
    <row r="202" spans="1:10" x14ac:dyDescent="0.25">
      <c r="A202" s="252" t="s">
        <v>14</v>
      </c>
      <c r="B202" s="253">
        <v>0</v>
      </c>
      <c r="C202" s="253">
        <v>0</v>
      </c>
      <c r="D202" s="253">
        <v>0</v>
      </c>
      <c r="E202" s="253">
        <v>12.159731150000001</v>
      </c>
      <c r="F202" s="253">
        <v>0</v>
      </c>
      <c r="G202" s="253">
        <v>0</v>
      </c>
      <c r="H202" s="253">
        <v>0</v>
      </c>
      <c r="I202" s="253">
        <v>10.568184539999999</v>
      </c>
      <c r="J202" s="254">
        <v>6.4999999999999997E-4</v>
      </c>
    </row>
    <row r="203" spans="1:10" x14ac:dyDescent="0.25">
      <c r="A203" s="252" t="s">
        <v>74</v>
      </c>
      <c r="B203" s="253">
        <v>0</v>
      </c>
      <c r="C203" s="253">
        <v>0</v>
      </c>
      <c r="D203" s="253">
        <v>2.5339318300000002</v>
      </c>
      <c r="E203" s="253">
        <v>4.3647096900000006</v>
      </c>
      <c r="F203" s="253">
        <v>0</v>
      </c>
      <c r="G203" s="253">
        <v>0</v>
      </c>
      <c r="H203" s="253">
        <v>0.47894554</v>
      </c>
      <c r="I203" s="253">
        <v>1.3080863899999999</v>
      </c>
      <c r="J203" s="254">
        <v>5.9999999999999995E-4</v>
      </c>
    </row>
    <row r="204" spans="1:10" x14ac:dyDescent="0.25">
      <c r="A204" s="252" t="s">
        <v>155</v>
      </c>
      <c r="B204" s="253">
        <v>0</v>
      </c>
      <c r="C204" s="253">
        <v>0</v>
      </c>
      <c r="D204" s="253">
        <v>0</v>
      </c>
      <c r="E204" s="253">
        <v>3.99872132</v>
      </c>
      <c r="F204" s="253">
        <v>0</v>
      </c>
      <c r="G204" s="253">
        <v>0</v>
      </c>
      <c r="H204" s="253">
        <v>0</v>
      </c>
      <c r="I204" s="253">
        <v>23.30476895</v>
      </c>
      <c r="J204" s="254">
        <v>0</v>
      </c>
    </row>
    <row r="205" spans="1:10" x14ac:dyDescent="0.25">
      <c r="A205" s="252" t="s">
        <v>154</v>
      </c>
      <c r="B205" s="253">
        <v>0</v>
      </c>
      <c r="C205" s="253">
        <v>0</v>
      </c>
      <c r="D205" s="253">
        <v>0</v>
      </c>
      <c r="E205" s="253">
        <v>2.6663657400000003</v>
      </c>
      <c r="F205" s="253">
        <v>0</v>
      </c>
      <c r="G205" s="253">
        <v>0</v>
      </c>
      <c r="H205" s="253">
        <v>0</v>
      </c>
      <c r="I205" s="253">
        <v>11.08247832</v>
      </c>
      <c r="J205" s="254">
        <v>0</v>
      </c>
    </row>
    <row r="206" spans="1:10" x14ac:dyDescent="0.25">
      <c r="A206" s="252" t="s">
        <v>156</v>
      </c>
      <c r="B206" s="253">
        <v>0</v>
      </c>
      <c r="C206" s="253">
        <v>0</v>
      </c>
      <c r="D206" s="253">
        <v>0</v>
      </c>
      <c r="E206" s="253">
        <v>1.96146584</v>
      </c>
      <c r="F206" s="253">
        <v>0</v>
      </c>
      <c r="G206" s="253">
        <v>0</v>
      </c>
      <c r="H206" s="253">
        <v>0</v>
      </c>
      <c r="I206" s="253">
        <v>6.0245096500000006</v>
      </c>
      <c r="J206" s="254">
        <v>0</v>
      </c>
    </row>
    <row r="207" spans="1:10" x14ac:dyDescent="0.25">
      <c r="A207" s="252" t="s">
        <v>226</v>
      </c>
      <c r="B207" s="253">
        <v>0</v>
      </c>
      <c r="C207" s="253">
        <v>0</v>
      </c>
      <c r="D207" s="253">
        <v>0</v>
      </c>
      <c r="E207" s="253">
        <v>0.31853594000000002</v>
      </c>
      <c r="F207" s="253">
        <v>0</v>
      </c>
      <c r="G207" s="253">
        <v>0</v>
      </c>
      <c r="H207" s="253">
        <v>0</v>
      </c>
      <c r="I207" s="253">
        <v>4.59567762</v>
      </c>
      <c r="J207" s="254">
        <v>0</v>
      </c>
    </row>
    <row r="208" spans="1:10" x14ac:dyDescent="0.25">
      <c r="A208" s="252" t="s">
        <v>112</v>
      </c>
      <c r="B208" s="253">
        <v>0</v>
      </c>
      <c r="C208" s="253">
        <v>0</v>
      </c>
      <c r="D208" s="253">
        <v>0</v>
      </c>
      <c r="E208" s="253">
        <v>0.24730139000000001</v>
      </c>
      <c r="F208" s="253">
        <v>0</v>
      </c>
      <c r="G208" s="253">
        <v>0</v>
      </c>
      <c r="H208" s="253">
        <v>0</v>
      </c>
      <c r="I208" s="253">
        <v>2.8319683599999999</v>
      </c>
      <c r="J208" s="254">
        <v>0</v>
      </c>
    </row>
    <row r="209" spans="1:10" x14ac:dyDescent="0.25">
      <c r="A209" s="252" t="s">
        <v>140</v>
      </c>
      <c r="B209" s="253">
        <v>0</v>
      </c>
      <c r="C209" s="253">
        <v>0</v>
      </c>
      <c r="D209" s="253">
        <v>0</v>
      </c>
      <c r="E209" s="253">
        <v>8.9567389999999997E-2</v>
      </c>
      <c r="F209" s="253">
        <v>0</v>
      </c>
      <c r="G209" s="253">
        <v>0</v>
      </c>
      <c r="H209" s="253">
        <v>1.79973E-3</v>
      </c>
      <c r="I209" s="253">
        <v>1.31927467</v>
      </c>
      <c r="J209" s="254">
        <v>0</v>
      </c>
    </row>
    <row r="210" spans="1:10" x14ac:dyDescent="0.25">
      <c r="A210" s="252" t="s">
        <v>59</v>
      </c>
      <c r="B210" s="253">
        <v>0</v>
      </c>
      <c r="C210" s="253">
        <v>0</v>
      </c>
      <c r="D210" s="253">
        <v>7.0000000000000001E-3</v>
      </c>
      <c r="E210" s="253">
        <v>1.732587E-2</v>
      </c>
      <c r="F210" s="253">
        <v>0</v>
      </c>
      <c r="G210" s="253">
        <v>0</v>
      </c>
      <c r="H210" s="253">
        <v>1.9640459999999998E-2</v>
      </c>
      <c r="I210" s="253">
        <v>1.0758080700000001</v>
      </c>
      <c r="J210" s="254">
        <v>3.5058350000000002E-2</v>
      </c>
    </row>
    <row r="211" spans="1:10" x14ac:dyDescent="0.25">
      <c r="A211" s="252" t="s">
        <v>151</v>
      </c>
      <c r="B211" s="253">
        <v>0</v>
      </c>
      <c r="C211" s="253">
        <v>0</v>
      </c>
      <c r="D211" s="253">
        <v>0</v>
      </c>
      <c r="E211" s="253">
        <v>1.3915110000000001E-2</v>
      </c>
      <c r="F211" s="253">
        <v>0</v>
      </c>
      <c r="G211" s="253">
        <v>0</v>
      </c>
      <c r="H211" s="253">
        <v>0.58563904</v>
      </c>
      <c r="I211" s="253">
        <v>12.232228689999999</v>
      </c>
      <c r="J211" s="254">
        <v>0</v>
      </c>
    </row>
    <row r="212" spans="1:10" x14ac:dyDescent="0.25">
      <c r="A212" s="252" t="s">
        <v>191</v>
      </c>
      <c r="B212" s="253">
        <v>0</v>
      </c>
      <c r="C212" s="253">
        <v>0</v>
      </c>
      <c r="D212" s="253">
        <v>0</v>
      </c>
      <c r="E212" s="253">
        <v>9.4535899999999996E-3</v>
      </c>
      <c r="F212" s="253">
        <v>0</v>
      </c>
      <c r="G212" s="253">
        <v>0</v>
      </c>
      <c r="H212" s="253">
        <v>2.1583000000000001E-3</v>
      </c>
      <c r="I212" s="253">
        <v>0.62402373</v>
      </c>
      <c r="J212" s="254">
        <v>0</v>
      </c>
    </row>
    <row r="213" spans="1:10" x14ac:dyDescent="0.25">
      <c r="A213" s="252" t="s">
        <v>83</v>
      </c>
      <c r="B213" s="253">
        <v>0</v>
      </c>
      <c r="C213" s="253">
        <v>0</v>
      </c>
      <c r="D213" s="253">
        <v>0</v>
      </c>
      <c r="E213" s="253">
        <v>9.4067900000000017E-3</v>
      </c>
      <c r="F213" s="253">
        <v>0</v>
      </c>
      <c r="G213" s="253">
        <v>0</v>
      </c>
      <c r="H213" s="253">
        <v>0</v>
      </c>
      <c r="I213" s="253">
        <v>4.5359903200000007</v>
      </c>
      <c r="J213" s="254">
        <v>0</v>
      </c>
    </row>
    <row r="214" spans="1:10" x14ac:dyDescent="0.25">
      <c r="A214" s="252" t="s">
        <v>45</v>
      </c>
      <c r="B214" s="253">
        <v>0</v>
      </c>
      <c r="C214" s="253">
        <v>0</v>
      </c>
      <c r="D214" s="253">
        <v>0</v>
      </c>
      <c r="E214" s="253">
        <v>5.0841000000000005E-4</v>
      </c>
      <c r="F214" s="253">
        <v>0</v>
      </c>
      <c r="G214" s="253">
        <v>0</v>
      </c>
      <c r="H214" s="253">
        <v>0</v>
      </c>
      <c r="I214" s="253">
        <v>0.45640190999999997</v>
      </c>
      <c r="J214" s="254">
        <v>0</v>
      </c>
    </row>
    <row r="215" spans="1:10" x14ac:dyDescent="0.25">
      <c r="A215" s="252" t="s">
        <v>89</v>
      </c>
      <c r="B215" s="253">
        <v>0</v>
      </c>
      <c r="C215" s="253">
        <v>0</v>
      </c>
      <c r="D215" s="253">
        <v>0</v>
      </c>
      <c r="E215" s="253">
        <v>4.9542E-4</v>
      </c>
      <c r="F215" s="253">
        <v>0</v>
      </c>
      <c r="G215" s="253">
        <v>0</v>
      </c>
      <c r="H215" s="253">
        <v>7.5831E-4</v>
      </c>
      <c r="I215" s="253">
        <v>3.5917895099999999</v>
      </c>
      <c r="J215" s="254">
        <v>2.4390000000000002E-3</v>
      </c>
    </row>
    <row r="216" spans="1:10" x14ac:dyDescent="0.25">
      <c r="A216" s="252" t="s">
        <v>63</v>
      </c>
      <c r="B216" s="253">
        <v>0</v>
      </c>
      <c r="C216" s="253">
        <v>0</v>
      </c>
      <c r="D216" s="253">
        <v>0</v>
      </c>
      <c r="E216" s="253">
        <v>1.9219999999999998E-4</v>
      </c>
      <c r="F216" s="253">
        <v>0</v>
      </c>
      <c r="G216" s="253">
        <v>0</v>
      </c>
      <c r="H216" s="253">
        <v>5.2941730000000006E-2</v>
      </c>
      <c r="I216" s="253">
        <v>0.14074954000000001</v>
      </c>
      <c r="J216" s="254">
        <v>0</v>
      </c>
    </row>
    <row r="217" spans="1:10" x14ac:dyDescent="0.25">
      <c r="A217" s="252" t="s">
        <v>100</v>
      </c>
      <c r="B217" s="253">
        <v>0</v>
      </c>
      <c r="C217" s="253">
        <v>0</v>
      </c>
      <c r="D217" s="253">
        <v>0</v>
      </c>
      <c r="E217" s="253">
        <v>0</v>
      </c>
      <c r="F217" s="253">
        <v>0</v>
      </c>
      <c r="G217" s="253">
        <v>0</v>
      </c>
      <c r="H217" s="253">
        <v>0.15128170999999999</v>
      </c>
      <c r="I217" s="253">
        <v>8.0879999999999994E-2</v>
      </c>
      <c r="J217" s="254">
        <v>0</v>
      </c>
    </row>
    <row r="218" spans="1:10" x14ac:dyDescent="0.25">
      <c r="A218" s="252" t="s">
        <v>223</v>
      </c>
      <c r="B218" s="253">
        <v>0</v>
      </c>
      <c r="C218" s="253">
        <v>0</v>
      </c>
      <c r="D218" s="253">
        <v>0</v>
      </c>
      <c r="E218" s="253">
        <v>0</v>
      </c>
      <c r="F218" s="253">
        <v>0</v>
      </c>
      <c r="G218" s="253">
        <v>0</v>
      </c>
      <c r="H218" s="253">
        <v>3.9417180000000003E-2</v>
      </c>
      <c r="I218" s="253">
        <v>1.7605003100000001</v>
      </c>
      <c r="J218" s="254">
        <v>0</v>
      </c>
    </row>
    <row r="219" spans="1:10" x14ac:dyDescent="0.25">
      <c r="A219" s="252" t="s">
        <v>124</v>
      </c>
      <c r="B219" s="253">
        <v>0</v>
      </c>
      <c r="C219" s="253">
        <v>0</v>
      </c>
      <c r="D219" s="253">
        <v>0</v>
      </c>
      <c r="E219" s="253">
        <v>0</v>
      </c>
      <c r="F219" s="253">
        <v>0</v>
      </c>
      <c r="G219" s="253">
        <v>0</v>
      </c>
      <c r="H219" s="253">
        <v>1.411982E-2</v>
      </c>
      <c r="I219" s="253">
        <v>6.9371199999999997E-3</v>
      </c>
      <c r="J219" s="254">
        <v>0</v>
      </c>
    </row>
    <row r="220" spans="1:10" x14ac:dyDescent="0.25">
      <c r="A220" s="252" t="s">
        <v>43</v>
      </c>
      <c r="B220" s="253">
        <v>0</v>
      </c>
      <c r="C220" s="253">
        <v>0</v>
      </c>
      <c r="D220" s="253">
        <v>0</v>
      </c>
      <c r="E220" s="253">
        <v>0</v>
      </c>
      <c r="F220" s="253">
        <v>0</v>
      </c>
      <c r="G220" s="253">
        <v>0</v>
      </c>
      <c r="H220" s="253">
        <v>5.5055099999999999E-3</v>
      </c>
      <c r="I220" s="253">
        <v>1.4364633</v>
      </c>
      <c r="J220" s="254">
        <v>0</v>
      </c>
    </row>
    <row r="221" spans="1:10" x14ac:dyDescent="0.25">
      <c r="A221" s="252" t="s">
        <v>57</v>
      </c>
      <c r="B221" s="253">
        <v>0</v>
      </c>
      <c r="C221" s="253">
        <v>0</v>
      </c>
      <c r="D221" s="253">
        <v>0</v>
      </c>
      <c r="E221" s="253">
        <v>0</v>
      </c>
      <c r="F221" s="253">
        <v>0</v>
      </c>
      <c r="G221" s="253">
        <v>0</v>
      </c>
      <c r="H221" s="253">
        <v>2.1504000000000002E-3</v>
      </c>
      <c r="I221" s="253">
        <v>0</v>
      </c>
      <c r="J221" s="254">
        <v>0</v>
      </c>
    </row>
    <row r="222" spans="1:10" x14ac:dyDescent="0.25">
      <c r="A222" s="252" t="s">
        <v>102</v>
      </c>
      <c r="B222" s="253">
        <v>0</v>
      </c>
      <c r="C222" s="253">
        <v>0</v>
      </c>
      <c r="D222" s="253">
        <v>0</v>
      </c>
      <c r="E222" s="253">
        <v>0</v>
      </c>
      <c r="F222" s="253">
        <v>0</v>
      </c>
      <c r="G222" s="253">
        <v>0</v>
      </c>
      <c r="H222" s="253">
        <v>1.4953800000000001E-3</v>
      </c>
      <c r="I222" s="253">
        <v>0.21722576000000002</v>
      </c>
      <c r="J222" s="254">
        <v>0</v>
      </c>
    </row>
    <row r="223" spans="1:10" x14ac:dyDescent="0.25">
      <c r="A223" s="252" t="s">
        <v>162</v>
      </c>
      <c r="B223" s="253">
        <v>0</v>
      </c>
      <c r="C223" s="253">
        <v>0</v>
      </c>
      <c r="D223" s="253">
        <v>0</v>
      </c>
      <c r="E223" s="253">
        <v>0</v>
      </c>
      <c r="F223" s="253">
        <v>0</v>
      </c>
      <c r="G223" s="253">
        <v>0</v>
      </c>
      <c r="H223" s="253">
        <v>2.5066999999999998E-4</v>
      </c>
      <c r="I223" s="253">
        <v>9.5336820000000003E-2</v>
      </c>
      <c r="J223" s="254">
        <v>0</v>
      </c>
    </row>
    <row r="224" spans="1:10" x14ac:dyDescent="0.25">
      <c r="A224" s="252" t="s">
        <v>16</v>
      </c>
      <c r="B224" s="253">
        <v>0</v>
      </c>
      <c r="C224" s="253">
        <v>0</v>
      </c>
      <c r="D224" s="253">
        <v>0</v>
      </c>
      <c r="E224" s="253">
        <v>0</v>
      </c>
      <c r="F224" s="253">
        <v>0</v>
      </c>
      <c r="G224" s="253">
        <v>0</v>
      </c>
      <c r="H224" s="253">
        <v>0</v>
      </c>
      <c r="I224" s="253">
        <v>59.487896540000001</v>
      </c>
      <c r="J224" s="254">
        <v>0</v>
      </c>
    </row>
    <row r="225" spans="1:10" x14ac:dyDescent="0.25">
      <c r="A225" s="252" t="s">
        <v>34</v>
      </c>
      <c r="B225" s="253">
        <v>0</v>
      </c>
      <c r="C225" s="253">
        <v>0</v>
      </c>
      <c r="D225" s="253">
        <v>0</v>
      </c>
      <c r="E225" s="253">
        <v>0</v>
      </c>
      <c r="F225" s="253">
        <v>0</v>
      </c>
      <c r="G225" s="253">
        <v>0</v>
      </c>
      <c r="H225" s="253">
        <v>0</v>
      </c>
      <c r="I225" s="253">
        <v>18.677840929999999</v>
      </c>
      <c r="J225" s="254">
        <v>0</v>
      </c>
    </row>
    <row r="226" spans="1:10" x14ac:dyDescent="0.25">
      <c r="A226" s="252" t="s">
        <v>13</v>
      </c>
      <c r="B226" s="253">
        <v>0</v>
      </c>
      <c r="C226" s="253">
        <v>0</v>
      </c>
      <c r="D226" s="253">
        <v>0</v>
      </c>
      <c r="E226" s="253">
        <v>0</v>
      </c>
      <c r="F226" s="253">
        <v>0</v>
      </c>
      <c r="G226" s="253">
        <v>0</v>
      </c>
      <c r="H226" s="253">
        <v>0</v>
      </c>
      <c r="I226" s="253">
        <v>9.0616409999999998</v>
      </c>
      <c r="J226" s="254">
        <v>0</v>
      </c>
    </row>
    <row r="227" spans="1:10" x14ac:dyDescent="0.25">
      <c r="A227" s="252" t="s">
        <v>158</v>
      </c>
      <c r="B227" s="253">
        <v>0</v>
      </c>
      <c r="C227" s="253">
        <v>0</v>
      </c>
      <c r="D227" s="253">
        <v>0</v>
      </c>
      <c r="E227" s="253">
        <v>0</v>
      </c>
      <c r="F227" s="253">
        <v>0</v>
      </c>
      <c r="G227" s="253">
        <v>0</v>
      </c>
      <c r="H227" s="253">
        <v>0</v>
      </c>
      <c r="I227" s="253">
        <v>4.0910178100000003</v>
      </c>
      <c r="J227" s="254">
        <v>0</v>
      </c>
    </row>
    <row r="228" spans="1:10" x14ac:dyDescent="0.25">
      <c r="A228" s="252" t="s">
        <v>111</v>
      </c>
      <c r="B228" s="253">
        <v>0</v>
      </c>
      <c r="C228" s="253">
        <v>0</v>
      </c>
      <c r="D228" s="253">
        <v>0</v>
      </c>
      <c r="E228" s="253">
        <v>0</v>
      </c>
      <c r="F228" s="253">
        <v>0</v>
      </c>
      <c r="G228" s="253">
        <v>0</v>
      </c>
      <c r="H228" s="253">
        <v>0</v>
      </c>
      <c r="I228" s="253">
        <v>2.3530362</v>
      </c>
      <c r="J228" s="254">
        <v>0</v>
      </c>
    </row>
    <row r="229" spans="1:10" x14ac:dyDescent="0.25">
      <c r="A229" s="252" t="s">
        <v>153</v>
      </c>
      <c r="B229" s="253">
        <v>0</v>
      </c>
      <c r="C229" s="253">
        <v>0</v>
      </c>
      <c r="D229" s="253">
        <v>0</v>
      </c>
      <c r="E229" s="253">
        <v>0</v>
      </c>
      <c r="F229" s="253">
        <v>0</v>
      </c>
      <c r="G229" s="253">
        <v>0</v>
      </c>
      <c r="H229" s="253">
        <v>0</v>
      </c>
      <c r="I229" s="253">
        <v>2.1190892799999999</v>
      </c>
      <c r="J229" s="254">
        <v>0</v>
      </c>
    </row>
    <row r="230" spans="1:10" x14ac:dyDescent="0.25">
      <c r="A230" s="252" t="s">
        <v>40</v>
      </c>
      <c r="B230" s="253">
        <v>0</v>
      </c>
      <c r="C230" s="253">
        <v>0</v>
      </c>
      <c r="D230" s="253">
        <v>0</v>
      </c>
      <c r="E230" s="253">
        <v>0</v>
      </c>
      <c r="F230" s="253">
        <v>0</v>
      </c>
      <c r="G230" s="253">
        <v>0</v>
      </c>
      <c r="H230" s="253">
        <v>0</v>
      </c>
      <c r="I230" s="253">
        <v>1.1651184999999999</v>
      </c>
      <c r="J230" s="254">
        <v>0</v>
      </c>
    </row>
    <row r="231" spans="1:10" x14ac:dyDescent="0.25">
      <c r="A231" s="252" t="s">
        <v>3</v>
      </c>
      <c r="B231" s="253">
        <v>0</v>
      </c>
      <c r="C231" s="253">
        <v>0</v>
      </c>
      <c r="D231" s="253">
        <v>0</v>
      </c>
      <c r="E231" s="253">
        <v>0</v>
      </c>
      <c r="F231" s="253">
        <v>0</v>
      </c>
      <c r="G231" s="253">
        <v>0</v>
      </c>
      <c r="H231" s="253">
        <v>0</v>
      </c>
      <c r="I231" s="253">
        <v>0.45945302000000005</v>
      </c>
      <c r="J231" s="254">
        <v>0</v>
      </c>
    </row>
    <row r="232" spans="1:10" x14ac:dyDescent="0.25">
      <c r="A232" s="252" t="s">
        <v>56</v>
      </c>
      <c r="B232" s="253">
        <v>0</v>
      </c>
      <c r="C232" s="253">
        <v>0</v>
      </c>
      <c r="D232" s="253">
        <v>0</v>
      </c>
      <c r="E232" s="253">
        <v>0</v>
      </c>
      <c r="F232" s="253">
        <v>0</v>
      </c>
      <c r="G232" s="253">
        <v>0</v>
      </c>
      <c r="H232" s="253">
        <v>0</v>
      </c>
      <c r="I232" s="253">
        <v>0.43488336</v>
      </c>
      <c r="J232" s="254">
        <v>0</v>
      </c>
    </row>
    <row r="233" spans="1:10" x14ac:dyDescent="0.25">
      <c r="A233" s="252" t="s">
        <v>77</v>
      </c>
      <c r="B233" s="253">
        <v>0</v>
      </c>
      <c r="C233" s="253">
        <v>0</v>
      </c>
      <c r="D233" s="253">
        <v>0</v>
      </c>
      <c r="E233" s="253">
        <v>0</v>
      </c>
      <c r="F233" s="253">
        <v>0</v>
      </c>
      <c r="G233" s="253">
        <v>0</v>
      </c>
      <c r="H233" s="253">
        <v>0</v>
      </c>
      <c r="I233" s="253">
        <v>0.40037056999999998</v>
      </c>
      <c r="J233" s="254">
        <v>0</v>
      </c>
    </row>
    <row r="234" spans="1:10" x14ac:dyDescent="0.25">
      <c r="A234" s="252" t="s">
        <v>47</v>
      </c>
      <c r="B234" s="253">
        <v>0</v>
      </c>
      <c r="C234" s="253">
        <v>0</v>
      </c>
      <c r="D234" s="253">
        <v>0</v>
      </c>
      <c r="E234" s="253">
        <v>0</v>
      </c>
      <c r="F234" s="253">
        <v>0</v>
      </c>
      <c r="G234" s="253">
        <v>0</v>
      </c>
      <c r="H234" s="253">
        <v>0</v>
      </c>
      <c r="I234" s="253">
        <v>0.33620321000000003</v>
      </c>
      <c r="J234" s="254">
        <v>6.7310900000000003E-3</v>
      </c>
    </row>
    <row r="235" spans="1:10" x14ac:dyDescent="0.25">
      <c r="A235" s="252" t="s">
        <v>29</v>
      </c>
      <c r="B235" s="253">
        <v>0</v>
      </c>
      <c r="C235" s="253">
        <v>0</v>
      </c>
      <c r="D235" s="253">
        <v>0</v>
      </c>
      <c r="E235" s="253">
        <v>0</v>
      </c>
      <c r="F235" s="253">
        <v>0</v>
      </c>
      <c r="G235" s="253">
        <v>0</v>
      </c>
      <c r="H235" s="253">
        <v>0</v>
      </c>
      <c r="I235" s="253">
        <v>0.32053147999999998</v>
      </c>
      <c r="J235" s="254">
        <v>0</v>
      </c>
    </row>
    <row r="236" spans="1:10" x14ac:dyDescent="0.25">
      <c r="A236" s="252" t="s">
        <v>60</v>
      </c>
      <c r="B236" s="253">
        <v>0</v>
      </c>
      <c r="C236" s="253">
        <v>0</v>
      </c>
      <c r="D236" s="253">
        <v>0</v>
      </c>
      <c r="E236" s="253">
        <v>0</v>
      </c>
      <c r="F236" s="253">
        <v>0</v>
      </c>
      <c r="G236" s="253">
        <v>0</v>
      </c>
      <c r="H236" s="253">
        <v>0</v>
      </c>
      <c r="I236" s="253">
        <v>0.29907035999999998</v>
      </c>
      <c r="J236" s="254">
        <v>0</v>
      </c>
    </row>
    <row r="237" spans="1:10" x14ac:dyDescent="0.25">
      <c r="A237" s="252" t="s">
        <v>48</v>
      </c>
      <c r="B237" s="253">
        <v>0</v>
      </c>
      <c r="C237" s="253">
        <v>0</v>
      </c>
      <c r="D237" s="253">
        <v>0</v>
      </c>
      <c r="E237" s="253">
        <v>0</v>
      </c>
      <c r="F237" s="253">
        <v>0</v>
      </c>
      <c r="G237" s="253">
        <v>0</v>
      </c>
      <c r="H237" s="253">
        <v>0</v>
      </c>
      <c r="I237" s="253">
        <v>0.27607901000000001</v>
      </c>
      <c r="J237" s="254">
        <v>0</v>
      </c>
    </row>
    <row r="238" spans="1:10" x14ac:dyDescent="0.25">
      <c r="A238" s="252" t="s">
        <v>38</v>
      </c>
      <c r="B238" s="253">
        <v>0</v>
      </c>
      <c r="C238" s="253">
        <v>0</v>
      </c>
      <c r="D238" s="253">
        <v>0</v>
      </c>
      <c r="E238" s="253">
        <v>0</v>
      </c>
      <c r="F238" s="253">
        <v>0</v>
      </c>
      <c r="G238" s="253">
        <v>0</v>
      </c>
      <c r="H238" s="253">
        <v>0</v>
      </c>
      <c r="I238" s="253">
        <v>0.19557825000000001</v>
      </c>
      <c r="J238" s="254">
        <v>0</v>
      </c>
    </row>
    <row r="239" spans="1:10" x14ac:dyDescent="0.25">
      <c r="A239" s="252" t="s">
        <v>164</v>
      </c>
      <c r="B239" s="253">
        <v>0</v>
      </c>
      <c r="C239" s="253">
        <v>0</v>
      </c>
      <c r="D239" s="253">
        <v>0</v>
      </c>
      <c r="E239" s="253">
        <v>0</v>
      </c>
      <c r="F239" s="253">
        <v>0</v>
      </c>
      <c r="G239" s="253">
        <v>0</v>
      </c>
      <c r="H239" s="253">
        <v>0</v>
      </c>
      <c r="I239" s="253">
        <v>0.13753736</v>
      </c>
      <c r="J239" s="254">
        <v>0</v>
      </c>
    </row>
    <row r="240" spans="1:10" x14ac:dyDescent="0.25">
      <c r="A240" s="252" t="s">
        <v>8</v>
      </c>
      <c r="B240" s="253">
        <v>0</v>
      </c>
      <c r="C240" s="253">
        <v>0</v>
      </c>
      <c r="D240" s="253">
        <v>0</v>
      </c>
      <c r="E240" s="253">
        <v>0</v>
      </c>
      <c r="F240" s="253">
        <v>0</v>
      </c>
      <c r="G240" s="253">
        <v>0</v>
      </c>
      <c r="H240" s="253">
        <v>0</v>
      </c>
      <c r="I240" s="253">
        <v>0.10489707000000001</v>
      </c>
      <c r="J240" s="254">
        <v>0</v>
      </c>
    </row>
    <row r="241" spans="1:10" x14ac:dyDescent="0.25">
      <c r="A241" s="252" t="s">
        <v>177</v>
      </c>
      <c r="B241" s="253">
        <v>0</v>
      </c>
      <c r="C241" s="253">
        <v>0</v>
      </c>
      <c r="D241" s="253">
        <v>0</v>
      </c>
      <c r="E241" s="253">
        <v>0</v>
      </c>
      <c r="F241" s="253">
        <v>0</v>
      </c>
      <c r="G241" s="253">
        <v>0</v>
      </c>
      <c r="H241" s="253">
        <v>0</v>
      </c>
      <c r="I241" s="253">
        <v>7.2190550000000006E-2</v>
      </c>
      <c r="J241" s="254">
        <v>0</v>
      </c>
    </row>
    <row r="242" spans="1:10" x14ac:dyDescent="0.25">
      <c r="A242" s="252" t="s">
        <v>58</v>
      </c>
      <c r="B242" s="253">
        <v>0</v>
      </c>
      <c r="C242" s="253">
        <v>0</v>
      </c>
      <c r="D242" s="253">
        <v>0</v>
      </c>
      <c r="E242" s="253">
        <v>0</v>
      </c>
      <c r="F242" s="253">
        <v>0</v>
      </c>
      <c r="G242" s="253">
        <v>0</v>
      </c>
      <c r="H242" s="253">
        <v>0</v>
      </c>
      <c r="I242" s="253">
        <v>6.7654300000000001E-2</v>
      </c>
      <c r="J242" s="254">
        <v>0</v>
      </c>
    </row>
    <row r="243" spans="1:10" x14ac:dyDescent="0.25">
      <c r="A243" s="252" t="s">
        <v>46</v>
      </c>
      <c r="B243" s="253">
        <v>0</v>
      </c>
      <c r="C243" s="253">
        <v>0</v>
      </c>
      <c r="D243" s="253">
        <v>0</v>
      </c>
      <c r="E243" s="253">
        <v>0</v>
      </c>
      <c r="F243" s="253">
        <v>0</v>
      </c>
      <c r="G243" s="253">
        <v>0</v>
      </c>
      <c r="H243" s="253">
        <v>0</v>
      </c>
      <c r="I243" s="253">
        <v>2.8814259999999998E-2</v>
      </c>
      <c r="J243" s="254">
        <v>0</v>
      </c>
    </row>
    <row r="244" spans="1:10" x14ac:dyDescent="0.25">
      <c r="A244" s="252" t="s">
        <v>84</v>
      </c>
      <c r="B244" s="253">
        <v>0</v>
      </c>
      <c r="C244" s="253">
        <v>0</v>
      </c>
      <c r="D244" s="253">
        <v>0</v>
      </c>
      <c r="E244" s="253">
        <v>0</v>
      </c>
      <c r="F244" s="253">
        <v>0</v>
      </c>
      <c r="G244" s="253">
        <v>0</v>
      </c>
      <c r="H244" s="253">
        <v>0</v>
      </c>
      <c r="I244" s="253">
        <v>2.4711210000000001E-2</v>
      </c>
      <c r="J244" s="254">
        <v>0</v>
      </c>
    </row>
    <row r="245" spans="1:10" x14ac:dyDescent="0.25">
      <c r="A245" s="252" t="s">
        <v>67</v>
      </c>
      <c r="B245" s="253">
        <v>0</v>
      </c>
      <c r="C245" s="253">
        <v>0</v>
      </c>
      <c r="D245" s="253">
        <v>0</v>
      </c>
      <c r="E245" s="253">
        <v>0</v>
      </c>
      <c r="F245" s="253">
        <v>0</v>
      </c>
      <c r="G245" s="253">
        <v>0</v>
      </c>
      <c r="H245" s="253">
        <v>0</v>
      </c>
      <c r="I245" s="253">
        <v>2.1188639999999998E-2</v>
      </c>
      <c r="J245" s="254">
        <v>0</v>
      </c>
    </row>
    <row r="246" spans="1:10" x14ac:dyDescent="0.25">
      <c r="A246" s="252" t="s">
        <v>69</v>
      </c>
      <c r="B246" s="253">
        <v>0</v>
      </c>
      <c r="C246" s="253">
        <v>0</v>
      </c>
      <c r="D246" s="253">
        <v>0</v>
      </c>
      <c r="E246" s="253">
        <v>0</v>
      </c>
      <c r="F246" s="253">
        <v>0</v>
      </c>
      <c r="G246" s="253">
        <v>0</v>
      </c>
      <c r="H246" s="253">
        <v>0</v>
      </c>
      <c r="I246" s="253">
        <v>1.7520020000000001E-2</v>
      </c>
      <c r="J246" s="254">
        <v>0</v>
      </c>
    </row>
    <row r="247" spans="1:10" x14ac:dyDescent="0.25">
      <c r="A247" s="252" t="s">
        <v>1</v>
      </c>
      <c r="B247" s="253">
        <v>0</v>
      </c>
      <c r="C247" s="253">
        <v>0</v>
      </c>
      <c r="D247" s="253">
        <v>0</v>
      </c>
      <c r="E247" s="253">
        <v>0</v>
      </c>
      <c r="F247" s="253">
        <v>0</v>
      </c>
      <c r="G247" s="253">
        <v>0</v>
      </c>
      <c r="H247" s="253">
        <v>0</v>
      </c>
      <c r="I247" s="253">
        <v>1.4216030000000001E-2</v>
      </c>
      <c r="J247" s="254">
        <v>0</v>
      </c>
    </row>
    <row r="248" spans="1:10" x14ac:dyDescent="0.25">
      <c r="A248" s="252" t="s">
        <v>62</v>
      </c>
      <c r="B248" s="253">
        <v>0</v>
      </c>
      <c r="C248" s="253">
        <v>0</v>
      </c>
      <c r="D248" s="253">
        <v>0</v>
      </c>
      <c r="E248" s="253">
        <v>0</v>
      </c>
      <c r="F248" s="253">
        <v>0</v>
      </c>
      <c r="G248" s="253">
        <v>0</v>
      </c>
      <c r="H248" s="253">
        <v>0</v>
      </c>
      <c r="I248" s="253">
        <v>1.284443E-2</v>
      </c>
      <c r="J248" s="254">
        <v>0</v>
      </c>
    </row>
    <row r="249" spans="1:10" x14ac:dyDescent="0.25">
      <c r="A249" s="252" t="s">
        <v>41</v>
      </c>
      <c r="B249" s="253">
        <v>0</v>
      </c>
      <c r="C249" s="253">
        <v>0</v>
      </c>
      <c r="D249" s="253">
        <v>0</v>
      </c>
      <c r="E249" s="253">
        <v>0</v>
      </c>
      <c r="F249" s="253">
        <v>0</v>
      </c>
      <c r="G249" s="253">
        <v>0</v>
      </c>
      <c r="H249" s="253">
        <v>0</v>
      </c>
      <c r="I249" s="253">
        <v>9.2974500000000005E-3</v>
      </c>
      <c r="J249" s="254">
        <v>0</v>
      </c>
    </row>
    <row r="250" spans="1:10" x14ac:dyDescent="0.25">
      <c r="A250" s="252" t="s">
        <v>127</v>
      </c>
      <c r="B250" s="253">
        <v>0</v>
      </c>
      <c r="C250" s="253">
        <v>0</v>
      </c>
      <c r="D250" s="253">
        <v>0</v>
      </c>
      <c r="E250" s="253">
        <v>0</v>
      </c>
      <c r="F250" s="253">
        <v>0</v>
      </c>
      <c r="G250" s="253">
        <v>0</v>
      </c>
      <c r="H250" s="253">
        <v>0</v>
      </c>
      <c r="I250" s="253">
        <v>8.89005E-3</v>
      </c>
      <c r="J250" s="254">
        <v>0</v>
      </c>
    </row>
    <row r="251" spans="1:10" x14ac:dyDescent="0.25">
      <c r="A251" s="252" t="s">
        <v>54</v>
      </c>
      <c r="B251" s="253">
        <v>0</v>
      </c>
      <c r="C251" s="253">
        <v>0</v>
      </c>
      <c r="D251" s="253">
        <v>0</v>
      </c>
      <c r="E251" s="253">
        <v>0</v>
      </c>
      <c r="F251" s="253">
        <v>0</v>
      </c>
      <c r="G251" s="253">
        <v>0</v>
      </c>
      <c r="H251" s="253">
        <v>0</v>
      </c>
      <c r="I251" s="253">
        <v>2.97087E-3</v>
      </c>
      <c r="J251" s="254">
        <v>0</v>
      </c>
    </row>
    <row r="252" spans="1:10" x14ac:dyDescent="0.25">
      <c r="A252" s="252" t="s">
        <v>259</v>
      </c>
      <c r="B252" s="253">
        <v>0</v>
      </c>
      <c r="C252" s="253">
        <v>0</v>
      </c>
      <c r="D252" s="253">
        <v>0</v>
      </c>
      <c r="E252" s="253">
        <v>0</v>
      </c>
      <c r="F252" s="253">
        <v>0</v>
      </c>
      <c r="G252" s="253">
        <v>0</v>
      </c>
      <c r="H252" s="253">
        <v>0</v>
      </c>
      <c r="I252" s="253">
        <v>2.3663200000000003E-3</v>
      </c>
      <c r="J252" s="254">
        <v>0</v>
      </c>
    </row>
    <row r="253" spans="1:10" x14ac:dyDescent="0.25">
      <c r="A253" s="252" t="s">
        <v>78</v>
      </c>
      <c r="B253" s="253">
        <v>0</v>
      </c>
      <c r="C253" s="253">
        <v>0</v>
      </c>
      <c r="D253" s="253">
        <v>0</v>
      </c>
      <c r="E253" s="253">
        <v>0</v>
      </c>
      <c r="F253" s="253">
        <v>0</v>
      </c>
      <c r="G253" s="253">
        <v>0</v>
      </c>
      <c r="H253" s="253">
        <v>0</v>
      </c>
      <c r="I253" s="253">
        <v>5.8675000000000003E-4</v>
      </c>
      <c r="J253" s="254">
        <v>0</v>
      </c>
    </row>
    <row r="254" spans="1:10" x14ac:dyDescent="0.25">
      <c r="A254" s="252" t="s">
        <v>79</v>
      </c>
      <c r="B254" s="253">
        <v>0</v>
      </c>
      <c r="C254" s="253">
        <v>0</v>
      </c>
      <c r="D254" s="253">
        <v>0</v>
      </c>
      <c r="E254" s="253">
        <v>0</v>
      </c>
      <c r="F254" s="253">
        <v>0</v>
      </c>
      <c r="G254" s="253">
        <v>0</v>
      </c>
      <c r="H254" s="253">
        <v>0</v>
      </c>
      <c r="I254" s="253">
        <v>4.4495E-4</v>
      </c>
      <c r="J254" s="254">
        <v>0</v>
      </c>
    </row>
  </sheetData>
  <sortState xmlns:xlrd2="http://schemas.microsoft.com/office/spreadsheetml/2017/richdata2" ref="A3:I247">
    <sortCondition descending="1" ref="E3:E247"/>
  </sortState>
  <mergeCells count="1">
    <mergeCell ref="K1:L1"/>
  </mergeCells>
  <hyperlinks>
    <hyperlink ref="K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0"/>
  <sheetViews>
    <sheetView zoomScale="70" zoomScaleNormal="70" workbookViewId="0"/>
  </sheetViews>
  <sheetFormatPr defaultColWidth="9.1796875" defaultRowHeight="11.5" x14ac:dyDescent="0.25"/>
  <cols>
    <col min="1" max="1" width="30.36328125" style="136" customWidth="1"/>
    <col min="2" max="2" width="12.36328125" style="136" bestFit="1" customWidth="1"/>
    <col min="3" max="3" width="10.08984375" style="136" bestFit="1" customWidth="1"/>
    <col min="4" max="4" width="12.36328125" style="136" bestFit="1" customWidth="1"/>
    <col min="5" max="5" width="10.08984375" style="136" bestFit="1" customWidth="1"/>
    <col min="6" max="6" width="12.36328125" style="136" bestFit="1" customWidth="1"/>
    <col min="7" max="7" width="10.08984375" style="136" bestFit="1" customWidth="1"/>
    <col min="8" max="8" width="8.81640625" style="136" bestFit="1" customWidth="1"/>
    <col min="9" max="9" width="8.453125" style="136" bestFit="1" customWidth="1"/>
    <col min="10" max="10" width="9.1796875" style="136"/>
    <col min="11" max="11" width="9.1796875" style="7"/>
    <col min="12" max="12" width="12.81640625" style="7" customWidth="1"/>
    <col min="13" max="13" width="9.1796875" style="7"/>
    <col min="14" max="16384" width="9.1796875" style="136"/>
  </cols>
  <sheetData>
    <row r="1" spans="1:15" x14ac:dyDescent="0.25">
      <c r="A1" s="138" t="s">
        <v>669</v>
      </c>
      <c r="C1" s="139"/>
      <c r="D1" s="139"/>
      <c r="E1" s="139"/>
      <c r="F1" s="139"/>
      <c r="G1" s="139"/>
      <c r="K1" s="358" t="s">
        <v>313</v>
      </c>
      <c r="L1" s="358"/>
      <c r="M1" s="136"/>
    </row>
    <row r="2" spans="1:15" s="131" customFormat="1" ht="14.5" customHeight="1" x14ac:dyDescent="0.25">
      <c r="A2" s="356" t="s">
        <v>322</v>
      </c>
      <c r="B2" s="380">
        <v>44774</v>
      </c>
      <c r="C2" s="380"/>
      <c r="D2" s="380">
        <v>45108</v>
      </c>
      <c r="E2" s="380"/>
      <c r="F2" s="380">
        <v>45139</v>
      </c>
      <c r="G2" s="380"/>
      <c r="H2" s="377" t="s">
        <v>324</v>
      </c>
      <c r="I2" s="377" t="s">
        <v>323</v>
      </c>
      <c r="N2" s="24"/>
      <c r="O2" s="140"/>
    </row>
    <row r="3" spans="1:15" s="131" customFormat="1" x14ac:dyDescent="0.25">
      <c r="A3" s="357"/>
      <c r="B3" s="51" t="s">
        <v>565</v>
      </c>
      <c r="C3" s="51" t="s">
        <v>295</v>
      </c>
      <c r="D3" s="51" t="s">
        <v>565</v>
      </c>
      <c r="E3" s="51" t="s">
        <v>295</v>
      </c>
      <c r="F3" s="51" t="s">
        <v>565</v>
      </c>
      <c r="G3" s="51" t="s">
        <v>295</v>
      </c>
      <c r="H3" s="381"/>
      <c r="I3" s="381"/>
      <c r="N3" s="24"/>
      <c r="O3" s="140"/>
    </row>
    <row r="4" spans="1:15" ht="14.5" x14ac:dyDescent="0.35">
      <c r="A4" s="195" t="s">
        <v>647</v>
      </c>
      <c r="B4" s="239">
        <v>2898.8249149200001</v>
      </c>
      <c r="C4" s="54">
        <f>(B4/$B$9)*100</f>
        <v>36.763054846284618</v>
      </c>
      <c r="D4" s="239">
        <v>3456.7113556500003</v>
      </c>
      <c r="E4" s="54">
        <f>(D4/$D$9)*100</f>
        <v>41.999251975880227</v>
      </c>
      <c r="F4" s="239">
        <v>3341.4401354199999</v>
      </c>
      <c r="G4" s="54">
        <f>(F4/$F$9)*100</f>
        <v>45.222196502614494</v>
      </c>
      <c r="H4" s="81">
        <f>((F4/D4)-1)*100</f>
        <v>-3.3347077140701731</v>
      </c>
      <c r="I4" s="83">
        <f>((F4/B4)-1)*100</f>
        <v>15.268780747050226</v>
      </c>
      <c r="K4" s="141"/>
      <c r="L4" s="136"/>
      <c r="M4" s="136"/>
      <c r="N4" s="7"/>
      <c r="O4" s="129"/>
    </row>
    <row r="5" spans="1:15" ht="14.5" x14ac:dyDescent="0.35">
      <c r="A5" s="195" t="s">
        <v>648</v>
      </c>
      <c r="B5" s="239">
        <v>2386.46187151</v>
      </c>
      <c r="C5" s="54">
        <f t="shared" ref="C5:C8" si="0">(B5/$B$9)*100</f>
        <v>30.265238931586307</v>
      </c>
      <c r="D5" s="239">
        <v>2156.79463618</v>
      </c>
      <c r="E5" s="54">
        <f t="shared" ref="E5:E8" si="1">(D5/$D$9)*100</f>
        <v>26.205185236855673</v>
      </c>
      <c r="F5" s="239">
        <v>2156.9279306399999</v>
      </c>
      <c r="G5" s="54">
        <f>(F5/$F$9)*100</f>
        <v>29.191311161742352</v>
      </c>
      <c r="H5" s="81">
        <f>((F5/D5)-1)*100</f>
        <v>6.1802110300046564E-3</v>
      </c>
      <c r="I5" s="83">
        <f>((F5/B5)-1)*100</f>
        <v>-9.6181692073196938</v>
      </c>
      <c r="K5" s="136"/>
      <c r="L5" s="136"/>
      <c r="M5" s="136"/>
      <c r="N5" s="7"/>
      <c r="O5" s="129"/>
    </row>
    <row r="6" spans="1:15" ht="14.5" x14ac:dyDescent="0.35">
      <c r="A6" s="195" t="s">
        <v>649</v>
      </c>
      <c r="B6" s="239">
        <v>2599.8710902500002</v>
      </c>
      <c r="C6" s="54">
        <f t="shared" si="0"/>
        <v>32.971706222129065</v>
      </c>
      <c r="D6" s="239">
        <v>2616.7897331899999</v>
      </c>
      <c r="E6" s="54">
        <f t="shared" si="1"/>
        <v>31.794153478422839</v>
      </c>
      <c r="F6" s="239">
        <v>1889.2458368800001</v>
      </c>
      <c r="G6" s="54">
        <f t="shared" ref="G6:G7" si="2">(F6/$F$9)*100</f>
        <v>25.568570141806511</v>
      </c>
      <c r="H6" s="81">
        <f t="shared" ref="H6" si="3">((F6/D6)-1)*100</f>
        <v>-27.80291771563498</v>
      </c>
      <c r="I6" s="83">
        <f>((F6/B6)-1)*100</f>
        <v>-27.333095707513223</v>
      </c>
      <c r="K6" s="136"/>
      <c r="L6" s="136"/>
      <c r="M6" s="136"/>
      <c r="N6" s="7"/>
      <c r="O6" s="129"/>
    </row>
    <row r="7" spans="1:15" ht="14.5" x14ac:dyDescent="0.35">
      <c r="A7" s="195" t="s">
        <v>650</v>
      </c>
      <c r="B7" s="239">
        <v>0</v>
      </c>
      <c r="C7" s="54">
        <f t="shared" si="0"/>
        <v>0</v>
      </c>
      <c r="D7" s="239">
        <v>0.11599192</v>
      </c>
      <c r="E7" s="54">
        <f t="shared" si="1"/>
        <v>1.4093088412729473E-3</v>
      </c>
      <c r="F7" s="239">
        <v>1.1896924499999999</v>
      </c>
      <c r="G7" s="54">
        <f t="shared" si="2"/>
        <v>1.6100993455270877E-2</v>
      </c>
      <c r="H7" s="81" t="s">
        <v>314</v>
      </c>
      <c r="I7" s="83" t="s">
        <v>314</v>
      </c>
      <c r="K7" s="136"/>
      <c r="L7" s="136"/>
      <c r="M7" s="136"/>
    </row>
    <row r="8" spans="1:15" s="131" customFormat="1" ht="14.5" x14ac:dyDescent="0.35">
      <c r="A8" s="195" t="s">
        <v>651</v>
      </c>
      <c r="B8" s="239">
        <v>0</v>
      </c>
      <c r="C8" s="54">
        <f t="shared" si="0"/>
        <v>0</v>
      </c>
      <c r="D8" s="239">
        <v>0</v>
      </c>
      <c r="E8" s="54">
        <f t="shared" si="1"/>
        <v>0</v>
      </c>
      <c r="F8" s="239">
        <v>0.13456736999999999</v>
      </c>
      <c r="G8" s="81" t="s">
        <v>314</v>
      </c>
      <c r="H8" s="81" t="s">
        <v>314</v>
      </c>
      <c r="I8" s="83" t="s">
        <v>314</v>
      </c>
    </row>
    <row r="9" spans="1:15" s="131" customFormat="1" x14ac:dyDescent="0.25">
      <c r="A9" s="70" t="s">
        <v>262</v>
      </c>
      <c r="B9" s="142">
        <f t="shared" ref="B9:D9" si="4">SUM(B4:B8)</f>
        <v>7885.1578766800012</v>
      </c>
      <c r="C9" s="47">
        <v>100</v>
      </c>
      <c r="D9" s="47">
        <f t="shared" si="4"/>
        <v>8230.4117169399997</v>
      </c>
      <c r="E9" s="47">
        <v>100</v>
      </c>
      <c r="F9" s="47">
        <f>SUM(F4:F8)</f>
        <v>7388.9381627599996</v>
      </c>
      <c r="G9" s="47">
        <v>100</v>
      </c>
      <c r="H9" s="85">
        <f>((F9/D9)-1)*100</f>
        <v>-10.22395456169054</v>
      </c>
      <c r="I9" s="86">
        <f>((F9/B9)-1)*100</f>
        <v>-6.2930853342524573</v>
      </c>
      <c r="K9" s="24"/>
      <c r="L9" s="24"/>
      <c r="M9" s="24"/>
    </row>
    <row r="10" spans="1:15" x14ac:dyDescent="0.25">
      <c r="G10" s="19"/>
      <c r="H10" s="19"/>
      <c r="I10" s="19"/>
    </row>
    <row r="11" spans="1:15" x14ac:dyDescent="0.25">
      <c r="F11" s="143"/>
      <c r="G11" s="19"/>
      <c r="H11" s="19"/>
      <c r="I11" s="19"/>
    </row>
    <row r="12" spans="1:15" x14ac:dyDescent="0.25">
      <c r="G12" s="60"/>
      <c r="H12" s="19"/>
      <c r="I12" s="19"/>
    </row>
    <row r="13" spans="1:15" x14ac:dyDescent="0.25">
      <c r="G13" s="19"/>
      <c r="H13" s="19"/>
      <c r="I13" s="19"/>
    </row>
    <row r="14" spans="1:15" x14ac:dyDescent="0.25">
      <c r="G14" s="19"/>
      <c r="H14" s="19"/>
      <c r="I14" s="19"/>
    </row>
    <row r="15" spans="1:15" x14ac:dyDescent="0.25">
      <c r="G15" s="19"/>
      <c r="H15" s="19"/>
      <c r="I15" s="19"/>
    </row>
    <row r="16" spans="1:15" x14ac:dyDescent="0.25">
      <c r="G16" s="19"/>
      <c r="H16" s="19"/>
      <c r="I16" s="19"/>
    </row>
    <row r="17" spans="3:13" x14ac:dyDescent="0.25">
      <c r="D17" s="143"/>
    </row>
    <row r="18" spans="3:13" x14ac:dyDescent="0.25">
      <c r="F18" s="143"/>
    </row>
    <row r="30" spans="3:13" x14ac:dyDescent="0.25">
      <c r="K30" s="136"/>
      <c r="L30" s="136"/>
      <c r="M30" s="136"/>
    </row>
    <row r="32" spans="3:13" x14ac:dyDescent="0.25">
      <c r="C32" s="144"/>
      <c r="K32" s="136"/>
      <c r="L32" s="136"/>
      <c r="M32" s="136"/>
    </row>
    <row r="33" spans="1:13" x14ac:dyDescent="0.25">
      <c r="K33" s="136"/>
      <c r="L33" s="136"/>
      <c r="M33" s="136"/>
    </row>
    <row r="34" spans="1:13" x14ac:dyDescent="0.25">
      <c r="E34" s="145"/>
      <c r="F34" s="7"/>
      <c r="G34" s="7"/>
      <c r="H34" s="379"/>
      <c r="I34" s="379"/>
      <c r="K34" s="136"/>
      <c r="L34" s="136"/>
      <c r="M34" s="136"/>
    </row>
    <row r="35" spans="1:13" x14ac:dyDescent="0.25">
      <c r="F35" s="7"/>
      <c r="G35" s="7"/>
      <c r="H35" s="7"/>
      <c r="I35" s="7"/>
      <c r="K35" s="136"/>
      <c r="L35" s="136"/>
      <c r="M35" s="136"/>
    </row>
    <row r="36" spans="1:13" x14ac:dyDescent="0.25">
      <c r="E36" s="19"/>
      <c r="F36" s="7"/>
      <c r="G36" s="129"/>
      <c r="H36" s="129"/>
      <c r="I36" s="129"/>
      <c r="K36" s="136"/>
      <c r="L36" s="136"/>
      <c r="M36" s="136"/>
    </row>
    <row r="37" spans="1:13" x14ac:dyDescent="0.25">
      <c r="E37" s="19"/>
      <c r="F37" s="7"/>
      <c r="G37" s="129"/>
      <c r="H37" s="129"/>
      <c r="I37" s="129"/>
      <c r="K37" s="136"/>
      <c r="L37" s="136"/>
      <c r="M37" s="136"/>
    </row>
    <row r="38" spans="1:13" x14ac:dyDescent="0.25">
      <c r="F38" s="7"/>
      <c r="G38" s="129"/>
      <c r="H38" s="129"/>
      <c r="I38" s="129"/>
      <c r="K38" s="136"/>
      <c r="L38" s="136"/>
      <c r="M38" s="136"/>
    </row>
    <row r="39" spans="1:13" x14ac:dyDescent="0.25">
      <c r="F39" s="7"/>
      <c r="G39" s="129"/>
      <c r="H39" s="129"/>
      <c r="I39" s="129"/>
      <c r="K39" s="136"/>
      <c r="L39" s="136"/>
      <c r="M39" s="136"/>
    </row>
    <row r="40" spans="1:13" x14ac:dyDescent="0.25">
      <c r="F40" s="7"/>
      <c r="G40" s="129"/>
      <c r="H40" s="129"/>
      <c r="I40" s="129"/>
      <c r="K40" s="136"/>
      <c r="L40" s="136"/>
      <c r="M40" s="136"/>
    </row>
    <row r="41" spans="1:13" x14ac:dyDescent="0.25">
      <c r="F41" s="7"/>
      <c r="G41" s="129"/>
      <c r="H41" s="129"/>
      <c r="I41" s="129"/>
      <c r="K41" s="136"/>
      <c r="L41" s="136"/>
      <c r="M41" s="136"/>
    </row>
    <row r="42" spans="1:13" x14ac:dyDescent="0.25">
      <c r="E42" s="129"/>
      <c r="F42" s="129"/>
      <c r="G42" s="129"/>
      <c r="K42" s="136"/>
      <c r="L42" s="136"/>
      <c r="M42" s="136"/>
    </row>
    <row r="43" spans="1:13" x14ac:dyDescent="0.25">
      <c r="E43" s="129"/>
      <c r="F43" s="129"/>
      <c r="G43" s="129"/>
      <c r="K43" s="136"/>
      <c r="L43" s="136"/>
      <c r="M43" s="136"/>
    </row>
    <row r="44" spans="1:13" x14ac:dyDescent="0.25">
      <c r="A44" s="7"/>
      <c r="B44" s="7"/>
      <c r="C44" s="7"/>
      <c r="D44" s="7"/>
      <c r="E44" s="129"/>
      <c r="F44" s="129"/>
      <c r="G44" s="129"/>
      <c r="K44" s="136"/>
      <c r="L44" s="136"/>
      <c r="M44" s="136"/>
    </row>
    <row r="45" spans="1:13" x14ac:dyDescent="0.25">
      <c r="A45" s="7"/>
      <c r="B45" s="129"/>
      <c r="C45" s="129"/>
      <c r="D45" s="129"/>
      <c r="E45" s="129"/>
      <c r="F45" s="129"/>
      <c r="G45" s="129"/>
      <c r="K45" s="136"/>
      <c r="L45" s="136"/>
      <c r="M45" s="136"/>
    </row>
    <row r="46" spans="1:13" x14ac:dyDescent="0.25">
      <c r="A46" s="7"/>
      <c r="B46" s="129"/>
      <c r="C46" s="129"/>
      <c r="D46" s="129"/>
      <c r="E46" s="129"/>
      <c r="F46" s="129"/>
      <c r="G46" s="129"/>
      <c r="K46" s="136"/>
      <c r="L46" s="136"/>
      <c r="M46" s="136"/>
    </row>
    <row r="47" spans="1:13" x14ac:dyDescent="0.25">
      <c r="A47" s="7"/>
      <c r="B47" s="129"/>
      <c r="C47" s="129"/>
      <c r="D47" s="129"/>
      <c r="E47" s="129"/>
      <c r="F47" s="129"/>
      <c r="G47" s="129"/>
      <c r="K47" s="136"/>
      <c r="L47" s="136"/>
      <c r="M47" s="136"/>
    </row>
    <row r="48" spans="1:13" x14ac:dyDescent="0.25">
      <c r="A48" s="7"/>
      <c r="B48" s="129"/>
      <c r="C48" s="129"/>
      <c r="D48" s="129"/>
      <c r="K48" s="136"/>
      <c r="L48" s="136"/>
      <c r="M48" s="136"/>
    </row>
    <row r="49" spans="1:13" x14ac:dyDescent="0.25">
      <c r="A49" s="7"/>
      <c r="B49" s="129"/>
      <c r="C49" s="129"/>
      <c r="D49" s="129"/>
      <c r="K49" s="136"/>
      <c r="L49" s="136"/>
      <c r="M49" s="136"/>
    </row>
    <row r="50" spans="1:13" x14ac:dyDescent="0.25">
      <c r="A50" s="7"/>
      <c r="B50" s="129"/>
      <c r="C50" s="129"/>
      <c r="D50" s="129"/>
      <c r="K50" s="136"/>
      <c r="L50" s="136"/>
      <c r="M50" s="136"/>
    </row>
  </sheetData>
  <mergeCells count="8">
    <mergeCell ref="K1:L1"/>
    <mergeCell ref="B2:C2"/>
    <mergeCell ref="H34:I34"/>
    <mergeCell ref="D2:E2"/>
    <mergeCell ref="F2:G2"/>
    <mergeCell ref="A2:A3"/>
    <mergeCell ref="H2:H3"/>
    <mergeCell ref="I2:I3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7"/>
  <sheetViews>
    <sheetView zoomScale="70" zoomScaleNormal="70" workbookViewId="0">
      <selection activeCell="P1" sqref="P1"/>
    </sheetView>
  </sheetViews>
  <sheetFormatPr defaultColWidth="8.81640625" defaultRowHeight="11.5" x14ac:dyDescent="0.25"/>
  <cols>
    <col min="1" max="1" width="14.453125" style="7" customWidth="1"/>
    <col min="2" max="4" width="7.1796875" style="7" bestFit="1" customWidth="1"/>
    <col min="5" max="5" width="5" style="7" bestFit="1" customWidth="1"/>
    <col min="6" max="6" width="12.90625" style="7" customWidth="1"/>
    <col min="7" max="9" width="6.36328125" style="7" bestFit="1" customWidth="1"/>
    <col min="10" max="10" width="5" style="7" bestFit="1" customWidth="1"/>
    <col min="11" max="11" width="13.08984375" style="7" customWidth="1"/>
    <col min="12" max="12" width="6.36328125" style="7" bestFit="1" customWidth="1"/>
    <col min="13" max="13" width="7.1796875" style="7" bestFit="1" customWidth="1"/>
    <col min="14" max="14" width="6.36328125" style="7" bestFit="1" customWidth="1"/>
    <col min="15" max="16384" width="8.81640625" style="7"/>
  </cols>
  <sheetData>
    <row r="1" spans="1:20" x14ac:dyDescent="0.25">
      <c r="A1" s="360" t="s">
        <v>566</v>
      </c>
      <c r="B1" s="360"/>
      <c r="C1" s="360"/>
      <c r="D1" s="360"/>
      <c r="E1" s="360"/>
      <c r="F1" s="360"/>
      <c r="G1" s="360"/>
      <c r="P1" s="26" t="s">
        <v>313</v>
      </c>
    </row>
    <row r="2" spans="1:20" x14ac:dyDescent="0.25">
      <c r="A2" s="382" t="s">
        <v>341</v>
      </c>
      <c r="B2" s="382"/>
      <c r="C2" s="382"/>
      <c r="D2" s="382"/>
      <c r="E2" s="146"/>
      <c r="F2" s="382" t="s">
        <v>576</v>
      </c>
      <c r="G2" s="382"/>
      <c r="H2" s="382"/>
      <c r="I2" s="382"/>
      <c r="J2" s="147"/>
      <c r="K2" s="382" t="s">
        <v>339</v>
      </c>
      <c r="L2" s="382"/>
      <c r="M2" s="382"/>
      <c r="N2" s="382"/>
    </row>
    <row r="3" spans="1:20" x14ac:dyDescent="0.25">
      <c r="A3" s="41" t="s">
        <v>342</v>
      </c>
      <c r="B3" s="41">
        <v>2022</v>
      </c>
      <c r="C3" s="353">
        <v>2023</v>
      </c>
      <c r="D3" s="355"/>
      <c r="E3" s="146"/>
      <c r="F3" s="41" t="s">
        <v>342</v>
      </c>
      <c r="G3" s="41">
        <v>2022</v>
      </c>
      <c r="H3" s="353">
        <v>2023</v>
      </c>
      <c r="I3" s="355"/>
      <c r="J3" s="147"/>
      <c r="K3" s="41" t="s">
        <v>342</v>
      </c>
      <c r="L3" s="41">
        <v>2022</v>
      </c>
      <c r="M3" s="353">
        <v>2023</v>
      </c>
      <c r="N3" s="355"/>
    </row>
    <row r="4" spans="1:20" s="24" customFormat="1" x14ac:dyDescent="0.25">
      <c r="A4" s="148" t="s">
        <v>542</v>
      </c>
      <c r="B4" s="149" t="s">
        <v>276</v>
      </c>
      <c r="C4" s="149" t="s">
        <v>275</v>
      </c>
      <c r="D4" s="149" t="s">
        <v>276</v>
      </c>
      <c r="E4" s="150"/>
      <c r="F4" s="148" t="s">
        <v>542</v>
      </c>
      <c r="G4" s="149" t="s">
        <v>276</v>
      </c>
      <c r="H4" s="149" t="s">
        <v>275</v>
      </c>
      <c r="I4" s="149" t="s">
        <v>276</v>
      </c>
      <c r="J4" s="151"/>
      <c r="K4" s="148" t="s">
        <v>542</v>
      </c>
      <c r="L4" s="149" t="s">
        <v>276</v>
      </c>
      <c r="M4" s="149" t="s">
        <v>275</v>
      </c>
      <c r="N4" s="149" t="s">
        <v>276</v>
      </c>
      <c r="O4" s="7"/>
      <c r="P4" s="7"/>
      <c r="Q4" s="7"/>
      <c r="R4" s="7"/>
      <c r="S4" s="7"/>
      <c r="T4" s="7"/>
    </row>
    <row r="5" spans="1:20" x14ac:dyDescent="0.25">
      <c r="A5" s="34" t="s">
        <v>151</v>
      </c>
      <c r="B5" s="305">
        <v>2263.4750443200001</v>
      </c>
      <c r="C5" s="305">
        <v>2456.6719452500001</v>
      </c>
      <c r="D5" s="305">
        <v>2297.07432591</v>
      </c>
      <c r="E5" s="132"/>
      <c r="F5" s="44" t="s">
        <v>9</v>
      </c>
      <c r="G5" s="235">
        <v>253.38161556999998</v>
      </c>
      <c r="H5" s="235">
        <v>389.51999725999997</v>
      </c>
      <c r="I5" s="240">
        <v>343.79317156999997</v>
      </c>
      <c r="K5" s="34" t="s">
        <v>9</v>
      </c>
      <c r="L5" s="234">
        <v>643.55596041999991</v>
      </c>
      <c r="M5" s="234">
        <v>737.60140120000005</v>
      </c>
      <c r="N5" s="234">
        <v>802.48504461000005</v>
      </c>
    </row>
    <row r="6" spans="1:20" x14ac:dyDescent="0.25">
      <c r="A6" s="36" t="s">
        <v>260</v>
      </c>
      <c r="B6" s="306">
        <v>528.19234400000005</v>
      </c>
      <c r="C6" s="306">
        <v>909.77618671000005</v>
      </c>
      <c r="D6" s="306">
        <v>936.97635584</v>
      </c>
      <c r="E6" s="132"/>
      <c r="F6" s="44" t="s">
        <v>80</v>
      </c>
      <c r="G6" s="235">
        <v>589.53788062000001</v>
      </c>
      <c r="H6" s="235">
        <v>308.10815669999999</v>
      </c>
      <c r="I6" s="240">
        <v>270.72999342999998</v>
      </c>
      <c r="K6" s="36" t="s">
        <v>590</v>
      </c>
      <c r="L6" s="235">
        <v>0.89392132999999996</v>
      </c>
      <c r="M6" s="235">
        <v>8.2993600000000004E-3</v>
      </c>
      <c r="N6" s="235">
        <v>398.98239473000001</v>
      </c>
    </row>
    <row r="7" spans="1:20" x14ac:dyDescent="0.25">
      <c r="A7" s="36" t="s">
        <v>249</v>
      </c>
      <c r="B7" s="306">
        <v>68.272146759999998</v>
      </c>
      <c r="C7" s="306">
        <v>54.24939972</v>
      </c>
      <c r="D7" s="306">
        <v>73.198935640000002</v>
      </c>
      <c r="E7" s="132"/>
      <c r="F7" s="44" t="s">
        <v>0</v>
      </c>
      <c r="G7" s="235">
        <v>118.27848220999999</v>
      </c>
      <c r="H7" s="235">
        <v>200.9622555</v>
      </c>
      <c r="I7" s="240">
        <v>224.19282375999998</v>
      </c>
      <c r="K7" s="36" t="s">
        <v>71</v>
      </c>
      <c r="L7" s="235">
        <v>159.52448742999999</v>
      </c>
      <c r="M7" s="235">
        <v>152.84798369999999</v>
      </c>
      <c r="N7" s="235">
        <v>128.72142546999999</v>
      </c>
    </row>
    <row r="8" spans="1:20" x14ac:dyDescent="0.25">
      <c r="A8" s="36" t="s">
        <v>11</v>
      </c>
      <c r="B8" s="306">
        <v>2.1005857099999998</v>
      </c>
      <c r="C8" s="306">
        <v>3.9186580000000002</v>
      </c>
      <c r="D8" s="306">
        <v>10.5721498</v>
      </c>
      <c r="E8" s="132"/>
      <c r="F8" s="44" t="s">
        <v>123</v>
      </c>
      <c r="G8" s="235">
        <v>124.79050724</v>
      </c>
      <c r="H8" s="235">
        <v>86.230021879999995</v>
      </c>
      <c r="I8" s="240">
        <v>157.84958090999999</v>
      </c>
      <c r="J8" s="24"/>
      <c r="K8" s="36" t="s">
        <v>1</v>
      </c>
      <c r="L8" s="235">
        <v>39.579018009999999</v>
      </c>
      <c r="M8" s="235">
        <v>40.066018409999998</v>
      </c>
      <c r="N8" s="235">
        <v>79.428252830000005</v>
      </c>
      <c r="O8" s="24"/>
      <c r="P8" s="24"/>
      <c r="Q8" s="24"/>
      <c r="R8" s="24"/>
      <c r="S8" s="24"/>
      <c r="T8" s="24"/>
    </row>
    <row r="9" spans="1:20" x14ac:dyDescent="0.25">
      <c r="A9" s="36" t="s">
        <v>9</v>
      </c>
      <c r="B9" s="306">
        <v>12.32271751</v>
      </c>
      <c r="C9" s="306">
        <v>9.4493919999999996</v>
      </c>
      <c r="D9" s="306">
        <v>5.0106839000000001</v>
      </c>
      <c r="E9" s="132"/>
      <c r="F9" s="44" t="s">
        <v>184</v>
      </c>
      <c r="G9" s="235">
        <v>58.528108359999997</v>
      </c>
      <c r="H9" s="235">
        <v>120.25001798000001</v>
      </c>
      <c r="I9" s="240">
        <v>125.57708204000001</v>
      </c>
      <c r="J9" s="24"/>
      <c r="K9" s="36" t="s">
        <v>47</v>
      </c>
      <c r="L9" s="235">
        <v>102.13729651999999</v>
      </c>
      <c r="M9" s="235">
        <v>65.742050680000006</v>
      </c>
      <c r="N9" s="235">
        <v>73.41593795</v>
      </c>
      <c r="O9" s="24"/>
      <c r="P9" s="24"/>
      <c r="Q9" s="24"/>
      <c r="R9" s="24"/>
      <c r="S9" s="24"/>
      <c r="T9" s="24"/>
    </row>
    <row r="10" spans="1:20" x14ac:dyDescent="0.25">
      <c r="A10" s="36" t="s">
        <v>253</v>
      </c>
      <c r="B10" s="306">
        <v>4.6678965400000001</v>
      </c>
      <c r="C10" s="306">
        <v>4.5725272300000004</v>
      </c>
      <c r="D10" s="306">
        <v>3.89570302</v>
      </c>
      <c r="E10" s="132"/>
      <c r="F10" s="44" t="s">
        <v>157</v>
      </c>
      <c r="G10" s="235">
        <v>65.589592019999998</v>
      </c>
      <c r="H10" s="235">
        <v>49.466939200000006</v>
      </c>
      <c r="I10" s="240">
        <v>107.45942181000001</v>
      </c>
      <c r="K10" s="36" t="s">
        <v>64</v>
      </c>
      <c r="L10" s="235">
        <v>82.149787680000003</v>
      </c>
      <c r="M10" s="235">
        <v>25.531260870000001</v>
      </c>
      <c r="N10" s="235">
        <v>66.732918139999995</v>
      </c>
    </row>
    <row r="11" spans="1:20" x14ac:dyDescent="0.25">
      <c r="A11" s="36" t="s">
        <v>258</v>
      </c>
      <c r="B11" s="306">
        <v>0.31196104999999996</v>
      </c>
      <c r="C11" s="306">
        <v>0.43663072999999997</v>
      </c>
      <c r="D11" s="306">
        <v>1.87877589</v>
      </c>
      <c r="E11" s="132"/>
      <c r="F11" s="44" t="s">
        <v>129</v>
      </c>
      <c r="G11" s="235">
        <v>46.724431770000002</v>
      </c>
      <c r="H11" s="235">
        <v>90.314441250000002</v>
      </c>
      <c r="I11" s="240">
        <v>78.784651740000001</v>
      </c>
      <c r="K11" s="36" t="s">
        <v>61</v>
      </c>
      <c r="L11" s="235">
        <v>21.675853670000002</v>
      </c>
      <c r="M11" s="235">
        <v>26.414870359999998</v>
      </c>
      <c r="N11" s="235">
        <v>57.190384439999995</v>
      </c>
    </row>
    <row r="12" spans="1:20" x14ac:dyDescent="0.25">
      <c r="A12" s="36" t="s">
        <v>64</v>
      </c>
      <c r="B12" s="306">
        <v>0.63410857999999992</v>
      </c>
      <c r="C12" s="306">
        <v>1.4239592700000001</v>
      </c>
      <c r="D12" s="306">
        <v>1.75307908</v>
      </c>
      <c r="E12" s="132"/>
      <c r="F12" s="44" t="s">
        <v>21</v>
      </c>
      <c r="G12" s="235">
        <v>51.655207350000005</v>
      </c>
      <c r="H12" s="235">
        <v>66.410045799999992</v>
      </c>
      <c r="I12" s="240">
        <v>77.191214989999992</v>
      </c>
      <c r="K12" s="36" t="s">
        <v>80</v>
      </c>
      <c r="L12" s="235">
        <v>37.013261799999995</v>
      </c>
      <c r="M12" s="235">
        <v>54.752882659999997</v>
      </c>
      <c r="N12" s="235">
        <v>52.620972479999999</v>
      </c>
    </row>
    <row r="13" spans="1:20" x14ac:dyDescent="0.25">
      <c r="A13" s="36" t="s">
        <v>127</v>
      </c>
      <c r="B13" s="306">
        <v>6.8231119999999992E-2</v>
      </c>
      <c r="C13" s="306">
        <v>1.0194753400000001</v>
      </c>
      <c r="D13" s="306">
        <v>1.1331560199999999</v>
      </c>
      <c r="E13" s="132"/>
      <c r="F13" s="44" t="s">
        <v>1</v>
      </c>
      <c r="G13" s="235">
        <v>14.005032699999999</v>
      </c>
      <c r="H13" s="235">
        <v>52.30468956</v>
      </c>
      <c r="I13" s="240">
        <v>50.843035729999997</v>
      </c>
      <c r="K13" s="36" t="s">
        <v>66</v>
      </c>
      <c r="L13" s="235">
        <v>15.95924836</v>
      </c>
      <c r="M13" s="235">
        <v>25.99997269</v>
      </c>
      <c r="N13" s="235">
        <v>42.473990060000006</v>
      </c>
    </row>
    <row r="14" spans="1:20" x14ac:dyDescent="0.25">
      <c r="A14" s="36" t="s">
        <v>240</v>
      </c>
      <c r="B14" s="306">
        <v>7.4983566699999997</v>
      </c>
      <c r="C14" s="306">
        <v>1.51868168</v>
      </c>
      <c r="D14" s="306">
        <v>1.11733554</v>
      </c>
      <c r="E14" s="132"/>
      <c r="F14" s="44" t="s">
        <v>218</v>
      </c>
      <c r="G14" s="235">
        <v>8.0415095099999991</v>
      </c>
      <c r="H14" s="235">
        <v>78.605375890000005</v>
      </c>
      <c r="I14" s="240">
        <v>43.47542576</v>
      </c>
      <c r="K14" s="36" t="s">
        <v>145</v>
      </c>
      <c r="L14" s="235">
        <v>24.639973680000001</v>
      </c>
      <c r="M14" s="235">
        <v>31.809972269999999</v>
      </c>
      <c r="N14" s="235">
        <v>40.715478909999995</v>
      </c>
    </row>
    <row r="15" spans="1:20" x14ac:dyDescent="0.25">
      <c r="A15" s="36" t="s">
        <v>74</v>
      </c>
      <c r="B15" s="306">
        <v>0.39351000000000003</v>
      </c>
      <c r="C15" s="306">
        <v>0.8363523100000001</v>
      </c>
      <c r="D15" s="306">
        <v>0.88815379000000005</v>
      </c>
      <c r="E15" s="132"/>
      <c r="F15" s="44" t="s">
        <v>215</v>
      </c>
      <c r="G15" s="235">
        <v>27.23040743</v>
      </c>
      <c r="H15" s="235">
        <v>42.42674512</v>
      </c>
      <c r="I15" s="240">
        <v>42.707237640000002</v>
      </c>
      <c r="K15" s="36" t="s">
        <v>11</v>
      </c>
      <c r="L15" s="235">
        <v>41.247650490000005</v>
      </c>
      <c r="M15" s="235">
        <v>50.625285959999999</v>
      </c>
      <c r="N15" s="235">
        <v>38.877359759999997</v>
      </c>
    </row>
    <row r="16" spans="1:20" x14ac:dyDescent="0.25">
      <c r="A16" s="36" t="s">
        <v>209</v>
      </c>
      <c r="B16" s="306">
        <v>0.69632013999999998</v>
      </c>
      <c r="C16" s="306">
        <v>0.73930144999999992</v>
      </c>
      <c r="D16" s="306">
        <v>0.86954005000000001</v>
      </c>
      <c r="E16" s="132"/>
      <c r="F16" s="44" t="s">
        <v>197</v>
      </c>
      <c r="G16" s="235">
        <v>3.0520218999999997</v>
      </c>
      <c r="H16" s="235">
        <v>3.7622068900000003</v>
      </c>
      <c r="I16" s="240">
        <v>39.685273520000003</v>
      </c>
      <c r="K16" s="36" t="s">
        <v>75</v>
      </c>
      <c r="L16" s="235">
        <v>1.4809921000000001</v>
      </c>
      <c r="M16" s="235">
        <v>8.9367654299999995</v>
      </c>
      <c r="N16" s="235">
        <v>12.43283433</v>
      </c>
    </row>
    <row r="17" spans="1:14" x14ac:dyDescent="0.25">
      <c r="A17" s="36" t="s">
        <v>224</v>
      </c>
      <c r="B17" s="306">
        <v>0.22814200000000001</v>
      </c>
      <c r="C17" s="306">
        <v>0.69790114000000003</v>
      </c>
      <c r="D17" s="306">
        <v>0.71321400000000001</v>
      </c>
      <c r="E17" s="132"/>
      <c r="F17" s="44" t="s">
        <v>37</v>
      </c>
      <c r="G17" s="235">
        <v>171.6780814</v>
      </c>
      <c r="H17" s="235">
        <v>75.521753769999989</v>
      </c>
      <c r="I17" s="240">
        <v>31.607723800000002</v>
      </c>
      <c r="K17" s="36" t="s">
        <v>68</v>
      </c>
      <c r="L17" s="235">
        <v>0</v>
      </c>
      <c r="M17" s="235">
        <v>0</v>
      </c>
      <c r="N17" s="235">
        <v>11.454540779999999</v>
      </c>
    </row>
    <row r="18" spans="1:14" x14ac:dyDescent="0.25">
      <c r="A18" s="36" t="s">
        <v>40</v>
      </c>
      <c r="B18" s="306">
        <v>3.0839999999999999E-3</v>
      </c>
      <c r="C18" s="306">
        <v>0.71127401000000001</v>
      </c>
      <c r="D18" s="306">
        <v>0.61779719</v>
      </c>
      <c r="E18" s="132"/>
      <c r="F18" s="44" t="s">
        <v>145</v>
      </c>
      <c r="G18" s="235">
        <v>20.720330079999997</v>
      </c>
      <c r="H18" s="235">
        <v>20.496240409999999</v>
      </c>
      <c r="I18" s="240">
        <v>31.074308780000003</v>
      </c>
      <c r="K18" s="36" t="s">
        <v>33</v>
      </c>
      <c r="L18" s="235">
        <v>2.81797743</v>
      </c>
      <c r="M18" s="235">
        <v>18.419115440000002</v>
      </c>
      <c r="N18" s="235">
        <v>7.70448632</v>
      </c>
    </row>
    <row r="19" spans="1:14" x14ac:dyDescent="0.25">
      <c r="A19" s="36" t="s">
        <v>125</v>
      </c>
      <c r="B19" s="306">
        <v>0</v>
      </c>
      <c r="C19" s="306">
        <v>0.54211133</v>
      </c>
      <c r="D19" s="306">
        <v>0.46964613999999999</v>
      </c>
      <c r="E19" s="132"/>
      <c r="F19" s="44" t="s">
        <v>183</v>
      </c>
      <c r="G19" s="235">
        <v>4.8931506200000001</v>
      </c>
      <c r="H19" s="235">
        <v>17.808733109999999</v>
      </c>
      <c r="I19" s="240">
        <v>30.497316089999998</v>
      </c>
      <c r="K19" s="36" t="s">
        <v>178</v>
      </c>
      <c r="L19" s="235">
        <v>0.48507028000000002</v>
      </c>
      <c r="M19" s="235">
        <v>5.9270400000000001E-2</v>
      </c>
      <c r="N19" s="235">
        <v>5.7640873099999999</v>
      </c>
    </row>
    <row r="20" spans="1:14" x14ac:dyDescent="0.25">
      <c r="A20" s="36" t="s">
        <v>175</v>
      </c>
      <c r="B20" s="306">
        <v>5.0735000000000002E-2</v>
      </c>
      <c r="C20" s="306">
        <v>3.1121200000000002E-2</v>
      </c>
      <c r="D20" s="306">
        <v>0.43124714000000003</v>
      </c>
      <c r="E20" s="132"/>
      <c r="F20" s="44" t="s">
        <v>47</v>
      </c>
      <c r="G20" s="235">
        <v>24.637249739999998</v>
      </c>
      <c r="H20" s="235">
        <v>23.655732489999998</v>
      </c>
      <c r="I20" s="240">
        <v>27.23245756</v>
      </c>
      <c r="K20" s="36" t="s">
        <v>22</v>
      </c>
      <c r="L20" s="235">
        <v>4.7020528300000004</v>
      </c>
      <c r="M20" s="235">
        <v>0</v>
      </c>
      <c r="N20" s="235">
        <v>5.5318015300000001</v>
      </c>
    </row>
    <row r="21" spans="1:14" x14ac:dyDescent="0.25">
      <c r="A21" s="36" t="s">
        <v>211</v>
      </c>
      <c r="B21" s="306">
        <v>0.17107712999999999</v>
      </c>
      <c r="C21" s="306">
        <v>9.6899250000000006E-2</v>
      </c>
      <c r="D21" s="306">
        <v>0.38624334000000005</v>
      </c>
      <c r="E21" s="132"/>
      <c r="F21" s="44" t="s">
        <v>35</v>
      </c>
      <c r="G21" s="235">
        <v>36.674284619999995</v>
      </c>
      <c r="H21" s="235">
        <v>24.21818678</v>
      </c>
      <c r="I21" s="240">
        <v>24.542693589999999</v>
      </c>
      <c r="K21" s="36" t="s">
        <v>258</v>
      </c>
      <c r="L21" s="235">
        <v>11.235931560000001</v>
      </c>
      <c r="M21" s="235">
        <v>8.7715577299999996</v>
      </c>
      <c r="N21" s="235">
        <v>5.4848633899999992</v>
      </c>
    </row>
    <row r="22" spans="1:14" x14ac:dyDescent="0.25">
      <c r="A22" s="36" t="s">
        <v>178</v>
      </c>
      <c r="B22" s="306">
        <v>0.216894</v>
      </c>
      <c r="C22" s="306">
        <v>0.37727343000000002</v>
      </c>
      <c r="D22" s="306">
        <v>0.36708800000000003</v>
      </c>
      <c r="E22" s="132"/>
      <c r="F22" s="44" t="s">
        <v>72</v>
      </c>
      <c r="G22" s="235">
        <v>17.921316449999999</v>
      </c>
      <c r="H22" s="235">
        <v>23.776444559999998</v>
      </c>
      <c r="I22" s="240">
        <v>24.225359690000001</v>
      </c>
      <c r="K22" s="36" t="s">
        <v>189</v>
      </c>
      <c r="L22" s="235">
        <v>0.39744033000000001</v>
      </c>
      <c r="M22" s="235">
        <v>3.5999999999999999E-3</v>
      </c>
      <c r="N22" s="235">
        <v>4.47553264</v>
      </c>
    </row>
    <row r="23" spans="1:14" x14ac:dyDescent="0.25">
      <c r="A23" s="36" t="s">
        <v>23</v>
      </c>
      <c r="B23" s="306">
        <v>1.7985000800000002</v>
      </c>
      <c r="C23" s="306">
        <v>3.6903400000000003E-3</v>
      </c>
      <c r="D23" s="306">
        <v>0.34477020000000003</v>
      </c>
      <c r="E23" s="132"/>
      <c r="F23" s="44" t="s">
        <v>20</v>
      </c>
      <c r="G23" s="235">
        <v>35.269962360000001</v>
      </c>
      <c r="H23" s="235">
        <v>39.365250780000004</v>
      </c>
      <c r="I23" s="240">
        <v>22.779425920000001</v>
      </c>
      <c r="K23" s="36" t="s">
        <v>142</v>
      </c>
      <c r="L23" s="235">
        <v>0.73207707999999994</v>
      </c>
      <c r="M23" s="235">
        <v>9.0161329999999998E-2</v>
      </c>
      <c r="N23" s="235">
        <v>4.3145955799999998</v>
      </c>
    </row>
    <row r="24" spans="1:14" x14ac:dyDescent="0.25">
      <c r="A24" s="36" t="s">
        <v>107</v>
      </c>
      <c r="B24" s="306">
        <v>2.111E-3</v>
      </c>
      <c r="C24" s="306">
        <v>9.835E-3</v>
      </c>
      <c r="D24" s="306">
        <v>0.34421600000000002</v>
      </c>
      <c r="E24" s="132"/>
      <c r="F24" s="44" t="s">
        <v>108</v>
      </c>
      <c r="G24" s="235">
        <v>13.1864022</v>
      </c>
      <c r="H24" s="235">
        <v>2.7014594199999999</v>
      </c>
      <c r="I24" s="240">
        <v>21.195927519999998</v>
      </c>
      <c r="K24" s="36" t="s">
        <v>152</v>
      </c>
      <c r="L24" s="235">
        <v>4.8060317399999999</v>
      </c>
      <c r="M24" s="235">
        <v>4.0486528100000001</v>
      </c>
      <c r="N24" s="235">
        <v>3.7883010000000001</v>
      </c>
    </row>
    <row r="25" spans="1:14" x14ac:dyDescent="0.25">
      <c r="A25" s="36" t="s">
        <v>184</v>
      </c>
      <c r="B25" s="306">
        <v>0</v>
      </c>
      <c r="C25" s="306">
        <v>7.550024000000001E-2</v>
      </c>
      <c r="D25" s="306">
        <v>0.33505099999999999</v>
      </c>
      <c r="E25" s="132"/>
      <c r="F25" s="44" t="s">
        <v>2</v>
      </c>
      <c r="G25" s="235">
        <v>70.373413400000004</v>
      </c>
      <c r="H25" s="235">
        <v>29.093874239999998</v>
      </c>
      <c r="I25" s="240">
        <v>20.735792420000003</v>
      </c>
      <c r="K25" s="36" t="s">
        <v>211</v>
      </c>
      <c r="L25" s="235">
        <v>0.57386362999999996</v>
      </c>
      <c r="M25" s="235">
        <v>4.4023529999999998E-2</v>
      </c>
      <c r="N25" s="235">
        <v>3.37124274</v>
      </c>
    </row>
    <row r="26" spans="1:14" x14ac:dyDescent="0.25">
      <c r="A26" s="36" t="s">
        <v>205</v>
      </c>
      <c r="B26" s="306">
        <v>0.37656395000000004</v>
      </c>
      <c r="C26" s="306">
        <v>0.12879299999999999</v>
      </c>
      <c r="D26" s="306">
        <v>0.32615065999999998</v>
      </c>
      <c r="E26" s="132"/>
      <c r="F26" s="44" t="s">
        <v>26</v>
      </c>
      <c r="G26" s="235">
        <v>33.89645135</v>
      </c>
      <c r="H26" s="235">
        <v>20.58231821</v>
      </c>
      <c r="I26" s="240">
        <v>19.068045100000003</v>
      </c>
      <c r="K26" s="36" t="s">
        <v>125</v>
      </c>
      <c r="L26" s="235">
        <v>3.9995204800000002</v>
      </c>
      <c r="M26" s="235">
        <v>0.97382800000000003</v>
      </c>
      <c r="N26" s="235">
        <v>3.0252500000000002</v>
      </c>
    </row>
    <row r="27" spans="1:14" x14ac:dyDescent="0.25">
      <c r="A27" s="36" t="s">
        <v>105</v>
      </c>
      <c r="B27" s="306">
        <v>0.125581</v>
      </c>
      <c r="C27" s="306">
        <v>0.32209900000000002</v>
      </c>
      <c r="D27" s="306">
        <v>0.26297672</v>
      </c>
      <c r="E27" s="132"/>
      <c r="F27" s="44" t="s">
        <v>62</v>
      </c>
      <c r="G27" s="235">
        <v>72.773334660000003</v>
      </c>
      <c r="H27" s="235">
        <v>21.37976042</v>
      </c>
      <c r="I27" s="240">
        <v>19.05778647</v>
      </c>
      <c r="K27" s="36" t="s">
        <v>215</v>
      </c>
      <c r="L27" s="235">
        <v>2.5999999999999999E-3</v>
      </c>
      <c r="M27" s="235">
        <v>2.1545679999999998</v>
      </c>
      <c r="N27" s="235">
        <v>2.9488240999999999</v>
      </c>
    </row>
    <row r="28" spans="1:14" x14ac:dyDescent="0.25">
      <c r="A28" s="36" t="s">
        <v>204</v>
      </c>
      <c r="B28" s="306">
        <v>0.20641039999999999</v>
      </c>
      <c r="C28" s="306">
        <v>0.48535299999999998</v>
      </c>
      <c r="D28" s="306">
        <v>0.20265348999999999</v>
      </c>
      <c r="E28" s="132"/>
      <c r="F28" s="44" t="s">
        <v>64</v>
      </c>
      <c r="G28" s="235">
        <v>51.662111109999998</v>
      </c>
      <c r="H28" s="235">
        <v>15.134282109999999</v>
      </c>
      <c r="I28" s="240">
        <v>17.980699920000003</v>
      </c>
      <c r="K28" s="36" t="s">
        <v>171</v>
      </c>
      <c r="L28" s="235">
        <v>0.11001350999999999</v>
      </c>
      <c r="M28" s="235">
        <v>1.2416967299999999</v>
      </c>
      <c r="N28" s="235">
        <v>2.8951966499999999</v>
      </c>
    </row>
    <row r="29" spans="1:14" x14ac:dyDescent="0.25">
      <c r="A29" s="36" t="s">
        <v>256</v>
      </c>
      <c r="B29" s="306">
        <v>0.37275596</v>
      </c>
      <c r="C29" s="306">
        <v>8.9319949999999995E-2</v>
      </c>
      <c r="D29" s="306">
        <v>0.16628435</v>
      </c>
      <c r="E29" s="132"/>
      <c r="F29" s="44" t="s">
        <v>23</v>
      </c>
      <c r="G29" s="235">
        <v>5.28649623</v>
      </c>
      <c r="H29" s="235">
        <v>11.355235179999999</v>
      </c>
      <c r="I29" s="240">
        <v>15.90268346</v>
      </c>
      <c r="K29" s="36" t="s">
        <v>202</v>
      </c>
      <c r="L29" s="235">
        <v>5.8316629999999994E-2</v>
      </c>
      <c r="M29" s="235">
        <v>1.5425E-3</v>
      </c>
      <c r="N29" s="235">
        <v>2.4370405699999997</v>
      </c>
    </row>
    <row r="30" spans="1:14" x14ac:dyDescent="0.25">
      <c r="A30" s="36" t="s">
        <v>230</v>
      </c>
      <c r="B30" s="306">
        <v>1.087304E-2</v>
      </c>
      <c r="C30" s="306">
        <v>8.3430660000000004E-2</v>
      </c>
      <c r="D30" s="306">
        <v>0.15713445000000001</v>
      </c>
      <c r="E30" s="132"/>
      <c r="F30" s="44" t="s">
        <v>114</v>
      </c>
      <c r="G30" s="235">
        <v>15.769429349999999</v>
      </c>
      <c r="H30" s="235">
        <v>2.7834711000000003</v>
      </c>
      <c r="I30" s="240">
        <v>14.75219268</v>
      </c>
      <c r="K30" s="36" t="s">
        <v>151</v>
      </c>
      <c r="L30" s="235">
        <v>0.53419563000000003</v>
      </c>
      <c r="M30" s="235">
        <v>24.7795785</v>
      </c>
      <c r="N30" s="235">
        <v>2.4192651499999998</v>
      </c>
    </row>
    <row r="31" spans="1:14" x14ac:dyDescent="0.25">
      <c r="A31" s="36" t="s">
        <v>242</v>
      </c>
      <c r="B31" s="306">
        <v>0.28753400000000001</v>
      </c>
      <c r="C31" s="306">
        <v>2.9515555499999997</v>
      </c>
      <c r="D31" s="306">
        <v>0.15690100000000001</v>
      </c>
      <c r="E31" s="132"/>
      <c r="F31" s="44" t="s">
        <v>81</v>
      </c>
      <c r="G31" s="235">
        <v>29.78166465</v>
      </c>
      <c r="H31" s="235">
        <v>17.96955462</v>
      </c>
      <c r="I31" s="240">
        <v>14.213304369999999</v>
      </c>
      <c r="K31" s="36" t="s">
        <v>10</v>
      </c>
      <c r="L31" s="235">
        <v>3.69971234</v>
      </c>
      <c r="M31" s="235">
        <v>2.4056472000000002</v>
      </c>
      <c r="N31" s="235">
        <v>2.3426267900000002</v>
      </c>
    </row>
    <row r="32" spans="1:14" x14ac:dyDescent="0.25">
      <c r="A32" s="36" t="s">
        <v>238</v>
      </c>
      <c r="B32" s="306">
        <v>2.5471000000000001E-2</v>
      </c>
      <c r="C32" s="306">
        <v>9.2844599999999996E-3</v>
      </c>
      <c r="D32" s="306">
        <v>0.148567</v>
      </c>
      <c r="E32" s="132"/>
      <c r="F32" s="44" t="s">
        <v>11</v>
      </c>
      <c r="G32" s="235">
        <v>7.4119935199999993</v>
      </c>
      <c r="H32" s="235">
        <v>13.56648721</v>
      </c>
      <c r="I32" s="240">
        <v>12.974389</v>
      </c>
      <c r="K32" s="36" t="s">
        <v>50</v>
      </c>
      <c r="L32" s="235">
        <v>1.48016119</v>
      </c>
      <c r="M32" s="235">
        <v>0.3207759</v>
      </c>
      <c r="N32" s="235">
        <v>1.91367262</v>
      </c>
    </row>
    <row r="33" spans="1:14" x14ac:dyDescent="0.25">
      <c r="A33" s="36" t="s">
        <v>50</v>
      </c>
      <c r="B33" s="306">
        <v>0</v>
      </c>
      <c r="C33" s="306">
        <v>0</v>
      </c>
      <c r="D33" s="306">
        <v>0.13599139999999998</v>
      </c>
      <c r="E33" s="132"/>
      <c r="F33" s="44" t="s">
        <v>98</v>
      </c>
      <c r="G33" s="235">
        <v>18.804907480000001</v>
      </c>
      <c r="H33" s="235">
        <v>4.7323428200000004</v>
      </c>
      <c r="I33" s="240">
        <v>12.549723009999999</v>
      </c>
      <c r="K33" s="36" t="s">
        <v>222</v>
      </c>
      <c r="L33" s="235">
        <v>7.8475100000000006E-2</v>
      </c>
      <c r="M33" s="235">
        <v>0.89308573000000002</v>
      </c>
      <c r="N33" s="235">
        <v>1.7632000000000001</v>
      </c>
    </row>
    <row r="34" spans="1:14" x14ac:dyDescent="0.25">
      <c r="A34" s="36" t="s">
        <v>216</v>
      </c>
      <c r="B34" s="306">
        <v>0.44440056999999999</v>
      </c>
      <c r="C34" s="306">
        <v>0.22517997000000001</v>
      </c>
      <c r="D34" s="306">
        <v>0.10589899999999999</v>
      </c>
      <c r="E34" s="132"/>
      <c r="F34" s="44" t="s">
        <v>125</v>
      </c>
      <c r="G34" s="235">
        <v>14.32123868</v>
      </c>
      <c r="H34" s="235">
        <v>12.54425966</v>
      </c>
      <c r="I34" s="240">
        <v>10.785008060000001</v>
      </c>
      <c r="K34" s="36" t="s">
        <v>197</v>
      </c>
      <c r="L34" s="235">
        <v>0.17408175000000001</v>
      </c>
      <c r="M34" s="235">
        <v>0.72871063000000003</v>
      </c>
      <c r="N34" s="235">
        <v>1.68568359</v>
      </c>
    </row>
    <row r="35" spans="1:14" x14ac:dyDescent="0.25">
      <c r="A35" s="36" t="s">
        <v>213</v>
      </c>
      <c r="B35" s="306">
        <v>4.0391999999999997E-2</v>
      </c>
      <c r="C35" s="306">
        <v>0</v>
      </c>
      <c r="D35" s="306">
        <v>9.3300999999999995E-2</v>
      </c>
      <c r="E35" s="132"/>
      <c r="F35" s="44" t="s">
        <v>242</v>
      </c>
      <c r="G35" s="235">
        <v>3.0836018900000002</v>
      </c>
      <c r="H35" s="235">
        <v>1.49284123</v>
      </c>
      <c r="I35" s="240">
        <v>10.721134920000001</v>
      </c>
      <c r="K35" s="36" t="s">
        <v>72</v>
      </c>
      <c r="L35" s="235">
        <v>1.7828809999999999</v>
      </c>
      <c r="M35" s="235">
        <v>1.98242121</v>
      </c>
      <c r="N35" s="235">
        <v>1.6411643200000001</v>
      </c>
    </row>
    <row r="36" spans="1:14" x14ac:dyDescent="0.25">
      <c r="A36" s="36" t="s">
        <v>144</v>
      </c>
      <c r="B36" s="306">
        <v>3.3E-3</v>
      </c>
      <c r="C36" s="306">
        <v>3.0120000000000001E-2</v>
      </c>
      <c r="D36" s="306">
        <v>9.1537999999999994E-2</v>
      </c>
      <c r="E36" s="132"/>
      <c r="F36" s="44" t="s">
        <v>175</v>
      </c>
      <c r="G36" s="235">
        <v>23.992800379999998</v>
      </c>
      <c r="H36" s="235">
        <v>9.3835758599999988</v>
      </c>
      <c r="I36" s="240">
        <v>10.45856451</v>
      </c>
      <c r="K36" s="36" t="s">
        <v>40</v>
      </c>
      <c r="L36" s="235">
        <v>4.9185E-2</v>
      </c>
      <c r="M36" s="235">
        <v>0</v>
      </c>
      <c r="N36" s="235">
        <v>1.54629693</v>
      </c>
    </row>
    <row r="37" spans="1:14" x14ac:dyDescent="0.25">
      <c r="A37" s="36" t="s">
        <v>39</v>
      </c>
      <c r="B37" s="306">
        <v>0.23599999999999999</v>
      </c>
      <c r="C37" s="306">
        <v>0</v>
      </c>
      <c r="D37" s="306">
        <v>8.4387000000000004E-2</v>
      </c>
      <c r="E37" s="132"/>
      <c r="F37" s="44" t="s">
        <v>250</v>
      </c>
      <c r="G37" s="235">
        <v>22.627307070000001</v>
      </c>
      <c r="H37" s="235">
        <v>15.293691750000001</v>
      </c>
      <c r="I37" s="240">
        <v>10.228591609999999</v>
      </c>
      <c r="K37" s="36" t="s">
        <v>2</v>
      </c>
      <c r="L37" s="235">
        <v>9.2249347200000003</v>
      </c>
      <c r="M37" s="235">
        <v>10.821038529999999</v>
      </c>
      <c r="N37" s="235">
        <v>1.37497303</v>
      </c>
    </row>
    <row r="38" spans="1:14" x14ac:dyDescent="0.25">
      <c r="A38" s="36" t="s">
        <v>246</v>
      </c>
      <c r="B38" s="306">
        <v>0.11334205999999999</v>
      </c>
      <c r="C38" s="306">
        <v>2.2577299999999998E-2</v>
      </c>
      <c r="D38" s="306">
        <v>7.2333999999999996E-2</v>
      </c>
      <c r="E38" s="132"/>
      <c r="F38" s="44" t="s">
        <v>189</v>
      </c>
      <c r="G38" s="235">
        <v>50.199212580000001</v>
      </c>
      <c r="H38" s="235">
        <v>7.18611749</v>
      </c>
      <c r="I38" s="240">
        <v>8.8162841600000004</v>
      </c>
      <c r="K38" s="36" t="s">
        <v>195</v>
      </c>
      <c r="L38" s="235">
        <v>0.18479663000000002</v>
      </c>
      <c r="M38" s="235">
        <v>0.22901632999999999</v>
      </c>
      <c r="N38" s="235">
        <v>1.25398136</v>
      </c>
    </row>
    <row r="39" spans="1:14" x14ac:dyDescent="0.25">
      <c r="A39" s="36" t="s">
        <v>89</v>
      </c>
      <c r="B39" s="306">
        <v>0</v>
      </c>
      <c r="C39" s="306">
        <v>5.892E-2</v>
      </c>
      <c r="D39" s="306">
        <v>7.2190000000000004E-2</v>
      </c>
      <c r="E39" s="132"/>
      <c r="F39" s="44" t="s">
        <v>33</v>
      </c>
      <c r="G39" s="235">
        <v>8.8459341800000004</v>
      </c>
      <c r="H39" s="235">
        <v>13.728413779999999</v>
      </c>
      <c r="I39" s="240">
        <v>8.5686835800000001</v>
      </c>
      <c r="K39" s="36" t="s">
        <v>168</v>
      </c>
      <c r="L39" s="235">
        <v>0</v>
      </c>
      <c r="M39" s="235">
        <v>1.8522302800000001</v>
      </c>
      <c r="N39" s="235">
        <v>1.18424369</v>
      </c>
    </row>
    <row r="40" spans="1:14" x14ac:dyDescent="0.25">
      <c r="A40" s="36" t="s">
        <v>228</v>
      </c>
      <c r="B40" s="306">
        <v>1.1850000000000001E-3</v>
      </c>
      <c r="C40" s="306">
        <v>1.297515E-2</v>
      </c>
      <c r="D40" s="306">
        <v>7.0095610000000003E-2</v>
      </c>
      <c r="E40" s="132"/>
      <c r="F40" s="44" t="s">
        <v>217</v>
      </c>
      <c r="G40" s="235">
        <v>4.6628506200000004</v>
      </c>
      <c r="H40" s="235">
        <v>9.09150627</v>
      </c>
      <c r="I40" s="240">
        <v>7.9666389299999993</v>
      </c>
      <c r="K40" s="36" t="s">
        <v>200</v>
      </c>
      <c r="L40" s="235">
        <v>0.16779207000000002</v>
      </c>
      <c r="M40" s="235">
        <v>0.12508679</v>
      </c>
      <c r="N40" s="235">
        <v>1.1243158400000002</v>
      </c>
    </row>
    <row r="41" spans="1:14" x14ac:dyDescent="0.25">
      <c r="A41" s="36" t="s">
        <v>195</v>
      </c>
      <c r="B41" s="306">
        <v>6.4499999999999996E-4</v>
      </c>
      <c r="C41" s="306">
        <v>0.67541878</v>
      </c>
      <c r="D41" s="306">
        <v>6.7492999999999997E-2</v>
      </c>
      <c r="E41" s="132"/>
      <c r="F41" s="44" t="s">
        <v>14</v>
      </c>
      <c r="G41" s="235">
        <v>3.6096000000000003E-2</v>
      </c>
      <c r="H41" s="235">
        <v>1.6904214</v>
      </c>
      <c r="I41" s="240">
        <v>7.6144686999999998</v>
      </c>
      <c r="K41" s="36" t="s">
        <v>67</v>
      </c>
      <c r="L41" s="235">
        <v>594.40437241999996</v>
      </c>
      <c r="M41" s="235">
        <v>1.6179645600000001</v>
      </c>
      <c r="N41" s="235">
        <v>1.02005824</v>
      </c>
    </row>
    <row r="42" spans="1:14" x14ac:dyDescent="0.25">
      <c r="A42" s="36" t="s">
        <v>254</v>
      </c>
      <c r="B42" s="306">
        <v>5.6325E-2</v>
      </c>
      <c r="C42" s="306">
        <v>5.6362000000000002E-2</v>
      </c>
      <c r="D42" s="306">
        <v>5.9543029999999997E-2</v>
      </c>
      <c r="E42" s="132"/>
      <c r="F42" s="44" t="s">
        <v>61</v>
      </c>
      <c r="G42" s="235">
        <v>6.5371167300000002</v>
      </c>
      <c r="H42" s="235">
        <v>4.6089356800000001</v>
      </c>
      <c r="I42" s="240">
        <v>7.4230117400000006</v>
      </c>
      <c r="K42" s="36" t="s">
        <v>172</v>
      </c>
      <c r="L42" s="235">
        <v>0.10182795</v>
      </c>
      <c r="M42" s="235">
        <v>0.93874438000000004</v>
      </c>
      <c r="N42" s="235">
        <v>1.0015106199999999</v>
      </c>
    </row>
    <row r="43" spans="1:14" x14ac:dyDescent="0.25">
      <c r="A43" s="36" t="s">
        <v>143</v>
      </c>
      <c r="B43" s="306">
        <v>1.036958E-2</v>
      </c>
      <c r="C43" s="306">
        <v>1.7969240000000001E-2</v>
      </c>
      <c r="D43" s="306">
        <v>5.2581000000000003E-2</v>
      </c>
      <c r="E43" s="132"/>
      <c r="F43" s="44" t="s">
        <v>220</v>
      </c>
      <c r="G43" s="235">
        <v>7.0005062999999996</v>
      </c>
      <c r="H43" s="235">
        <v>24.804863129999998</v>
      </c>
      <c r="I43" s="240">
        <v>6.98570124</v>
      </c>
      <c r="K43" s="36" t="s">
        <v>175</v>
      </c>
      <c r="L43" s="235">
        <v>1.4355169099999998</v>
      </c>
      <c r="M43" s="235">
        <v>0.87476244999999997</v>
      </c>
      <c r="N43" s="235">
        <v>0.85932501999999999</v>
      </c>
    </row>
    <row r="44" spans="1:14" x14ac:dyDescent="0.25">
      <c r="A44" s="36" t="s">
        <v>182</v>
      </c>
      <c r="B44" s="306">
        <v>0</v>
      </c>
      <c r="C44" s="306">
        <v>0</v>
      </c>
      <c r="D44" s="306">
        <v>5.1999999999999998E-2</v>
      </c>
      <c r="E44" s="132"/>
      <c r="F44" s="44" t="s">
        <v>178</v>
      </c>
      <c r="G44" s="235">
        <v>3.5844866899999999</v>
      </c>
      <c r="H44" s="235">
        <v>17.71439148</v>
      </c>
      <c r="I44" s="240">
        <v>6.9180770000000003</v>
      </c>
      <c r="K44" s="36" t="s">
        <v>103</v>
      </c>
      <c r="L44" s="235">
        <v>1.604417E-2</v>
      </c>
      <c r="M44" s="235">
        <v>2.3394837799999997</v>
      </c>
      <c r="N44" s="235">
        <v>0.83190173999999995</v>
      </c>
    </row>
    <row r="45" spans="1:14" x14ac:dyDescent="0.25">
      <c r="A45" s="36" t="s">
        <v>108</v>
      </c>
      <c r="B45" s="306">
        <v>6.3999999999999997E-5</v>
      </c>
      <c r="C45" s="306">
        <v>5.6999999999999998E-4</v>
      </c>
      <c r="D45" s="306">
        <v>4.9877610000000003E-2</v>
      </c>
      <c r="E45" s="132"/>
      <c r="F45" s="44" t="s">
        <v>104</v>
      </c>
      <c r="G45" s="235">
        <v>5.8691205799999997</v>
      </c>
      <c r="H45" s="235">
        <v>2.5154268499999999</v>
      </c>
      <c r="I45" s="240">
        <v>6.4651309499999998</v>
      </c>
      <c r="K45" s="36" t="s">
        <v>108</v>
      </c>
      <c r="L45" s="235">
        <v>0.22906106000000001</v>
      </c>
      <c r="M45" s="235">
        <v>0.14520486999999999</v>
      </c>
      <c r="N45" s="235">
        <v>0.79287716000000008</v>
      </c>
    </row>
    <row r="46" spans="1:14" x14ac:dyDescent="0.25">
      <c r="A46" s="36" t="s">
        <v>133</v>
      </c>
      <c r="B46" s="306">
        <v>0</v>
      </c>
      <c r="C46" s="306">
        <v>2.0000000000000001E-4</v>
      </c>
      <c r="D46" s="306">
        <v>4.6295050000000004E-2</v>
      </c>
      <c r="E46" s="132"/>
      <c r="F46" s="44" t="s">
        <v>256</v>
      </c>
      <c r="G46" s="235">
        <v>0.38330344999999999</v>
      </c>
      <c r="H46" s="235">
        <v>0.24294011999999998</v>
      </c>
      <c r="I46" s="240">
        <v>5.8775074500000004</v>
      </c>
      <c r="K46" s="36" t="s">
        <v>99</v>
      </c>
      <c r="L46" s="235">
        <v>0.12844571000000002</v>
      </c>
      <c r="M46" s="235">
        <v>5.3247599999999999E-2</v>
      </c>
      <c r="N46" s="235">
        <v>0.75733547999999995</v>
      </c>
    </row>
    <row r="47" spans="1:14" x14ac:dyDescent="0.25">
      <c r="A47" s="36" t="s">
        <v>200</v>
      </c>
      <c r="B47" s="306">
        <v>4.3283000000000002E-2</v>
      </c>
      <c r="C47" s="306">
        <v>9.5862809999999993E-2</v>
      </c>
      <c r="D47" s="306">
        <v>4.2021999999999997E-2</v>
      </c>
      <c r="E47" s="132"/>
      <c r="F47" s="44" t="s">
        <v>66</v>
      </c>
      <c r="G47" s="235">
        <v>3.80225656</v>
      </c>
      <c r="H47" s="235">
        <v>3.2653124300000003</v>
      </c>
      <c r="I47" s="240">
        <v>5.6764131100000004</v>
      </c>
      <c r="K47" s="36" t="s">
        <v>196</v>
      </c>
      <c r="L47" s="235">
        <v>0.25996128000000002</v>
      </c>
      <c r="M47" s="235">
        <v>1.1134574499999998</v>
      </c>
      <c r="N47" s="235">
        <v>0.54550071</v>
      </c>
    </row>
    <row r="48" spans="1:14" x14ac:dyDescent="0.25">
      <c r="A48" s="36" t="s">
        <v>174</v>
      </c>
      <c r="B48" s="306">
        <v>4.9889999999999997E-2</v>
      </c>
      <c r="C48" s="306">
        <v>7.8164799999999989E-3</v>
      </c>
      <c r="D48" s="306">
        <v>3.9619889999999998E-2</v>
      </c>
      <c r="E48" s="132"/>
      <c r="F48" s="44" t="s">
        <v>149</v>
      </c>
      <c r="G48" s="235">
        <v>4.0608575399999998</v>
      </c>
      <c r="H48" s="235">
        <v>2.1719585000000001</v>
      </c>
      <c r="I48" s="240">
        <v>4.8634406999999999</v>
      </c>
      <c r="K48" s="36" t="s">
        <v>19</v>
      </c>
      <c r="L48" s="235">
        <v>0.81238747999999994</v>
      </c>
      <c r="M48" s="235">
        <v>0.80029019999999995</v>
      </c>
      <c r="N48" s="235">
        <v>0.54296643999999994</v>
      </c>
    </row>
    <row r="49" spans="1:14" x14ac:dyDescent="0.25">
      <c r="A49" s="36" t="s">
        <v>212</v>
      </c>
      <c r="B49" s="306">
        <v>0.203156</v>
      </c>
      <c r="C49" s="306">
        <v>0.40699668</v>
      </c>
      <c r="D49" s="306">
        <v>3.3237290000000003E-2</v>
      </c>
      <c r="E49" s="132"/>
      <c r="F49" s="44" t="s">
        <v>172</v>
      </c>
      <c r="G49" s="235">
        <v>1.6237973799999998</v>
      </c>
      <c r="H49" s="235">
        <v>0.66318341000000003</v>
      </c>
      <c r="I49" s="240">
        <v>4.6186545399999996</v>
      </c>
      <c r="K49" s="36" t="s">
        <v>160</v>
      </c>
      <c r="L49" s="235">
        <v>2.2509766899999999</v>
      </c>
      <c r="M49" s="235">
        <v>0.47876828999999999</v>
      </c>
      <c r="N49" s="235">
        <v>0.54001895</v>
      </c>
    </row>
    <row r="50" spans="1:14" x14ac:dyDescent="0.25">
      <c r="A50" s="36" t="s">
        <v>189</v>
      </c>
      <c r="B50" s="306">
        <v>5.6839999999999998E-3</v>
      </c>
      <c r="C50" s="306">
        <v>0.24789367000000001</v>
      </c>
      <c r="D50" s="306">
        <v>3.3144730000000004E-2</v>
      </c>
      <c r="E50" s="132"/>
      <c r="F50" s="44" t="s">
        <v>106</v>
      </c>
      <c r="G50" s="235">
        <v>9.5595250000000007E-2</v>
      </c>
      <c r="H50" s="235">
        <v>0.40705000000000002</v>
      </c>
      <c r="I50" s="240">
        <v>4.5023235599999998</v>
      </c>
      <c r="K50" s="36" t="s">
        <v>130</v>
      </c>
      <c r="L50" s="235">
        <v>1.480853E-2</v>
      </c>
      <c r="M50" s="235">
        <v>0.12077552</v>
      </c>
      <c r="N50" s="235">
        <v>0.48799140000000002</v>
      </c>
    </row>
    <row r="51" spans="1:14" x14ac:dyDescent="0.25">
      <c r="A51" s="36" t="s">
        <v>232</v>
      </c>
      <c r="B51" s="306">
        <v>4.0000000000000002E-4</v>
      </c>
      <c r="C51" s="306">
        <v>1.0354E-2</v>
      </c>
      <c r="D51" s="306">
        <v>3.2297720000000002E-2</v>
      </c>
      <c r="E51" s="132"/>
      <c r="F51" s="44" t="s">
        <v>49</v>
      </c>
      <c r="G51" s="235">
        <v>4.3271552</v>
      </c>
      <c r="H51" s="235">
        <v>4.1042290000000001</v>
      </c>
      <c r="I51" s="240">
        <v>4.2622198400000002</v>
      </c>
      <c r="K51" s="36" t="s">
        <v>170</v>
      </c>
      <c r="L51" s="235">
        <v>0.64790639000000005</v>
      </c>
      <c r="M51" s="235">
        <v>6.3529440000000006E-2</v>
      </c>
      <c r="N51" s="235">
        <v>0.38294134000000002</v>
      </c>
    </row>
    <row r="52" spans="1:14" x14ac:dyDescent="0.25">
      <c r="A52" s="36" t="s">
        <v>250</v>
      </c>
      <c r="B52" s="306">
        <v>0.68348925000000005</v>
      </c>
      <c r="C52" s="306">
        <v>0.10715698</v>
      </c>
      <c r="D52" s="306">
        <v>3.2153000000000001E-2</v>
      </c>
      <c r="E52" s="132"/>
      <c r="F52" s="44" t="s">
        <v>107</v>
      </c>
      <c r="G52" s="235">
        <v>0.56688506999999999</v>
      </c>
      <c r="H52" s="235">
        <v>0.88417586999999997</v>
      </c>
      <c r="I52" s="240">
        <v>4.2213097699999995</v>
      </c>
      <c r="K52" s="36" t="s">
        <v>147</v>
      </c>
      <c r="L52" s="235">
        <v>6.3840200000000007E-3</v>
      </c>
      <c r="M52" s="235">
        <v>1.36024531</v>
      </c>
      <c r="N52" s="235">
        <v>0.35439427000000001</v>
      </c>
    </row>
    <row r="53" spans="1:14" x14ac:dyDescent="0.25">
      <c r="A53" s="36" t="s">
        <v>229</v>
      </c>
      <c r="B53" s="306">
        <v>6.0210000000000003E-3</v>
      </c>
      <c r="C53" s="306">
        <v>1.055062E-2</v>
      </c>
      <c r="D53" s="306">
        <v>3.1878080000000003E-2</v>
      </c>
      <c r="E53" s="132"/>
      <c r="F53" s="44" t="s">
        <v>229</v>
      </c>
      <c r="G53" s="235">
        <v>9.1114374800000011</v>
      </c>
      <c r="H53" s="235">
        <v>5.8166313299999999</v>
      </c>
      <c r="I53" s="240">
        <v>3.8313213799999999</v>
      </c>
      <c r="K53" s="36" t="s">
        <v>128</v>
      </c>
      <c r="L53" s="235">
        <v>2.91472E-3</v>
      </c>
      <c r="M53" s="235">
        <v>3.1042720000000003E-2</v>
      </c>
      <c r="N53" s="235">
        <v>0.34404665999999995</v>
      </c>
    </row>
    <row r="54" spans="1:14" x14ac:dyDescent="0.25">
      <c r="A54" s="36" t="s">
        <v>129</v>
      </c>
      <c r="B54" s="306">
        <v>0</v>
      </c>
      <c r="C54" s="306">
        <v>0</v>
      </c>
      <c r="D54" s="306">
        <v>2.6834E-2</v>
      </c>
      <c r="E54" s="132"/>
      <c r="F54" s="44" t="s">
        <v>193</v>
      </c>
      <c r="G54" s="235">
        <v>7.658216000000001E-2</v>
      </c>
      <c r="H54" s="235">
        <v>3.639676E-2</v>
      </c>
      <c r="I54" s="240">
        <v>3.7232715199999999</v>
      </c>
      <c r="K54" s="36" t="s">
        <v>237</v>
      </c>
      <c r="L54" s="235">
        <v>8.7018139999999994E-2</v>
      </c>
      <c r="M54" s="235">
        <v>6.9104589999999994E-2</v>
      </c>
      <c r="N54" s="235">
        <v>0.34256947999999998</v>
      </c>
    </row>
    <row r="55" spans="1:14" x14ac:dyDescent="0.25">
      <c r="A55" s="36" t="s">
        <v>116</v>
      </c>
      <c r="B55" s="306">
        <v>0</v>
      </c>
      <c r="C55" s="306">
        <v>3.6780900000000002E-3</v>
      </c>
      <c r="D55" s="306">
        <v>2.6376429999999999E-2</v>
      </c>
      <c r="E55" s="132"/>
      <c r="F55" s="44" t="s">
        <v>143</v>
      </c>
      <c r="G55" s="235">
        <v>4.2706074000000003</v>
      </c>
      <c r="H55" s="235">
        <v>2.0166637700000001</v>
      </c>
      <c r="I55" s="240">
        <v>3.6930084500000002</v>
      </c>
      <c r="K55" s="36" t="s">
        <v>157</v>
      </c>
      <c r="L55" s="235">
        <v>0</v>
      </c>
      <c r="M55" s="235">
        <v>0.38024567999999997</v>
      </c>
      <c r="N55" s="235">
        <v>0.30582466999999997</v>
      </c>
    </row>
    <row r="56" spans="1:14" x14ac:dyDescent="0.25">
      <c r="A56" s="36" t="s">
        <v>251</v>
      </c>
      <c r="B56" s="306">
        <v>1.1682E-2</v>
      </c>
      <c r="C56" s="306">
        <v>0.96616453000000002</v>
      </c>
      <c r="D56" s="306">
        <v>2.4132000000000001E-2</v>
      </c>
      <c r="E56" s="132"/>
      <c r="F56" s="44" t="s">
        <v>133</v>
      </c>
      <c r="G56" s="235">
        <v>6.4162040400000002</v>
      </c>
      <c r="H56" s="235">
        <v>4.3180548400000003</v>
      </c>
      <c r="I56" s="240">
        <v>3.5641661899999999</v>
      </c>
      <c r="K56" s="36" t="s">
        <v>235</v>
      </c>
      <c r="L56" s="235">
        <v>1.7212799999999999E-3</v>
      </c>
      <c r="M56" s="235">
        <v>5.7756480000000006E-2</v>
      </c>
      <c r="N56" s="235">
        <v>0.28953578000000002</v>
      </c>
    </row>
    <row r="57" spans="1:14" x14ac:dyDescent="0.25">
      <c r="A57" s="36" t="s">
        <v>192</v>
      </c>
      <c r="B57" s="306">
        <v>7.0140000000000003E-3</v>
      </c>
      <c r="C57" s="306">
        <v>0</v>
      </c>
      <c r="D57" s="306">
        <v>1.9129E-2</v>
      </c>
      <c r="E57" s="132"/>
      <c r="F57" s="44" t="s">
        <v>110</v>
      </c>
      <c r="G57" s="235">
        <v>0.40537070000000003</v>
      </c>
      <c r="H57" s="235">
        <v>0.76927513999999997</v>
      </c>
      <c r="I57" s="240">
        <v>3.0415308300000001</v>
      </c>
      <c r="K57" s="36" t="s">
        <v>116</v>
      </c>
      <c r="L57" s="235">
        <v>3.65E-3</v>
      </c>
      <c r="M57" s="235">
        <v>3.8927639999999999E-2</v>
      </c>
      <c r="N57" s="235">
        <v>0.27775148</v>
      </c>
    </row>
    <row r="58" spans="1:14" x14ac:dyDescent="0.25">
      <c r="A58" s="36" t="s">
        <v>221</v>
      </c>
      <c r="B58" s="306">
        <v>1.1696E-2</v>
      </c>
      <c r="C58" s="306">
        <v>0</v>
      </c>
      <c r="D58" s="306">
        <v>1.7999999999999999E-2</v>
      </c>
      <c r="E58" s="132"/>
      <c r="F58" s="44" t="s">
        <v>75</v>
      </c>
      <c r="G58" s="235">
        <v>2.0229897399999999</v>
      </c>
      <c r="H58" s="235">
        <v>1.8286153999999999</v>
      </c>
      <c r="I58" s="240">
        <v>2.7583807299999998</v>
      </c>
      <c r="K58" s="36" t="s">
        <v>249</v>
      </c>
      <c r="L58" s="235">
        <v>1.5340350000000001E-2</v>
      </c>
      <c r="M58" s="235">
        <v>9.7462740000000006E-2</v>
      </c>
      <c r="N58" s="235">
        <v>0.2390051</v>
      </c>
    </row>
    <row r="59" spans="1:14" x14ac:dyDescent="0.25">
      <c r="A59" s="36" t="s">
        <v>235</v>
      </c>
      <c r="B59" s="306">
        <v>1.1183999999999999E-2</v>
      </c>
      <c r="C59" s="306">
        <v>9.4945800000000007E-3</v>
      </c>
      <c r="D59" s="306">
        <v>1.7888999999999999E-2</v>
      </c>
      <c r="E59" s="132"/>
      <c r="F59" s="44" t="s">
        <v>94</v>
      </c>
      <c r="G59" s="235">
        <v>0</v>
      </c>
      <c r="H59" s="235">
        <v>0</v>
      </c>
      <c r="I59" s="240">
        <v>2.6784350200000002</v>
      </c>
      <c r="K59" s="36" t="s">
        <v>250</v>
      </c>
      <c r="L59" s="235">
        <v>4.2371829999999999E-2</v>
      </c>
      <c r="M59" s="235">
        <v>0.10486152</v>
      </c>
      <c r="N59" s="235">
        <v>0.23744709</v>
      </c>
    </row>
    <row r="60" spans="1:14" x14ac:dyDescent="0.25">
      <c r="A60" s="36" t="s">
        <v>198</v>
      </c>
      <c r="B60" s="306">
        <v>2.2290000000000001E-3</v>
      </c>
      <c r="C60" s="306">
        <v>9.24438E-3</v>
      </c>
      <c r="D60" s="306">
        <v>1.6407000000000001E-2</v>
      </c>
      <c r="E60" s="132"/>
      <c r="F60" s="44" t="s">
        <v>151</v>
      </c>
      <c r="G60" s="235">
        <v>0.623695</v>
      </c>
      <c r="H60" s="235">
        <v>0.64049999999999996</v>
      </c>
      <c r="I60" s="240">
        <v>2.293625</v>
      </c>
      <c r="K60" s="36" t="s">
        <v>201</v>
      </c>
      <c r="L60" s="235">
        <v>3.841522E-2</v>
      </c>
      <c r="M60" s="235">
        <v>1.164691E-2</v>
      </c>
      <c r="N60" s="235">
        <v>0.22432162</v>
      </c>
    </row>
    <row r="61" spans="1:14" x14ac:dyDescent="0.25">
      <c r="A61" s="36" t="s">
        <v>201</v>
      </c>
      <c r="B61" s="306">
        <v>2.0917000000000002E-2</v>
      </c>
      <c r="C61" s="306">
        <v>3.539E-3</v>
      </c>
      <c r="D61" s="306">
        <v>1.6098000000000001E-2</v>
      </c>
      <c r="E61" s="132"/>
      <c r="F61" s="44" t="s">
        <v>51</v>
      </c>
      <c r="G61" s="235">
        <v>2.8265323199999997</v>
      </c>
      <c r="H61" s="235">
        <v>1.942275</v>
      </c>
      <c r="I61" s="240">
        <v>2.2599399999999998</v>
      </c>
      <c r="K61" s="36" t="s">
        <v>238</v>
      </c>
      <c r="L61" s="235">
        <v>0</v>
      </c>
      <c r="M61" s="235">
        <v>2.0263080000000003E-2</v>
      </c>
      <c r="N61" s="235">
        <v>0.21283030999999999</v>
      </c>
    </row>
    <row r="62" spans="1:14" x14ac:dyDescent="0.25">
      <c r="A62" s="36" t="s">
        <v>214</v>
      </c>
      <c r="B62" s="306">
        <v>0.14235300000000001</v>
      </c>
      <c r="C62" s="306">
        <v>0</v>
      </c>
      <c r="D62" s="306">
        <v>1.5524E-2</v>
      </c>
      <c r="E62" s="132"/>
      <c r="F62" s="44" t="s">
        <v>135</v>
      </c>
      <c r="G62" s="235">
        <v>3.7757841299999999</v>
      </c>
      <c r="H62" s="235">
        <v>1.1472318899999998</v>
      </c>
      <c r="I62" s="240">
        <v>2.2163282299999998</v>
      </c>
      <c r="K62" s="36" t="s">
        <v>134</v>
      </c>
      <c r="L62" s="235">
        <v>1.57906E-3</v>
      </c>
      <c r="M62" s="235">
        <v>4.4880800000000002E-3</v>
      </c>
      <c r="N62" s="235">
        <v>0.19445589000000002</v>
      </c>
    </row>
    <row r="63" spans="1:14" x14ac:dyDescent="0.25">
      <c r="A63" s="36" t="s">
        <v>255</v>
      </c>
      <c r="B63" s="306">
        <v>3.0617999999999999E-2</v>
      </c>
      <c r="C63" s="306">
        <v>2.264E-3</v>
      </c>
      <c r="D63" s="306">
        <v>1.27475E-2</v>
      </c>
      <c r="E63" s="132"/>
      <c r="F63" s="44" t="s">
        <v>89</v>
      </c>
      <c r="G63" s="235">
        <v>5.6869959999999997E-2</v>
      </c>
      <c r="H63" s="235">
        <v>0</v>
      </c>
      <c r="I63" s="240">
        <v>2.2049732799999999</v>
      </c>
      <c r="K63" s="36" t="s">
        <v>242</v>
      </c>
      <c r="L63" s="235">
        <v>1.6427130000000002E-2</v>
      </c>
      <c r="M63" s="235">
        <v>0.14780729000000001</v>
      </c>
      <c r="N63" s="235">
        <v>0.17120334000000001</v>
      </c>
    </row>
    <row r="64" spans="1:14" x14ac:dyDescent="0.25">
      <c r="A64" s="36" t="s">
        <v>104</v>
      </c>
      <c r="B64" s="306">
        <v>4.8199799999999998E-3</v>
      </c>
      <c r="C64" s="306">
        <v>7.6224700000000001E-3</v>
      </c>
      <c r="D64" s="306">
        <v>1.1972E-2</v>
      </c>
      <c r="E64" s="132"/>
      <c r="F64" s="44" t="s">
        <v>222</v>
      </c>
      <c r="G64" s="235">
        <v>1.1658004799999999</v>
      </c>
      <c r="H64" s="235">
        <v>1.7662606999999999</v>
      </c>
      <c r="I64" s="240">
        <v>2.2018681099999999</v>
      </c>
      <c r="K64" s="36" t="s">
        <v>39</v>
      </c>
      <c r="L64" s="235">
        <v>2.3549939999999998E-2</v>
      </c>
      <c r="M64" s="235">
        <v>0.31616707999999999</v>
      </c>
      <c r="N64" s="235">
        <v>0.16991551999999999</v>
      </c>
    </row>
    <row r="65" spans="1:14" x14ac:dyDescent="0.25">
      <c r="A65" s="36" t="s">
        <v>172</v>
      </c>
      <c r="B65" s="306">
        <v>2.6032E-2</v>
      </c>
      <c r="C65" s="306">
        <v>2.9632849999999999E-2</v>
      </c>
      <c r="D65" s="306">
        <v>1.1849999999999999E-2</v>
      </c>
      <c r="E65" s="132"/>
      <c r="F65" s="44" t="s">
        <v>168</v>
      </c>
      <c r="G65" s="235">
        <v>5.0440325499999998</v>
      </c>
      <c r="H65" s="235">
        <v>2.3033104500000001</v>
      </c>
      <c r="I65" s="240">
        <v>1.9356867</v>
      </c>
      <c r="K65" s="36" t="s">
        <v>121</v>
      </c>
      <c r="L65" s="235">
        <v>2.9999999999999997E-4</v>
      </c>
      <c r="M65" s="235">
        <v>5.0000000000000001E-4</v>
      </c>
      <c r="N65" s="235">
        <v>0.16564307</v>
      </c>
    </row>
    <row r="66" spans="1:14" x14ac:dyDescent="0.25">
      <c r="A66" s="36" t="s">
        <v>234</v>
      </c>
      <c r="B66" s="306">
        <v>6.0200000000000002E-3</v>
      </c>
      <c r="C66" s="306">
        <v>1.0363000000000001E-2</v>
      </c>
      <c r="D66" s="306">
        <v>1.0260219999999999E-2</v>
      </c>
      <c r="E66" s="132"/>
      <c r="F66" s="44" t="s">
        <v>195</v>
      </c>
      <c r="G66" s="235">
        <v>5.9441485400000005</v>
      </c>
      <c r="H66" s="235">
        <v>1.62153221</v>
      </c>
      <c r="I66" s="240">
        <v>1.93001968</v>
      </c>
      <c r="K66" s="36" t="s">
        <v>225</v>
      </c>
      <c r="L66" s="235">
        <v>0</v>
      </c>
      <c r="M66" s="235">
        <v>0.42443355999999999</v>
      </c>
      <c r="N66" s="235">
        <v>0.14899999999999999</v>
      </c>
    </row>
    <row r="67" spans="1:14" x14ac:dyDescent="0.25">
      <c r="A67" s="36" t="s">
        <v>237</v>
      </c>
      <c r="B67" s="306">
        <v>8.6447999999999997E-2</v>
      </c>
      <c r="C67" s="306">
        <v>1.0155780000000001E-2</v>
      </c>
      <c r="D67" s="306">
        <v>8.7150000000000005E-3</v>
      </c>
      <c r="E67" s="132"/>
      <c r="F67" s="44" t="s">
        <v>182</v>
      </c>
      <c r="G67" s="235">
        <v>0.66384679000000002</v>
      </c>
      <c r="H67" s="235">
        <v>8.1422250000000002E-2</v>
      </c>
      <c r="I67" s="240">
        <v>1.90809132</v>
      </c>
      <c r="K67" s="36" t="s">
        <v>236</v>
      </c>
      <c r="L67" s="235">
        <v>6.6722800000000001E-3</v>
      </c>
      <c r="M67" s="235">
        <v>1.35429E-2</v>
      </c>
      <c r="N67" s="235">
        <v>0.14184841000000001</v>
      </c>
    </row>
    <row r="68" spans="1:14" x14ac:dyDescent="0.25">
      <c r="A68" s="36" t="s">
        <v>130</v>
      </c>
      <c r="B68" s="306">
        <v>5.7001999999999997E-2</v>
      </c>
      <c r="C68" s="306">
        <v>0.34009476</v>
      </c>
      <c r="D68" s="306">
        <v>8.7089999999999997E-3</v>
      </c>
      <c r="E68" s="132"/>
      <c r="F68" s="44" t="s">
        <v>39</v>
      </c>
      <c r="G68" s="235">
        <v>0</v>
      </c>
      <c r="H68" s="235">
        <v>1.6864799999999999E-2</v>
      </c>
      <c r="I68" s="240">
        <v>1.8371065</v>
      </c>
      <c r="K68" s="36" t="s">
        <v>97</v>
      </c>
      <c r="L68" s="235">
        <v>141.90497612999999</v>
      </c>
      <c r="M68" s="235">
        <v>0.18308631</v>
      </c>
      <c r="N68" s="235">
        <v>0.14047204999999999</v>
      </c>
    </row>
    <row r="69" spans="1:14" x14ac:dyDescent="0.25">
      <c r="A69" s="36" t="s">
        <v>176</v>
      </c>
      <c r="B69" s="306">
        <v>0</v>
      </c>
      <c r="C69" s="306">
        <v>0</v>
      </c>
      <c r="D69" s="306">
        <v>6.4270000000000004E-3</v>
      </c>
      <c r="E69" s="132"/>
      <c r="F69" s="44" t="s">
        <v>10</v>
      </c>
      <c r="G69" s="235">
        <v>0.90792751000000005</v>
      </c>
      <c r="H69" s="235">
        <v>2.4465633700000002</v>
      </c>
      <c r="I69" s="240">
        <v>1.73605674</v>
      </c>
      <c r="K69" s="36" t="s">
        <v>184</v>
      </c>
      <c r="L69" s="235">
        <v>0</v>
      </c>
      <c r="M69" s="235">
        <v>21.331295190000002</v>
      </c>
      <c r="N69" s="235">
        <v>0.13087000999999998</v>
      </c>
    </row>
    <row r="70" spans="1:14" x14ac:dyDescent="0.25">
      <c r="A70" s="36" t="s">
        <v>119</v>
      </c>
      <c r="B70" s="306">
        <v>0</v>
      </c>
      <c r="C70" s="306">
        <v>0</v>
      </c>
      <c r="D70" s="306">
        <v>6.1000000000000004E-3</v>
      </c>
      <c r="E70" s="132"/>
      <c r="F70" s="44" t="s">
        <v>204</v>
      </c>
      <c r="G70" s="235">
        <v>0.39712928999999997</v>
      </c>
      <c r="H70" s="235">
        <v>1.35894</v>
      </c>
      <c r="I70" s="240">
        <v>1.7032461000000001</v>
      </c>
      <c r="K70" s="36" t="s">
        <v>154</v>
      </c>
      <c r="L70" s="235">
        <v>0</v>
      </c>
      <c r="M70" s="235">
        <v>2.4101500000000001E-2</v>
      </c>
      <c r="N70" s="235">
        <v>0.12381513000000001</v>
      </c>
    </row>
    <row r="71" spans="1:14" x14ac:dyDescent="0.25">
      <c r="A71" s="36" t="s">
        <v>67</v>
      </c>
      <c r="B71" s="306">
        <v>1.774E-3</v>
      </c>
      <c r="C71" s="306">
        <v>4.248E-3</v>
      </c>
      <c r="D71" s="306">
        <v>5.9290000000000002E-3</v>
      </c>
      <c r="E71" s="132"/>
      <c r="F71" s="44" t="s">
        <v>196</v>
      </c>
      <c r="G71" s="235">
        <v>4.5770309999999998</v>
      </c>
      <c r="H71" s="235">
        <v>8.7789788400000006</v>
      </c>
      <c r="I71" s="240">
        <v>1.6126752200000001</v>
      </c>
      <c r="K71" s="36" t="s">
        <v>104</v>
      </c>
      <c r="L71" s="235">
        <v>2.6831999999999997E-3</v>
      </c>
      <c r="M71" s="235">
        <v>0</v>
      </c>
      <c r="N71" s="235">
        <v>0.11862615</v>
      </c>
    </row>
    <row r="72" spans="1:14" x14ac:dyDescent="0.25">
      <c r="A72" s="36" t="s">
        <v>210</v>
      </c>
      <c r="B72" s="306">
        <v>0.27565299999999998</v>
      </c>
      <c r="C72" s="306">
        <v>6.9517019999999999E-2</v>
      </c>
      <c r="D72" s="306">
        <v>5.568E-3</v>
      </c>
      <c r="E72" s="132"/>
      <c r="F72" s="44" t="s">
        <v>103</v>
      </c>
      <c r="G72" s="235">
        <v>0.57404594999999992</v>
      </c>
      <c r="H72" s="235">
        <v>1.37589523</v>
      </c>
      <c r="I72" s="240">
        <v>1.59014071</v>
      </c>
      <c r="K72" s="36" t="s">
        <v>214</v>
      </c>
      <c r="L72" s="235">
        <v>6.7588700000000002E-2</v>
      </c>
      <c r="M72" s="235">
        <v>3.4706199999999998E-3</v>
      </c>
      <c r="N72" s="235">
        <v>0.11790730000000001</v>
      </c>
    </row>
    <row r="73" spans="1:14" x14ac:dyDescent="0.25">
      <c r="A73" s="36" t="s">
        <v>171</v>
      </c>
      <c r="B73" s="306">
        <v>0.16203200000000001</v>
      </c>
      <c r="C73" s="306">
        <v>3.6337750000000002E-2</v>
      </c>
      <c r="D73" s="306">
        <v>5.4429999999999999E-3</v>
      </c>
      <c r="E73" s="132"/>
      <c r="F73" s="44" t="s">
        <v>150</v>
      </c>
      <c r="G73" s="235">
        <v>0.25254597000000001</v>
      </c>
      <c r="H73" s="235">
        <v>9.8601919999999996E-2</v>
      </c>
      <c r="I73" s="240">
        <v>1.53326279</v>
      </c>
      <c r="K73" s="36" t="s">
        <v>256</v>
      </c>
      <c r="L73" s="235">
        <v>8.1824060000000004E-2</v>
      </c>
      <c r="M73" s="235">
        <v>5.5755800000000001E-3</v>
      </c>
      <c r="N73" s="235">
        <v>9.8972990000000011E-2</v>
      </c>
    </row>
    <row r="74" spans="1:14" x14ac:dyDescent="0.25">
      <c r="A74" s="36" t="s">
        <v>243</v>
      </c>
      <c r="B74" s="306">
        <v>1.1900000000000001E-2</v>
      </c>
      <c r="C74" s="306">
        <v>2.2471999999999999E-2</v>
      </c>
      <c r="D74" s="306">
        <v>4.9373500000000001E-3</v>
      </c>
      <c r="E74" s="132"/>
      <c r="F74" s="44" t="s">
        <v>258</v>
      </c>
      <c r="G74" s="235">
        <v>0.98697453000000002</v>
      </c>
      <c r="H74" s="235">
        <v>2.4492182900000001</v>
      </c>
      <c r="I74" s="240">
        <v>1.5105206200000001</v>
      </c>
      <c r="K74" s="36" t="s">
        <v>122</v>
      </c>
      <c r="L74" s="235">
        <v>0.25337474999999998</v>
      </c>
      <c r="M74" s="235">
        <v>1.5363729799999999</v>
      </c>
      <c r="N74" s="235">
        <v>9.3470999999999999E-2</v>
      </c>
    </row>
    <row r="75" spans="1:14" x14ac:dyDescent="0.25">
      <c r="A75" s="36" t="s">
        <v>75</v>
      </c>
      <c r="B75" s="306">
        <v>5.7739999999999996E-3</v>
      </c>
      <c r="C75" s="306">
        <v>2.9458000000000002E-2</v>
      </c>
      <c r="D75" s="306">
        <v>4.8199999999999996E-3</v>
      </c>
      <c r="E75" s="132"/>
      <c r="F75" s="44" t="s">
        <v>228</v>
      </c>
      <c r="G75" s="235">
        <v>1.3723803999999999</v>
      </c>
      <c r="H75" s="235">
        <v>1.01605995</v>
      </c>
      <c r="I75" s="240">
        <v>1.5020343600000001</v>
      </c>
      <c r="K75" s="36" t="s">
        <v>252</v>
      </c>
      <c r="L75" s="235">
        <v>1.554082E-2</v>
      </c>
      <c r="M75" s="235">
        <v>3.3500000000000001E-4</v>
      </c>
      <c r="N75" s="235">
        <v>9.3089179999999994E-2</v>
      </c>
    </row>
    <row r="76" spans="1:14" x14ac:dyDescent="0.25">
      <c r="A76" s="36" t="s">
        <v>80</v>
      </c>
      <c r="B76" s="306">
        <v>1.828E-3</v>
      </c>
      <c r="C76" s="306">
        <v>2.1947000000000001E-2</v>
      </c>
      <c r="D76" s="306">
        <v>4.7980000000000002E-3</v>
      </c>
      <c r="E76" s="132"/>
      <c r="F76" s="44" t="s">
        <v>8</v>
      </c>
      <c r="G76" s="235">
        <v>0.91488382999999995</v>
      </c>
      <c r="H76" s="235">
        <v>2.5332474900000004</v>
      </c>
      <c r="I76" s="240">
        <v>1.4770799999999999</v>
      </c>
      <c r="K76" s="36" t="s">
        <v>216</v>
      </c>
      <c r="L76" s="235">
        <v>0.17094102999999999</v>
      </c>
      <c r="M76" s="235">
        <v>0.14148748999999999</v>
      </c>
      <c r="N76" s="235">
        <v>7.9752030000000002E-2</v>
      </c>
    </row>
    <row r="77" spans="1:14" x14ac:dyDescent="0.25">
      <c r="A77" s="36" t="s">
        <v>231</v>
      </c>
      <c r="B77" s="306">
        <v>1.8500000000000001E-3</v>
      </c>
      <c r="C77" s="306">
        <v>6.4760299999999998E-3</v>
      </c>
      <c r="D77" s="306">
        <v>4.3270000000000001E-3</v>
      </c>
      <c r="E77" s="132"/>
      <c r="F77" s="44" t="s">
        <v>4</v>
      </c>
      <c r="G77" s="235">
        <v>2.1581371499999999</v>
      </c>
      <c r="H77" s="235">
        <v>1.0060456</v>
      </c>
      <c r="I77" s="240">
        <v>1.4329823000000002</v>
      </c>
      <c r="K77" s="36" t="s">
        <v>143</v>
      </c>
      <c r="L77" s="235">
        <v>2.4121159999999999E-2</v>
      </c>
      <c r="M77" s="235">
        <v>0.12270494</v>
      </c>
      <c r="N77" s="235">
        <v>7.9266749999999997E-2</v>
      </c>
    </row>
    <row r="78" spans="1:14" x14ac:dyDescent="0.25">
      <c r="A78" s="36" t="s">
        <v>123</v>
      </c>
      <c r="B78" s="306">
        <v>2.50809E-2</v>
      </c>
      <c r="C78" s="306">
        <v>6.2100000000000002E-4</v>
      </c>
      <c r="D78" s="306">
        <v>4.1749999999999999E-3</v>
      </c>
      <c r="E78" s="132"/>
      <c r="F78" s="44" t="s">
        <v>201</v>
      </c>
      <c r="G78" s="235">
        <v>3.3289440699999999</v>
      </c>
      <c r="H78" s="235">
        <v>2.6974179700000001</v>
      </c>
      <c r="I78" s="240">
        <v>1.3232355900000001</v>
      </c>
      <c r="K78" s="36" t="s">
        <v>159</v>
      </c>
      <c r="L78" s="235">
        <v>0</v>
      </c>
      <c r="M78" s="235">
        <v>2.060646E-2</v>
      </c>
      <c r="N78" s="235">
        <v>7.7769110000000002E-2</v>
      </c>
    </row>
    <row r="79" spans="1:14" x14ac:dyDescent="0.25">
      <c r="A79" s="36" t="s">
        <v>160</v>
      </c>
      <c r="B79" s="306">
        <v>5.875E-3</v>
      </c>
      <c r="C79" s="306">
        <v>2.3968000000000001E-4</v>
      </c>
      <c r="D79" s="306">
        <v>3.7468000000000002E-3</v>
      </c>
      <c r="E79" s="132"/>
      <c r="F79" s="44" t="s">
        <v>211</v>
      </c>
      <c r="G79" s="235">
        <v>3.9738368300000002</v>
      </c>
      <c r="H79" s="235">
        <v>0.29709299</v>
      </c>
      <c r="I79" s="240">
        <v>1.26124277</v>
      </c>
      <c r="K79" s="36" t="s">
        <v>133</v>
      </c>
      <c r="L79" s="235">
        <v>2.3830189999999998E-2</v>
      </c>
      <c r="M79" s="235">
        <v>9.6800780000000003E-2</v>
      </c>
      <c r="N79" s="235">
        <v>6.2343099999999999E-2</v>
      </c>
    </row>
    <row r="80" spans="1:14" x14ac:dyDescent="0.25">
      <c r="A80" s="36" t="s">
        <v>0</v>
      </c>
      <c r="B80" s="306">
        <v>7.5000000000000002E-4</v>
      </c>
      <c r="C80" s="306">
        <v>0</v>
      </c>
      <c r="D80" s="306">
        <v>3.5000000000000001E-3</v>
      </c>
      <c r="E80" s="132"/>
      <c r="F80" s="44" t="s">
        <v>209</v>
      </c>
      <c r="G80" s="235">
        <v>1.195746</v>
      </c>
      <c r="H80" s="235">
        <v>4.0111125899999998</v>
      </c>
      <c r="I80" s="240">
        <v>1.0565921399999998</v>
      </c>
      <c r="K80" s="36" t="s">
        <v>220</v>
      </c>
      <c r="L80" s="235">
        <v>0.11040007</v>
      </c>
      <c r="M80" s="235">
        <v>0.59909946999999997</v>
      </c>
      <c r="N80" s="235">
        <v>6.1769789999999998E-2</v>
      </c>
    </row>
    <row r="81" spans="1:14" x14ac:dyDescent="0.25">
      <c r="A81" s="36" t="s">
        <v>71</v>
      </c>
      <c r="B81" s="306">
        <v>5.2499999999999997E-4</v>
      </c>
      <c r="C81" s="306">
        <v>6.9999999999999999E-4</v>
      </c>
      <c r="D81" s="306">
        <v>3.075E-3</v>
      </c>
      <c r="E81" s="132"/>
      <c r="F81" s="44" t="s">
        <v>199</v>
      </c>
      <c r="G81" s="235">
        <v>0.30562438000000003</v>
      </c>
      <c r="H81" s="235">
        <v>0.18602075000000001</v>
      </c>
      <c r="I81" s="240">
        <v>1.0548588999999999</v>
      </c>
      <c r="K81" s="36" t="s">
        <v>26</v>
      </c>
      <c r="L81" s="235">
        <v>1.7342598999999999</v>
      </c>
      <c r="M81" s="235">
        <v>0</v>
      </c>
      <c r="N81" s="235">
        <v>6.1002339999999995E-2</v>
      </c>
    </row>
    <row r="82" spans="1:14" x14ac:dyDescent="0.25">
      <c r="A82" s="36" t="s">
        <v>142</v>
      </c>
      <c r="B82" s="306">
        <v>1.0000000000000001E-5</v>
      </c>
      <c r="C82" s="306">
        <v>1.8009669999999998E-2</v>
      </c>
      <c r="D82" s="306">
        <v>2.8770000000000002E-3</v>
      </c>
      <c r="E82" s="132"/>
      <c r="F82" s="44" t="s">
        <v>200</v>
      </c>
      <c r="G82" s="235">
        <v>0.47933441999999998</v>
      </c>
      <c r="H82" s="235">
        <v>0.32714466999999997</v>
      </c>
      <c r="I82" s="240">
        <v>1.0490578500000001</v>
      </c>
      <c r="K82" s="36" t="s">
        <v>185</v>
      </c>
      <c r="L82" s="235">
        <v>0</v>
      </c>
      <c r="M82" s="235">
        <v>0.12783388000000001</v>
      </c>
      <c r="N82" s="235">
        <v>4.8595449999999998E-2</v>
      </c>
    </row>
    <row r="83" spans="1:14" x14ac:dyDescent="0.25">
      <c r="A83" s="36" t="s">
        <v>35</v>
      </c>
      <c r="B83" s="306">
        <v>8.8441000000000006E-2</v>
      </c>
      <c r="C83" s="306">
        <v>1.28305E-3</v>
      </c>
      <c r="D83" s="306">
        <v>2.6624000000000001E-3</v>
      </c>
      <c r="E83" s="132"/>
      <c r="F83" s="44" t="s">
        <v>206</v>
      </c>
      <c r="G83" s="235">
        <v>1.0215739399999999</v>
      </c>
      <c r="H83" s="235">
        <v>0.45715359999999999</v>
      </c>
      <c r="I83" s="240">
        <v>1.04702637</v>
      </c>
      <c r="K83" s="36" t="s">
        <v>117</v>
      </c>
      <c r="L83" s="235">
        <v>1.263273E-2</v>
      </c>
      <c r="M83" s="235">
        <v>8.8707199999999986E-3</v>
      </c>
      <c r="N83" s="235">
        <v>4.7934600000000001E-2</v>
      </c>
    </row>
    <row r="84" spans="1:14" x14ac:dyDescent="0.25">
      <c r="A84" s="36" t="s">
        <v>63</v>
      </c>
      <c r="B84" s="306">
        <v>3.3571199999999999E-3</v>
      </c>
      <c r="C84" s="306">
        <v>3.4388699999999997E-3</v>
      </c>
      <c r="D84" s="306">
        <v>2.60005E-3</v>
      </c>
      <c r="E84" s="132"/>
      <c r="F84" s="44" t="s">
        <v>3</v>
      </c>
      <c r="G84" s="235">
        <v>0.53763300000000003</v>
      </c>
      <c r="H84" s="235">
        <v>0.92150699999999997</v>
      </c>
      <c r="I84" s="240">
        <v>1.037415</v>
      </c>
      <c r="K84" s="36" t="s">
        <v>132</v>
      </c>
      <c r="L84" s="235">
        <v>7.4768999999999999E-3</v>
      </c>
      <c r="M84" s="235">
        <v>6.1997399999999996E-3</v>
      </c>
      <c r="N84" s="235">
        <v>4.0030330000000003E-2</v>
      </c>
    </row>
    <row r="85" spans="1:14" x14ac:dyDescent="0.25">
      <c r="A85" s="36" t="s">
        <v>36</v>
      </c>
      <c r="B85" s="306">
        <v>2.9039999999999999E-3</v>
      </c>
      <c r="C85" s="306">
        <v>1.08472E-3</v>
      </c>
      <c r="D85" s="306">
        <v>2.2104999999999998E-3</v>
      </c>
      <c r="E85" s="132"/>
      <c r="F85" s="44" t="s">
        <v>171</v>
      </c>
      <c r="G85" s="235">
        <v>1.6611286599999999</v>
      </c>
      <c r="H85" s="235">
        <v>2.88309865</v>
      </c>
      <c r="I85" s="240">
        <v>1.0341105100000001</v>
      </c>
      <c r="K85" s="36" t="s">
        <v>194</v>
      </c>
      <c r="L85" s="235">
        <v>4.9046199999999998E-2</v>
      </c>
      <c r="M85" s="235">
        <v>1.5804560000000001</v>
      </c>
      <c r="N85" s="235">
        <v>3.7124999999999998E-2</v>
      </c>
    </row>
    <row r="86" spans="1:14" x14ac:dyDescent="0.25">
      <c r="A86" s="36" t="s">
        <v>32</v>
      </c>
      <c r="B86" s="306">
        <v>5.0000000000000002E-5</v>
      </c>
      <c r="C86" s="306">
        <v>9.1799999999999998E-4</v>
      </c>
      <c r="D86" s="306">
        <v>2.1906E-3</v>
      </c>
      <c r="E86" s="132"/>
      <c r="F86" s="44" t="s">
        <v>134</v>
      </c>
      <c r="G86" s="235">
        <v>2.9913141899999998</v>
      </c>
      <c r="H86" s="235">
        <v>0.32578228999999997</v>
      </c>
      <c r="I86" s="240">
        <v>0.98660999999999999</v>
      </c>
      <c r="K86" s="36" t="s">
        <v>12</v>
      </c>
      <c r="L86" s="235">
        <v>4.9455934199999998</v>
      </c>
      <c r="M86" s="235">
        <v>8.5187709999999992</v>
      </c>
      <c r="N86" s="235">
        <v>3.6947149999999998E-2</v>
      </c>
    </row>
    <row r="87" spans="1:14" x14ac:dyDescent="0.25">
      <c r="A87" s="36" t="s">
        <v>20</v>
      </c>
      <c r="B87" s="306">
        <v>9.3383999999999995E-2</v>
      </c>
      <c r="C87" s="306">
        <v>2.4297699999999999E-3</v>
      </c>
      <c r="D87" s="306">
        <v>2.1900000000000001E-3</v>
      </c>
      <c r="E87" s="132"/>
      <c r="F87" s="44" t="s">
        <v>194</v>
      </c>
      <c r="G87" s="235">
        <v>2.1583975</v>
      </c>
      <c r="H87" s="235">
        <v>0.29820818999999998</v>
      </c>
      <c r="I87" s="240">
        <v>0.94427570999999999</v>
      </c>
      <c r="K87" s="36" t="s">
        <v>229</v>
      </c>
      <c r="L87" s="235">
        <v>6.4356170000000004E-2</v>
      </c>
      <c r="M87" s="235">
        <v>5.6732100000000001E-2</v>
      </c>
      <c r="N87" s="235">
        <v>3.6615290000000002E-2</v>
      </c>
    </row>
    <row r="88" spans="1:14" x14ac:dyDescent="0.25">
      <c r="A88" s="36" t="s">
        <v>233</v>
      </c>
      <c r="B88" s="306">
        <v>3.4810000000000002E-3</v>
      </c>
      <c r="C88" s="306">
        <v>3.6437800000000001E-3</v>
      </c>
      <c r="D88" s="306">
        <v>2.0999999999999999E-3</v>
      </c>
      <c r="E88" s="132"/>
      <c r="F88" s="44" t="s">
        <v>216</v>
      </c>
      <c r="G88" s="235">
        <v>2.5731254900000002</v>
      </c>
      <c r="H88" s="235">
        <v>1.0964991799999999</v>
      </c>
      <c r="I88" s="240">
        <v>0.94118288999999999</v>
      </c>
      <c r="K88" s="36" t="s">
        <v>228</v>
      </c>
      <c r="L88" s="235">
        <v>9.024886E-2</v>
      </c>
      <c r="M88" s="235">
        <v>1.69744805</v>
      </c>
      <c r="N88" s="235">
        <v>3.5873099999999998E-2</v>
      </c>
    </row>
    <row r="89" spans="1:14" x14ac:dyDescent="0.25">
      <c r="A89" s="36" t="s">
        <v>128</v>
      </c>
      <c r="B89" s="306">
        <v>0</v>
      </c>
      <c r="C89" s="306">
        <v>6.5855999999999998E-2</v>
      </c>
      <c r="D89" s="306">
        <v>1.8550000000000001E-3</v>
      </c>
      <c r="E89" s="132"/>
      <c r="F89" s="44" t="s">
        <v>50</v>
      </c>
      <c r="G89" s="235">
        <v>6.5871949999999999E-2</v>
      </c>
      <c r="H89" s="235">
        <v>0.28543299999999999</v>
      </c>
      <c r="I89" s="240">
        <v>0.90467299999999995</v>
      </c>
      <c r="K89" s="36" t="s">
        <v>59</v>
      </c>
      <c r="L89" s="235">
        <v>3.4628510000000001E-2</v>
      </c>
      <c r="M89" s="235">
        <v>2.865935E-2</v>
      </c>
      <c r="N89" s="235">
        <v>3.5104209999999997E-2</v>
      </c>
    </row>
    <row r="90" spans="1:14" x14ac:dyDescent="0.25">
      <c r="A90" s="36" t="s">
        <v>203</v>
      </c>
      <c r="B90" s="306">
        <v>1.658E-3</v>
      </c>
      <c r="C90" s="306">
        <v>0</v>
      </c>
      <c r="D90" s="306">
        <v>1.8E-3</v>
      </c>
      <c r="E90" s="132"/>
      <c r="F90" s="44" t="s">
        <v>42</v>
      </c>
      <c r="G90" s="235">
        <v>1.278</v>
      </c>
      <c r="H90" s="235">
        <v>0.92502518</v>
      </c>
      <c r="I90" s="240">
        <v>0.90359999999999996</v>
      </c>
      <c r="K90" s="36" t="s">
        <v>173</v>
      </c>
      <c r="L90" s="235">
        <v>3.4574000000000003E-4</v>
      </c>
      <c r="M90" s="235">
        <v>2.1829E-4</v>
      </c>
      <c r="N90" s="235">
        <v>3.432789E-2</v>
      </c>
    </row>
    <row r="91" spans="1:14" x14ac:dyDescent="0.25">
      <c r="A91" s="36" t="s">
        <v>236</v>
      </c>
      <c r="B91" s="306">
        <v>8.2589999999999997E-2</v>
      </c>
      <c r="C91" s="306">
        <v>6.0436700000000001E-3</v>
      </c>
      <c r="D91" s="306">
        <v>1.75E-3</v>
      </c>
      <c r="E91" s="132"/>
      <c r="F91" s="44" t="s">
        <v>159</v>
      </c>
      <c r="G91" s="235">
        <v>0.49135834</v>
      </c>
      <c r="H91" s="235">
        <v>7.4468500000000007E-2</v>
      </c>
      <c r="I91" s="240">
        <v>0.89760905000000002</v>
      </c>
      <c r="K91" s="36" t="s">
        <v>203</v>
      </c>
      <c r="L91" s="235">
        <v>3.5365690000000005E-2</v>
      </c>
      <c r="M91" s="235">
        <v>0</v>
      </c>
      <c r="N91" s="235">
        <v>3.4275430000000003E-2</v>
      </c>
    </row>
    <row r="92" spans="1:14" x14ac:dyDescent="0.25">
      <c r="A92" s="36" t="s">
        <v>137</v>
      </c>
      <c r="B92" s="306">
        <v>0</v>
      </c>
      <c r="C92" s="306">
        <v>4.4999999999999999E-4</v>
      </c>
      <c r="D92" s="306">
        <v>1.64E-3</v>
      </c>
      <c r="E92" s="132"/>
      <c r="F92" s="44" t="s">
        <v>223</v>
      </c>
      <c r="G92" s="235">
        <v>0.4396736</v>
      </c>
      <c r="H92" s="235">
        <v>0.46179999999999999</v>
      </c>
      <c r="I92" s="240">
        <v>0.82708572000000002</v>
      </c>
      <c r="K92" s="36" t="s">
        <v>120</v>
      </c>
      <c r="L92" s="235">
        <v>7.3203399999999998E-3</v>
      </c>
      <c r="M92" s="235">
        <v>6.1782600000000005E-3</v>
      </c>
      <c r="N92" s="235">
        <v>3.1199380000000002E-2</v>
      </c>
    </row>
    <row r="93" spans="1:14" x14ac:dyDescent="0.25">
      <c r="A93" s="36" t="s">
        <v>145</v>
      </c>
      <c r="B93" s="306">
        <v>1E-4</v>
      </c>
      <c r="C93" s="306">
        <v>7.1000000000000002E-4</v>
      </c>
      <c r="D93" s="306">
        <v>1E-3</v>
      </c>
      <c r="E93" s="132"/>
      <c r="F93" s="44" t="s">
        <v>198</v>
      </c>
      <c r="G93" s="235">
        <v>0.23281264999999998</v>
      </c>
      <c r="H93" s="235">
        <v>6.8834699999999999E-2</v>
      </c>
      <c r="I93" s="240">
        <v>0.79476338999999996</v>
      </c>
      <c r="K93" s="36" t="s">
        <v>212</v>
      </c>
      <c r="L93" s="235">
        <v>2.2520560000000002E-2</v>
      </c>
      <c r="M93" s="235">
        <v>9.5308240000000002E-2</v>
      </c>
      <c r="N93" s="235">
        <v>2.765693E-2</v>
      </c>
    </row>
    <row r="94" spans="1:14" x14ac:dyDescent="0.25">
      <c r="A94" s="36" t="s">
        <v>220</v>
      </c>
      <c r="B94" s="306">
        <v>0.104709</v>
      </c>
      <c r="C94" s="306">
        <v>0.31279800000000002</v>
      </c>
      <c r="D94" s="306">
        <v>8.9800000000000004E-4</v>
      </c>
      <c r="E94" s="132"/>
      <c r="F94" s="44" t="s">
        <v>170</v>
      </c>
      <c r="G94" s="235">
        <v>0.35896871999999996</v>
      </c>
      <c r="H94" s="235">
        <v>0.18059404000000001</v>
      </c>
      <c r="I94" s="240">
        <v>0.74969531</v>
      </c>
      <c r="K94" s="36" t="s">
        <v>174</v>
      </c>
      <c r="L94" s="235">
        <v>3.1859209999999999E-2</v>
      </c>
      <c r="M94" s="235">
        <v>1.0790610000000001E-2</v>
      </c>
      <c r="N94" s="235">
        <v>2.7499659999999999E-2</v>
      </c>
    </row>
    <row r="95" spans="1:14" x14ac:dyDescent="0.25">
      <c r="A95" s="36" t="s">
        <v>206</v>
      </c>
      <c r="B95" s="306">
        <v>1.4640999999999999E-3</v>
      </c>
      <c r="C95" s="306">
        <v>0.11932964</v>
      </c>
      <c r="D95" s="306">
        <v>8.7299999999999997E-4</v>
      </c>
      <c r="E95" s="132"/>
      <c r="F95" s="44" t="s">
        <v>163</v>
      </c>
      <c r="G95" s="235">
        <v>3.9724379999999997E-2</v>
      </c>
      <c r="H95" s="235">
        <v>5.2239000000000001E-2</v>
      </c>
      <c r="I95" s="240">
        <v>0.72164795999999998</v>
      </c>
      <c r="K95" s="36" t="s">
        <v>92</v>
      </c>
      <c r="L95" s="235">
        <v>0</v>
      </c>
      <c r="M95" s="235">
        <v>0</v>
      </c>
      <c r="N95" s="235">
        <v>2.7242529999999997E-2</v>
      </c>
    </row>
    <row r="96" spans="1:14" x14ac:dyDescent="0.25">
      <c r="A96" s="36" t="s">
        <v>3</v>
      </c>
      <c r="B96" s="306">
        <v>3.7499999999999999E-3</v>
      </c>
      <c r="C96" s="306">
        <v>0.35601353000000002</v>
      </c>
      <c r="D96" s="306">
        <v>8.6499999999999999E-4</v>
      </c>
      <c r="E96" s="132"/>
      <c r="F96" s="44" t="s">
        <v>240</v>
      </c>
      <c r="G96" s="235">
        <v>2.7470824999999999</v>
      </c>
      <c r="H96" s="235">
        <v>1.4749368999999999</v>
      </c>
      <c r="I96" s="240">
        <v>0.71062256999999995</v>
      </c>
      <c r="K96" s="36" t="s">
        <v>35</v>
      </c>
      <c r="L96" s="235">
        <v>0.70859183999999997</v>
      </c>
      <c r="M96" s="235">
        <v>0.12079867</v>
      </c>
      <c r="N96" s="235">
        <v>2.2866270000000001E-2</v>
      </c>
    </row>
    <row r="97" spans="1:14" x14ac:dyDescent="0.25">
      <c r="A97" s="36" t="s">
        <v>135</v>
      </c>
      <c r="B97" s="306">
        <v>4.5560000000000002E-3</v>
      </c>
      <c r="C97" s="306">
        <v>8.92E-4</v>
      </c>
      <c r="D97" s="306">
        <v>8.3000000000000001E-4</v>
      </c>
      <c r="E97" s="132"/>
      <c r="F97" s="44" t="s">
        <v>130</v>
      </c>
      <c r="G97" s="235">
        <v>1.1580640099999999</v>
      </c>
      <c r="H97" s="235">
        <v>43.832060290000001</v>
      </c>
      <c r="I97" s="240">
        <v>0.70700356999999991</v>
      </c>
      <c r="K97" s="36" t="s">
        <v>251</v>
      </c>
      <c r="L97" s="235">
        <v>1.7272590000000001E-2</v>
      </c>
      <c r="M97" s="235">
        <v>4.7464399999999993E-3</v>
      </c>
      <c r="N97" s="235">
        <v>1.9629529999999999E-2</v>
      </c>
    </row>
    <row r="98" spans="1:14" x14ac:dyDescent="0.25">
      <c r="A98" s="36" t="s">
        <v>37</v>
      </c>
      <c r="B98" s="306">
        <v>3.9389999999999998E-3</v>
      </c>
      <c r="C98" s="306">
        <v>3.6667000000000004E-4</v>
      </c>
      <c r="D98" s="306">
        <v>7.8600000000000002E-4</v>
      </c>
      <c r="E98" s="132"/>
      <c r="F98" s="44" t="s">
        <v>74</v>
      </c>
      <c r="G98" s="235">
        <v>5.0000000000000001E-4</v>
      </c>
      <c r="H98" s="235">
        <v>0</v>
      </c>
      <c r="I98" s="240">
        <v>0.68248834999999997</v>
      </c>
      <c r="K98" s="36" t="s">
        <v>123</v>
      </c>
      <c r="L98" s="235">
        <v>2.9678655599999999</v>
      </c>
      <c r="M98" s="235">
        <v>6.7588999999999996E-2</v>
      </c>
      <c r="N98" s="235">
        <v>1.9594210000000001E-2</v>
      </c>
    </row>
    <row r="99" spans="1:14" x14ac:dyDescent="0.25">
      <c r="A99" s="36" t="s">
        <v>61</v>
      </c>
      <c r="B99" s="306">
        <v>1.1071099999999999E-3</v>
      </c>
      <c r="C99" s="306">
        <v>5.4999999999999997E-3</v>
      </c>
      <c r="D99" s="306">
        <v>7.1299999999999998E-4</v>
      </c>
      <c r="E99" s="132"/>
      <c r="F99" s="44" t="s">
        <v>169</v>
      </c>
      <c r="G99" s="235">
        <v>0.42172666999999997</v>
      </c>
      <c r="H99" s="235">
        <v>0.44000290000000003</v>
      </c>
      <c r="I99" s="240">
        <v>0.66561687999999997</v>
      </c>
      <c r="K99" s="36" t="s">
        <v>230</v>
      </c>
      <c r="L99" s="235">
        <v>4.1223000000000003E-4</v>
      </c>
      <c r="M99" s="235">
        <v>0</v>
      </c>
      <c r="N99" s="235">
        <v>1.9367909999999999E-2</v>
      </c>
    </row>
    <row r="100" spans="1:14" x14ac:dyDescent="0.25">
      <c r="A100" s="36" t="s">
        <v>59</v>
      </c>
      <c r="B100" s="306">
        <v>0</v>
      </c>
      <c r="C100" s="306">
        <v>2.5000000000000001E-4</v>
      </c>
      <c r="D100" s="306">
        <v>6.4400000000000004E-4</v>
      </c>
      <c r="E100" s="132"/>
      <c r="F100" s="44" t="s">
        <v>77</v>
      </c>
      <c r="G100" s="235">
        <v>1.1428349499999999</v>
      </c>
      <c r="H100" s="235">
        <v>0.59621018000000003</v>
      </c>
      <c r="I100" s="240">
        <v>0.66313014000000003</v>
      </c>
      <c r="K100" s="36" t="s">
        <v>169</v>
      </c>
      <c r="L100" s="235">
        <v>3.1945000000000001E-2</v>
      </c>
      <c r="M100" s="235">
        <v>5.297864E-2</v>
      </c>
      <c r="N100" s="235">
        <v>1.7729540000000002E-2</v>
      </c>
    </row>
    <row r="101" spans="1:14" x14ac:dyDescent="0.25">
      <c r="A101" s="36" t="s">
        <v>215</v>
      </c>
      <c r="B101" s="306">
        <v>0</v>
      </c>
      <c r="C101" s="306">
        <v>1.6353510000000002E-2</v>
      </c>
      <c r="D101" s="306">
        <v>5.7200000000000003E-4</v>
      </c>
      <c r="E101" s="132"/>
      <c r="F101" s="44" t="s">
        <v>6</v>
      </c>
      <c r="G101" s="235">
        <v>9.5671859999999997E-2</v>
      </c>
      <c r="H101" s="235">
        <v>0.13381614999999999</v>
      </c>
      <c r="I101" s="240">
        <v>0.66154763999999999</v>
      </c>
      <c r="K101" s="36" t="s">
        <v>163</v>
      </c>
      <c r="L101" s="235">
        <v>0</v>
      </c>
      <c r="M101" s="235">
        <v>0</v>
      </c>
      <c r="N101" s="235">
        <v>1.6770380000000001E-2</v>
      </c>
    </row>
    <row r="102" spans="1:14" x14ac:dyDescent="0.25">
      <c r="A102" s="36" t="s">
        <v>150</v>
      </c>
      <c r="B102" s="306">
        <v>0</v>
      </c>
      <c r="C102" s="306">
        <v>6.3529999999999999E-4</v>
      </c>
      <c r="D102" s="306">
        <v>4.4000000000000002E-4</v>
      </c>
      <c r="E102" s="132"/>
      <c r="F102" s="44" t="s">
        <v>214</v>
      </c>
      <c r="G102" s="235">
        <v>2.9227774100000001</v>
      </c>
      <c r="H102" s="235">
        <v>0.805728</v>
      </c>
      <c r="I102" s="240">
        <v>0.66137393999999994</v>
      </c>
      <c r="K102" s="36" t="s">
        <v>193</v>
      </c>
      <c r="L102" s="235">
        <v>0</v>
      </c>
      <c r="M102" s="235">
        <v>9.6406000000000009E-3</v>
      </c>
      <c r="N102" s="235">
        <v>1.6070299999999999E-2</v>
      </c>
    </row>
    <row r="103" spans="1:14" x14ac:dyDescent="0.25">
      <c r="A103" s="36" t="s">
        <v>141</v>
      </c>
      <c r="B103" s="306">
        <v>1.8200000000000001E-4</v>
      </c>
      <c r="C103" s="306">
        <v>7.9999999999999996E-6</v>
      </c>
      <c r="D103" s="306">
        <v>4.2999999999999999E-4</v>
      </c>
      <c r="E103" s="132"/>
      <c r="F103" s="44" t="s">
        <v>251</v>
      </c>
      <c r="G103" s="235">
        <v>0.34044047</v>
      </c>
      <c r="H103" s="235">
        <v>1.58011141</v>
      </c>
      <c r="I103" s="240">
        <v>0.65584206</v>
      </c>
      <c r="K103" s="36" t="s">
        <v>114</v>
      </c>
      <c r="L103" s="235">
        <v>0.60670119999999994</v>
      </c>
      <c r="M103" s="235">
        <v>7.1502839999999998E-2</v>
      </c>
      <c r="N103" s="235">
        <v>1.5752410000000001E-2</v>
      </c>
    </row>
    <row r="104" spans="1:14" x14ac:dyDescent="0.25">
      <c r="A104" s="36" t="s">
        <v>33</v>
      </c>
      <c r="B104" s="306">
        <v>4.4999999999999999E-4</v>
      </c>
      <c r="C104" s="306">
        <v>3.3633999999999997E-4</v>
      </c>
      <c r="D104" s="306">
        <v>3.6200000000000002E-4</v>
      </c>
      <c r="E104" s="132"/>
      <c r="F104" s="44" t="s">
        <v>249</v>
      </c>
      <c r="G104" s="235">
        <v>3.139484E-2</v>
      </c>
      <c r="H104" s="235">
        <v>0.62804260000000001</v>
      </c>
      <c r="I104" s="240">
        <v>0.64822704000000009</v>
      </c>
      <c r="K104" s="36" t="s">
        <v>198</v>
      </c>
      <c r="L104" s="235">
        <v>6.5949229999999998E-2</v>
      </c>
      <c r="M104" s="235">
        <v>0.12232665</v>
      </c>
      <c r="N104" s="235">
        <v>1.4589090000000001E-2</v>
      </c>
    </row>
    <row r="105" spans="1:14" x14ac:dyDescent="0.25">
      <c r="A105" s="36" t="s">
        <v>47</v>
      </c>
      <c r="B105" s="306">
        <v>5.8E-4</v>
      </c>
      <c r="C105" s="306">
        <v>2.1000000000000001E-4</v>
      </c>
      <c r="D105" s="306">
        <v>3.2600000000000001E-4</v>
      </c>
      <c r="E105" s="132"/>
      <c r="F105" s="44" t="s">
        <v>180</v>
      </c>
      <c r="G105" s="235">
        <v>2.1187313199999998</v>
      </c>
      <c r="H105" s="235">
        <v>0.64865053000000006</v>
      </c>
      <c r="I105" s="240">
        <v>0.63945415999999999</v>
      </c>
      <c r="K105" s="36" t="s">
        <v>98</v>
      </c>
      <c r="L105" s="235">
        <v>4.8185585899999994</v>
      </c>
      <c r="M105" s="235">
        <v>9.2736000000000001E-4</v>
      </c>
      <c r="N105" s="235">
        <v>1.2496770000000001E-2</v>
      </c>
    </row>
    <row r="106" spans="1:14" x14ac:dyDescent="0.25">
      <c r="A106" s="36" t="s">
        <v>27</v>
      </c>
      <c r="B106" s="306">
        <v>9.3714000000000006E-2</v>
      </c>
      <c r="C106" s="306">
        <v>5.0000000000000002E-5</v>
      </c>
      <c r="D106" s="306">
        <v>3.1799999999999998E-4</v>
      </c>
      <c r="E106" s="132"/>
      <c r="F106" s="44" t="s">
        <v>210</v>
      </c>
      <c r="G106" s="235">
        <v>4.7468340599999994</v>
      </c>
      <c r="H106" s="235">
        <v>0.16934347</v>
      </c>
      <c r="I106" s="240">
        <v>0.61438872999999994</v>
      </c>
      <c r="K106" s="36" t="s">
        <v>231</v>
      </c>
      <c r="L106" s="235">
        <v>0</v>
      </c>
      <c r="M106" s="235">
        <v>0</v>
      </c>
      <c r="N106" s="235">
        <v>1.1273719999999999E-2</v>
      </c>
    </row>
    <row r="107" spans="1:14" x14ac:dyDescent="0.25">
      <c r="A107" s="36" t="s">
        <v>169</v>
      </c>
      <c r="B107" s="306">
        <v>2.52E-4</v>
      </c>
      <c r="C107" s="306">
        <v>0</v>
      </c>
      <c r="D107" s="306">
        <v>2.9999999999999997E-4</v>
      </c>
      <c r="E107" s="132"/>
      <c r="F107" s="44" t="s">
        <v>119</v>
      </c>
      <c r="G107" s="235">
        <v>0.40793958000000002</v>
      </c>
      <c r="H107" s="235">
        <v>0.11321366000000001</v>
      </c>
      <c r="I107" s="240">
        <v>0.55005643000000004</v>
      </c>
      <c r="K107" s="36" t="s">
        <v>135</v>
      </c>
      <c r="L107" s="235">
        <v>3.74869583</v>
      </c>
      <c r="M107" s="235">
        <v>8.2790000000000001E-4</v>
      </c>
      <c r="N107" s="235">
        <v>1.0572059999999999E-2</v>
      </c>
    </row>
    <row r="108" spans="1:14" x14ac:dyDescent="0.25">
      <c r="A108" s="36" t="s">
        <v>173</v>
      </c>
      <c r="B108" s="306">
        <v>1.66E-4</v>
      </c>
      <c r="C108" s="306">
        <v>5.8570000000000002E-3</v>
      </c>
      <c r="D108" s="306">
        <v>2.6800000000000001E-4</v>
      </c>
      <c r="E108" s="132"/>
      <c r="F108" s="44" t="s">
        <v>121</v>
      </c>
      <c r="G108" s="235">
        <v>0</v>
      </c>
      <c r="H108" s="235">
        <v>2.2499999999999999E-2</v>
      </c>
      <c r="I108" s="240">
        <v>0.53906399999999999</v>
      </c>
      <c r="K108" s="36" t="s">
        <v>37</v>
      </c>
      <c r="L108" s="235">
        <v>1.75355152</v>
      </c>
      <c r="M108" s="235">
        <v>0.17411917999999998</v>
      </c>
      <c r="N108" s="235">
        <v>9.7108300000000002E-3</v>
      </c>
    </row>
    <row r="109" spans="1:14" x14ac:dyDescent="0.25">
      <c r="A109" s="36" t="s">
        <v>147</v>
      </c>
      <c r="B109" s="306">
        <v>2.8750000000000001E-2</v>
      </c>
      <c r="C109" s="306">
        <v>2.1220000000000002E-3</v>
      </c>
      <c r="D109" s="306">
        <v>2.3599999999999999E-4</v>
      </c>
      <c r="E109" s="132"/>
      <c r="F109" s="44" t="s">
        <v>60</v>
      </c>
      <c r="G109" s="235">
        <v>0.51700868</v>
      </c>
      <c r="H109" s="235">
        <v>0.213451</v>
      </c>
      <c r="I109" s="240">
        <v>0.49342000000000003</v>
      </c>
      <c r="K109" s="36" t="s">
        <v>210</v>
      </c>
      <c r="L109" s="235">
        <v>1.4799999999999999E-4</v>
      </c>
      <c r="M109" s="235">
        <v>0</v>
      </c>
      <c r="N109" s="235">
        <v>9.3219200000000009E-3</v>
      </c>
    </row>
    <row r="110" spans="1:14" x14ac:dyDescent="0.25">
      <c r="A110" s="36" t="s">
        <v>117</v>
      </c>
      <c r="B110" s="306">
        <v>3.163E-3</v>
      </c>
      <c r="C110" s="306">
        <v>6.9499999999999998E-4</v>
      </c>
      <c r="D110" s="306">
        <v>2.3000000000000001E-4</v>
      </c>
      <c r="E110" s="132"/>
      <c r="F110" s="44" t="s">
        <v>36</v>
      </c>
      <c r="G110" s="235">
        <v>0.92352808999999991</v>
      </c>
      <c r="H110" s="235">
        <v>1.04649802</v>
      </c>
      <c r="I110" s="240">
        <v>0.49301711999999998</v>
      </c>
      <c r="K110" s="36" t="s">
        <v>119</v>
      </c>
      <c r="L110" s="235">
        <v>0</v>
      </c>
      <c r="M110" s="235">
        <v>2.7964000000000001E-3</v>
      </c>
      <c r="N110" s="235">
        <v>8.7177900000000013E-3</v>
      </c>
    </row>
    <row r="111" spans="1:14" x14ac:dyDescent="0.25">
      <c r="A111" s="36" t="s">
        <v>136</v>
      </c>
      <c r="B111" s="306">
        <v>4.0000000000000003E-5</v>
      </c>
      <c r="C111" s="306">
        <v>0</v>
      </c>
      <c r="D111" s="306">
        <v>2.1000000000000001E-4</v>
      </c>
      <c r="E111" s="132"/>
      <c r="F111" s="44" t="s">
        <v>25</v>
      </c>
      <c r="G111" s="235">
        <v>8.783197999999999E-2</v>
      </c>
      <c r="H111" s="235">
        <v>0.62968269999999993</v>
      </c>
      <c r="I111" s="240">
        <v>0.48663645</v>
      </c>
      <c r="K111" s="36" t="s">
        <v>126</v>
      </c>
      <c r="L111" s="235">
        <v>0</v>
      </c>
      <c r="M111" s="235">
        <v>0</v>
      </c>
      <c r="N111" s="235">
        <v>7.8596299999999994E-3</v>
      </c>
    </row>
    <row r="112" spans="1:14" x14ac:dyDescent="0.25">
      <c r="A112" s="36" t="s">
        <v>185</v>
      </c>
      <c r="B112" s="306">
        <v>2.895959E-2</v>
      </c>
      <c r="C112" s="306">
        <v>0</v>
      </c>
      <c r="D112" s="306">
        <v>1.9799999999999999E-4</v>
      </c>
      <c r="E112" s="132"/>
      <c r="F112" s="44" t="s">
        <v>142</v>
      </c>
      <c r="G112" s="235">
        <v>0.75410431000000011</v>
      </c>
      <c r="H112" s="235">
        <v>1.2129589299999999</v>
      </c>
      <c r="I112" s="240">
        <v>0.45961459000000005</v>
      </c>
      <c r="K112" s="36" t="s">
        <v>167</v>
      </c>
      <c r="L112" s="235">
        <v>1.4E-3</v>
      </c>
      <c r="M112" s="235">
        <v>2.0000000000000001E-4</v>
      </c>
      <c r="N112" s="235">
        <v>6.1500000000000001E-3</v>
      </c>
    </row>
    <row r="113" spans="1:14" x14ac:dyDescent="0.25">
      <c r="A113" s="36" t="s">
        <v>148</v>
      </c>
      <c r="B113" s="306">
        <v>0</v>
      </c>
      <c r="C113" s="306">
        <v>5.0000000000000002E-5</v>
      </c>
      <c r="D113" s="306">
        <v>1.8100000000000001E-4</v>
      </c>
      <c r="E113" s="132"/>
      <c r="F113" s="44" t="s">
        <v>109</v>
      </c>
      <c r="G113" s="235">
        <v>41.813824650000001</v>
      </c>
      <c r="H113" s="235">
        <v>0.15807535</v>
      </c>
      <c r="I113" s="240">
        <v>0.43261249000000002</v>
      </c>
      <c r="K113" s="36" t="s">
        <v>21</v>
      </c>
      <c r="L113" s="235">
        <v>0.52412221999999997</v>
      </c>
      <c r="M113" s="235">
        <v>0</v>
      </c>
      <c r="N113" s="235">
        <v>5.8209899999999998E-3</v>
      </c>
    </row>
    <row r="114" spans="1:14" x14ac:dyDescent="0.25">
      <c r="A114" s="36" t="s">
        <v>58</v>
      </c>
      <c r="B114" s="306">
        <v>0</v>
      </c>
      <c r="C114" s="306">
        <v>1.4999999999999999E-4</v>
      </c>
      <c r="D114" s="306">
        <v>1.4999999999999999E-4</v>
      </c>
      <c r="E114" s="132"/>
      <c r="F114" s="44" t="s">
        <v>252</v>
      </c>
      <c r="G114" s="235">
        <v>0.14578654999999999</v>
      </c>
      <c r="H114" s="235">
        <v>6.8618159999999997E-2</v>
      </c>
      <c r="I114" s="240">
        <v>0.42358451000000003</v>
      </c>
      <c r="K114" s="36" t="s">
        <v>105</v>
      </c>
      <c r="L114" s="235">
        <v>6.7002329999999999E-2</v>
      </c>
      <c r="M114" s="235">
        <v>2.1420000000000002E-2</v>
      </c>
      <c r="N114" s="235">
        <v>5.7143999999999997E-3</v>
      </c>
    </row>
    <row r="115" spans="1:14" x14ac:dyDescent="0.25">
      <c r="A115" s="36" t="s">
        <v>96</v>
      </c>
      <c r="B115" s="306">
        <v>1E-4</v>
      </c>
      <c r="C115" s="306">
        <v>0</v>
      </c>
      <c r="D115" s="306">
        <v>1.4999999999999999E-4</v>
      </c>
      <c r="E115" s="132"/>
      <c r="F115" s="44" t="s">
        <v>105</v>
      </c>
      <c r="G115" s="235">
        <v>2.1572417400000004</v>
      </c>
      <c r="H115" s="235">
        <v>5.2946E-2</v>
      </c>
      <c r="I115" s="240">
        <v>0.42098284000000002</v>
      </c>
      <c r="K115" s="36" t="s">
        <v>246</v>
      </c>
      <c r="L115" s="235">
        <v>0</v>
      </c>
      <c r="M115" s="235">
        <v>0</v>
      </c>
      <c r="N115" s="235">
        <v>4.8801800000000005E-3</v>
      </c>
    </row>
    <row r="116" spans="1:14" x14ac:dyDescent="0.25">
      <c r="A116" s="36" t="s">
        <v>94</v>
      </c>
      <c r="B116" s="306">
        <v>0</v>
      </c>
      <c r="C116" s="306">
        <v>1.6639999999999999E-3</v>
      </c>
      <c r="D116" s="306">
        <v>1.2999999999999999E-4</v>
      </c>
      <c r="E116" s="132"/>
      <c r="F116" s="44" t="s">
        <v>99</v>
      </c>
      <c r="G116" s="235">
        <v>1.1478105199999999</v>
      </c>
      <c r="H116" s="235">
        <v>0.20256099999999999</v>
      </c>
      <c r="I116" s="240">
        <v>0.41476311999999999</v>
      </c>
      <c r="K116" s="36" t="s">
        <v>243</v>
      </c>
      <c r="L116" s="235">
        <v>0</v>
      </c>
      <c r="M116" s="235">
        <v>0.10171467999999999</v>
      </c>
      <c r="N116" s="235">
        <v>4.2244099999999996E-3</v>
      </c>
    </row>
    <row r="117" spans="1:14" x14ac:dyDescent="0.25">
      <c r="A117" s="36" t="s">
        <v>12</v>
      </c>
      <c r="B117" s="306">
        <v>0.97280395999999991</v>
      </c>
      <c r="C117" s="306">
        <v>5.0000000000000002E-5</v>
      </c>
      <c r="D117" s="306">
        <v>1.25E-4</v>
      </c>
      <c r="E117" s="132"/>
      <c r="F117" s="44" t="s">
        <v>34</v>
      </c>
      <c r="G117" s="235">
        <v>1.59347E-3</v>
      </c>
      <c r="H117" s="235">
        <v>3.3763990000000001E-2</v>
      </c>
      <c r="I117" s="240">
        <v>0.41464013</v>
      </c>
      <c r="K117" s="36" t="s">
        <v>118</v>
      </c>
      <c r="L117" s="235">
        <v>2.0444400000000002E-3</v>
      </c>
      <c r="M117" s="235">
        <v>4.3966850000000002E-2</v>
      </c>
      <c r="N117" s="235">
        <v>4.0760100000000006E-3</v>
      </c>
    </row>
    <row r="118" spans="1:14" x14ac:dyDescent="0.25">
      <c r="A118" s="36" t="s">
        <v>161</v>
      </c>
      <c r="B118" s="306">
        <v>0</v>
      </c>
      <c r="C118" s="306">
        <v>0</v>
      </c>
      <c r="D118" s="306">
        <v>1.2E-4</v>
      </c>
      <c r="E118" s="132"/>
      <c r="F118" s="44" t="s">
        <v>7</v>
      </c>
      <c r="G118" s="235">
        <v>0.13181287</v>
      </c>
      <c r="H118" s="235">
        <v>0</v>
      </c>
      <c r="I118" s="240">
        <v>0.39597002000000003</v>
      </c>
      <c r="K118" s="36" t="s">
        <v>44</v>
      </c>
      <c r="L118" s="235">
        <v>1.214811E-2</v>
      </c>
      <c r="M118" s="235">
        <v>1.71875E-3</v>
      </c>
      <c r="N118" s="235">
        <v>3.8865000000000002E-3</v>
      </c>
    </row>
    <row r="119" spans="1:14" x14ac:dyDescent="0.25">
      <c r="A119" s="36" t="s">
        <v>149</v>
      </c>
      <c r="B119" s="306">
        <v>3.4999999999999997E-5</v>
      </c>
      <c r="C119" s="306">
        <v>1.2572E-2</v>
      </c>
      <c r="D119" s="306">
        <v>1.1E-4</v>
      </c>
      <c r="E119" s="132"/>
      <c r="F119" s="44" t="s">
        <v>225</v>
      </c>
      <c r="G119" s="235">
        <v>0.24866123999999998</v>
      </c>
      <c r="H119" s="235">
        <v>4.2304750000000002E-2</v>
      </c>
      <c r="I119" s="240">
        <v>0.39339977000000004</v>
      </c>
      <c r="K119" s="36" t="s">
        <v>205</v>
      </c>
      <c r="L119" s="235">
        <v>0</v>
      </c>
      <c r="M119" s="235">
        <v>3.88E-4</v>
      </c>
      <c r="N119" s="235">
        <v>3.6440000000000001E-3</v>
      </c>
    </row>
    <row r="120" spans="1:14" x14ac:dyDescent="0.25">
      <c r="A120" s="36" t="s">
        <v>252</v>
      </c>
      <c r="B120" s="306">
        <v>3.1300000000000002E-4</v>
      </c>
      <c r="C120" s="306">
        <v>4.2000000000000002E-4</v>
      </c>
      <c r="D120" s="306">
        <v>1.02E-4</v>
      </c>
      <c r="E120" s="132"/>
      <c r="F120" s="44" t="s">
        <v>87</v>
      </c>
      <c r="G120" s="235">
        <v>1.8362449999999999</v>
      </c>
      <c r="H120" s="235">
        <v>3.4E-5</v>
      </c>
      <c r="I120" s="240">
        <v>0.37570556999999999</v>
      </c>
      <c r="K120" s="36" t="s">
        <v>36</v>
      </c>
      <c r="L120" s="235">
        <v>0.10956831</v>
      </c>
      <c r="M120" s="235">
        <v>4.7921199999999995E-3</v>
      </c>
      <c r="N120" s="235">
        <v>3.4495999999999997E-3</v>
      </c>
    </row>
    <row r="121" spans="1:14" x14ac:dyDescent="0.25">
      <c r="A121" s="36" t="s">
        <v>109</v>
      </c>
      <c r="B121" s="306">
        <v>0</v>
      </c>
      <c r="C121" s="306">
        <v>2.5769999999999999E-3</v>
      </c>
      <c r="D121" s="306">
        <v>1E-4</v>
      </c>
      <c r="E121" s="132"/>
      <c r="F121" s="44" t="s">
        <v>48</v>
      </c>
      <c r="G121" s="235">
        <v>0.1308</v>
      </c>
      <c r="H121" s="235">
        <v>7.986E-2</v>
      </c>
      <c r="I121" s="240">
        <v>0.36554999999999999</v>
      </c>
      <c r="K121" s="36" t="s">
        <v>146</v>
      </c>
      <c r="L121" s="235">
        <v>0</v>
      </c>
      <c r="M121" s="235">
        <v>8.6765400000000017E-3</v>
      </c>
      <c r="N121" s="235">
        <v>3.3709E-3</v>
      </c>
    </row>
    <row r="122" spans="1:14" x14ac:dyDescent="0.25">
      <c r="A122" s="36" t="s">
        <v>122</v>
      </c>
      <c r="B122" s="306">
        <v>3.950613E-2</v>
      </c>
      <c r="C122" s="306">
        <v>5.5000000000000003E-4</v>
      </c>
      <c r="D122" s="306">
        <v>1E-4</v>
      </c>
      <c r="E122" s="132"/>
      <c r="F122" s="44" t="s">
        <v>248</v>
      </c>
      <c r="G122" s="235">
        <v>0.141733</v>
      </c>
      <c r="H122" s="235">
        <v>8.0735000000000001E-2</v>
      </c>
      <c r="I122" s="240">
        <v>0.35998200000000002</v>
      </c>
      <c r="K122" s="36" t="s">
        <v>107</v>
      </c>
      <c r="L122" s="235">
        <v>0</v>
      </c>
      <c r="M122" s="235">
        <v>0</v>
      </c>
      <c r="N122" s="235">
        <v>3.3326999999999996E-3</v>
      </c>
    </row>
    <row r="123" spans="1:14" x14ac:dyDescent="0.25">
      <c r="A123" s="36" t="s">
        <v>163</v>
      </c>
      <c r="B123" s="306">
        <v>3.9999999999999998E-6</v>
      </c>
      <c r="C123" s="306">
        <v>0</v>
      </c>
      <c r="D123" s="306">
        <v>1E-4</v>
      </c>
      <c r="E123" s="132"/>
      <c r="F123" s="44" t="s">
        <v>148</v>
      </c>
      <c r="G123" s="235">
        <v>0.45536977000000001</v>
      </c>
      <c r="H123" s="235">
        <v>0.51313396999999994</v>
      </c>
      <c r="I123" s="240">
        <v>0.32981815000000003</v>
      </c>
      <c r="K123" s="36" t="s">
        <v>43</v>
      </c>
      <c r="L123" s="235">
        <v>0</v>
      </c>
      <c r="M123" s="235">
        <v>0</v>
      </c>
      <c r="N123" s="235">
        <v>3.2743099999999999E-3</v>
      </c>
    </row>
    <row r="124" spans="1:14" x14ac:dyDescent="0.25">
      <c r="A124" s="36" t="s">
        <v>197</v>
      </c>
      <c r="B124" s="306">
        <v>9.0699999999999999E-3</v>
      </c>
      <c r="C124" s="306">
        <v>5.2782000000000003E-4</v>
      </c>
      <c r="D124" s="306">
        <v>1E-4</v>
      </c>
      <c r="E124" s="132"/>
      <c r="F124" s="44" t="s">
        <v>219</v>
      </c>
      <c r="G124" s="235">
        <v>0.32520490000000002</v>
      </c>
      <c r="H124" s="235">
        <v>7.0196460000000002E-2</v>
      </c>
      <c r="I124" s="240">
        <v>0.32456531999999999</v>
      </c>
      <c r="K124" s="36" t="s">
        <v>213</v>
      </c>
      <c r="L124" s="235">
        <v>5.0331000000000001E-2</v>
      </c>
      <c r="M124" s="235">
        <v>4.9899999999999999E-4</v>
      </c>
      <c r="N124" s="235">
        <v>3.1250000000000002E-3</v>
      </c>
    </row>
    <row r="125" spans="1:14" x14ac:dyDescent="0.25">
      <c r="A125" s="36" t="s">
        <v>247</v>
      </c>
      <c r="B125" s="306">
        <v>1E-4</v>
      </c>
      <c r="C125" s="306">
        <v>1.1786E-2</v>
      </c>
      <c r="D125" s="306">
        <v>1E-4</v>
      </c>
      <c r="E125" s="132"/>
      <c r="F125" s="44" t="s">
        <v>190</v>
      </c>
      <c r="G125" s="235">
        <v>1.88112E-2</v>
      </c>
      <c r="H125" s="235">
        <v>1.2101620200000001</v>
      </c>
      <c r="I125" s="240">
        <v>0.3110328</v>
      </c>
      <c r="K125" s="36" t="s">
        <v>45</v>
      </c>
      <c r="L125" s="235">
        <v>0</v>
      </c>
      <c r="M125" s="235">
        <v>0</v>
      </c>
      <c r="N125" s="235">
        <v>2.3355999999999997E-3</v>
      </c>
    </row>
    <row r="126" spans="1:14" x14ac:dyDescent="0.25">
      <c r="A126" s="36" t="s">
        <v>30</v>
      </c>
      <c r="B126" s="306">
        <v>0.52082300000000004</v>
      </c>
      <c r="C126" s="306">
        <v>2.9E-5</v>
      </c>
      <c r="D126" s="306">
        <v>9.8999999999999994E-5</v>
      </c>
      <c r="E126" s="132"/>
      <c r="F126" s="44" t="s">
        <v>192</v>
      </c>
      <c r="G126" s="235">
        <v>8.0500000000000005E-4</v>
      </c>
      <c r="H126" s="235">
        <v>0</v>
      </c>
      <c r="I126" s="240">
        <v>0.30816690000000002</v>
      </c>
      <c r="K126" s="36" t="s">
        <v>82</v>
      </c>
      <c r="L126" s="235">
        <v>0</v>
      </c>
      <c r="M126" s="235">
        <v>0</v>
      </c>
      <c r="N126" s="235">
        <v>2.2361099999999999E-3</v>
      </c>
    </row>
    <row r="127" spans="1:14" x14ac:dyDescent="0.25">
      <c r="A127" s="36" t="s">
        <v>22</v>
      </c>
      <c r="B127" s="306">
        <v>7.8259999999999996E-3</v>
      </c>
      <c r="C127" s="306">
        <v>6.3E-5</v>
      </c>
      <c r="D127" s="306">
        <v>8.5000000000000006E-5</v>
      </c>
      <c r="E127" s="132"/>
      <c r="F127" s="44" t="s">
        <v>27</v>
      </c>
      <c r="G127" s="235">
        <v>6.9741490000000003E-2</v>
      </c>
      <c r="H127" s="235">
        <v>6.3867999999999998E-3</v>
      </c>
      <c r="I127" s="240">
        <v>0.30620296999999996</v>
      </c>
      <c r="K127" s="36" t="s">
        <v>253</v>
      </c>
      <c r="L127" s="235">
        <v>0</v>
      </c>
      <c r="M127" s="235">
        <v>4.48847E-2</v>
      </c>
      <c r="N127" s="235">
        <v>2.0685900000000004E-3</v>
      </c>
    </row>
    <row r="128" spans="1:14" x14ac:dyDescent="0.25">
      <c r="A128" s="36" t="s">
        <v>10</v>
      </c>
      <c r="B128" s="306">
        <v>0</v>
      </c>
      <c r="C128" s="306">
        <v>0</v>
      </c>
      <c r="D128" s="306">
        <v>7.2000000000000002E-5</v>
      </c>
      <c r="E128" s="132"/>
      <c r="F128" s="44" t="s">
        <v>146</v>
      </c>
      <c r="G128" s="235">
        <v>0.69731865999999998</v>
      </c>
      <c r="H128" s="235">
        <v>0.2151969</v>
      </c>
      <c r="I128" s="240">
        <v>0.29099492999999998</v>
      </c>
      <c r="K128" s="36" t="s">
        <v>191</v>
      </c>
      <c r="L128" s="235">
        <v>0</v>
      </c>
      <c r="M128" s="235">
        <v>2.3137439999999999E-2</v>
      </c>
      <c r="N128" s="235">
        <v>1.9624199999999999E-3</v>
      </c>
    </row>
    <row r="129" spans="1:14" x14ac:dyDescent="0.25">
      <c r="A129" s="36" t="s">
        <v>87</v>
      </c>
      <c r="B129" s="306">
        <v>0</v>
      </c>
      <c r="C129" s="306">
        <v>0</v>
      </c>
      <c r="D129" s="306">
        <v>6.0000000000000002E-5</v>
      </c>
      <c r="E129" s="132"/>
      <c r="F129" s="44" t="s">
        <v>117</v>
      </c>
      <c r="G129" s="235">
        <v>2.1785195900000001</v>
      </c>
      <c r="H129" s="235">
        <v>0.6203273199999999</v>
      </c>
      <c r="I129" s="240">
        <v>0.28084107000000003</v>
      </c>
      <c r="K129" s="36" t="s">
        <v>150</v>
      </c>
      <c r="L129" s="235">
        <v>0</v>
      </c>
      <c r="M129" s="235">
        <v>8.9357299999999994E-3</v>
      </c>
      <c r="N129" s="235">
        <v>1.7105599999999999E-3</v>
      </c>
    </row>
    <row r="130" spans="1:14" x14ac:dyDescent="0.25">
      <c r="A130" s="36" t="s">
        <v>24</v>
      </c>
      <c r="B130" s="306">
        <v>3.156E-3</v>
      </c>
      <c r="C130" s="306">
        <v>0</v>
      </c>
      <c r="D130" s="306">
        <v>5.0000000000000002E-5</v>
      </c>
      <c r="E130" s="132"/>
      <c r="F130" s="44" t="s">
        <v>132</v>
      </c>
      <c r="G130" s="235">
        <v>2.0006494299999997</v>
      </c>
      <c r="H130" s="235">
        <v>0.32736610999999999</v>
      </c>
      <c r="I130" s="240">
        <v>0.27899063000000002</v>
      </c>
      <c r="K130" s="36" t="s">
        <v>199</v>
      </c>
      <c r="L130" s="235">
        <v>5.0750999999999998E-2</v>
      </c>
      <c r="M130" s="235">
        <v>5.600376E-2</v>
      </c>
      <c r="N130" s="235">
        <v>1.4487999999999999E-3</v>
      </c>
    </row>
    <row r="131" spans="1:14" x14ac:dyDescent="0.25">
      <c r="A131" s="36" t="s">
        <v>103</v>
      </c>
      <c r="B131" s="306">
        <v>0</v>
      </c>
      <c r="C131" s="306">
        <v>1.0000000000000001E-5</v>
      </c>
      <c r="D131" s="306">
        <v>5.0000000000000002E-5</v>
      </c>
      <c r="E131" s="132"/>
      <c r="F131" s="44" t="s">
        <v>120</v>
      </c>
      <c r="G131" s="235">
        <v>2.8969720000000001E-2</v>
      </c>
      <c r="H131" s="235">
        <v>7.062249000000001E-2</v>
      </c>
      <c r="I131" s="240">
        <v>0.25943935000000001</v>
      </c>
      <c r="K131" s="36" t="s">
        <v>144</v>
      </c>
      <c r="L131" s="235">
        <v>0</v>
      </c>
      <c r="M131" s="235">
        <v>1.2881209999999999E-2</v>
      </c>
      <c r="N131" s="235">
        <v>1.33957E-3</v>
      </c>
    </row>
    <row r="132" spans="1:14" x14ac:dyDescent="0.25">
      <c r="A132" s="36" t="s">
        <v>114</v>
      </c>
      <c r="B132" s="306">
        <v>8.4999999999999995E-4</v>
      </c>
      <c r="C132" s="306">
        <v>0</v>
      </c>
      <c r="D132" s="306">
        <v>5.0000000000000002E-5</v>
      </c>
      <c r="E132" s="132"/>
      <c r="F132" s="44" t="s">
        <v>116</v>
      </c>
      <c r="G132" s="235">
        <v>0.13146439999999998</v>
      </c>
      <c r="H132" s="235">
        <v>4.5229739999999997E-2</v>
      </c>
      <c r="I132" s="240">
        <v>0.25243524000000001</v>
      </c>
      <c r="K132" s="36" t="s">
        <v>148</v>
      </c>
      <c r="L132" s="235">
        <v>4.7056199999999998E-3</v>
      </c>
      <c r="M132" s="235">
        <v>3.3500000000000001E-3</v>
      </c>
      <c r="N132" s="235">
        <v>7.9814999999999997E-4</v>
      </c>
    </row>
    <row r="133" spans="1:14" x14ac:dyDescent="0.25">
      <c r="A133" s="36" t="s">
        <v>60</v>
      </c>
      <c r="B133" s="306">
        <v>0</v>
      </c>
      <c r="C133" s="306">
        <v>0</v>
      </c>
      <c r="D133" s="306">
        <v>4.1999999999999998E-5</v>
      </c>
      <c r="E133" s="132"/>
      <c r="F133" s="44" t="s">
        <v>160</v>
      </c>
      <c r="G133" s="235">
        <v>7.4689401900000005</v>
      </c>
      <c r="H133" s="235">
        <v>1.3392733400000001</v>
      </c>
      <c r="I133" s="240">
        <v>0.24132498999999999</v>
      </c>
      <c r="K133" s="36" t="s">
        <v>149</v>
      </c>
      <c r="L133" s="235">
        <v>2.6207999999999998E-4</v>
      </c>
      <c r="M133" s="235">
        <v>2.9034880000000002E-2</v>
      </c>
      <c r="N133" s="235">
        <v>7.1241000000000002E-4</v>
      </c>
    </row>
    <row r="134" spans="1:14" x14ac:dyDescent="0.25">
      <c r="A134" s="36" t="s">
        <v>48</v>
      </c>
      <c r="B134" s="306">
        <v>6.0000000000000002E-5</v>
      </c>
      <c r="C134" s="306">
        <v>4.4000000000000002E-4</v>
      </c>
      <c r="D134" s="306">
        <v>4.0000000000000003E-5</v>
      </c>
      <c r="E134" s="132"/>
      <c r="F134" s="44" t="s">
        <v>112</v>
      </c>
      <c r="G134" s="235">
        <v>0.30024348000000001</v>
      </c>
      <c r="H134" s="235">
        <v>9.1160939999999996E-2</v>
      </c>
      <c r="I134" s="240">
        <v>0.24071357000000002</v>
      </c>
      <c r="K134" s="36" t="s">
        <v>3</v>
      </c>
      <c r="L134" s="235">
        <v>0</v>
      </c>
      <c r="M134" s="235">
        <v>1.6731999999999999E-4</v>
      </c>
      <c r="N134" s="235">
        <v>0</v>
      </c>
    </row>
    <row r="135" spans="1:14" x14ac:dyDescent="0.25">
      <c r="A135" s="36" t="s">
        <v>76</v>
      </c>
      <c r="B135" s="306">
        <v>0</v>
      </c>
      <c r="C135" s="306">
        <v>0</v>
      </c>
      <c r="D135" s="306">
        <v>4.0000000000000003E-5</v>
      </c>
      <c r="E135" s="132"/>
      <c r="F135" s="44" t="s">
        <v>174</v>
      </c>
      <c r="G135" s="235">
        <v>1.2847552</v>
      </c>
      <c r="H135" s="235">
        <v>0.51703149000000004</v>
      </c>
      <c r="I135" s="240">
        <v>0.2318934</v>
      </c>
      <c r="K135" s="36" t="s">
        <v>4</v>
      </c>
      <c r="L135" s="235">
        <v>0</v>
      </c>
      <c r="M135" s="235">
        <v>1.075E-4</v>
      </c>
      <c r="N135" s="235">
        <v>0</v>
      </c>
    </row>
    <row r="136" spans="1:14" x14ac:dyDescent="0.25">
      <c r="A136" s="36" t="s">
        <v>138</v>
      </c>
      <c r="B136" s="306">
        <v>7.8619999999999992E-3</v>
      </c>
      <c r="C136" s="306">
        <v>6.7900000000000002E-4</v>
      </c>
      <c r="D136" s="306">
        <v>3.8000000000000002E-5</v>
      </c>
      <c r="E136" s="132"/>
      <c r="F136" s="44" t="s">
        <v>212</v>
      </c>
      <c r="G136" s="235">
        <v>4.5420036399999999</v>
      </c>
      <c r="H136" s="235">
        <v>0.29454477000000001</v>
      </c>
      <c r="I136" s="240">
        <v>0.22925825</v>
      </c>
      <c r="K136" s="36" t="s">
        <v>5</v>
      </c>
      <c r="L136" s="235">
        <v>1.923942</v>
      </c>
      <c r="M136" s="235">
        <v>5.8449000000000001E-2</v>
      </c>
      <c r="N136" s="235">
        <v>0</v>
      </c>
    </row>
    <row r="137" spans="1:14" x14ac:dyDescent="0.25">
      <c r="A137" s="36" t="s">
        <v>19</v>
      </c>
      <c r="B137" s="306">
        <v>0</v>
      </c>
      <c r="C137" s="306">
        <v>4.5000000000000003E-5</v>
      </c>
      <c r="D137" s="306">
        <v>2.0000000000000002E-5</v>
      </c>
      <c r="E137" s="132"/>
      <c r="F137" s="44" t="s">
        <v>30</v>
      </c>
      <c r="G137" s="235">
        <v>6.2382499999999999E-3</v>
      </c>
      <c r="H137" s="235">
        <v>0.11436107000000001</v>
      </c>
      <c r="I137" s="240">
        <v>0.22463285999999999</v>
      </c>
      <c r="K137" s="36" t="s">
        <v>6</v>
      </c>
      <c r="L137" s="235">
        <v>0</v>
      </c>
      <c r="M137" s="235">
        <v>2.1303060000000002E-2</v>
      </c>
      <c r="N137" s="235">
        <v>0</v>
      </c>
    </row>
    <row r="138" spans="1:14" x14ac:dyDescent="0.25">
      <c r="A138" s="36" t="s">
        <v>139</v>
      </c>
      <c r="B138" s="306">
        <v>0</v>
      </c>
      <c r="C138" s="306">
        <v>5.0000000000000002E-5</v>
      </c>
      <c r="D138" s="306">
        <v>2.0000000000000002E-5</v>
      </c>
      <c r="E138" s="132"/>
      <c r="F138" s="44" t="s">
        <v>65</v>
      </c>
      <c r="G138" s="235">
        <v>8.9936000000000002E-2</v>
      </c>
      <c r="H138" s="235">
        <v>0</v>
      </c>
      <c r="I138" s="240">
        <v>0.223496</v>
      </c>
      <c r="K138" s="36" t="s">
        <v>7</v>
      </c>
      <c r="L138" s="235">
        <v>0</v>
      </c>
      <c r="M138" s="235">
        <v>0.16269784000000001</v>
      </c>
      <c r="N138" s="235">
        <v>0</v>
      </c>
    </row>
    <row r="139" spans="1:14" x14ac:dyDescent="0.25">
      <c r="A139" s="36" t="s">
        <v>196</v>
      </c>
      <c r="B139" s="306">
        <v>5.6698999999999999E-2</v>
      </c>
      <c r="C139" s="306">
        <v>9.3464939999999996E-2</v>
      </c>
      <c r="D139" s="306">
        <v>1.7E-5</v>
      </c>
      <c r="E139" s="132"/>
      <c r="F139" s="44" t="s">
        <v>238</v>
      </c>
      <c r="G139" s="235">
        <v>0.73784295999999994</v>
      </c>
      <c r="H139" s="235">
        <v>0.16626635999999997</v>
      </c>
      <c r="I139" s="240">
        <v>0.21644126999999999</v>
      </c>
      <c r="K139" s="36" t="s">
        <v>20</v>
      </c>
      <c r="L139" s="235">
        <v>0</v>
      </c>
      <c r="M139" s="235">
        <v>5.3965329999999999E-2</v>
      </c>
      <c r="N139" s="235">
        <v>0</v>
      </c>
    </row>
    <row r="140" spans="1:14" x14ac:dyDescent="0.25">
      <c r="A140" s="36" t="s">
        <v>244</v>
      </c>
      <c r="B140" s="306">
        <v>0</v>
      </c>
      <c r="C140" s="306">
        <v>0</v>
      </c>
      <c r="D140" s="306">
        <v>5.0000000000000004E-6</v>
      </c>
      <c r="E140" s="132"/>
      <c r="F140" s="44" t="s">
        <v>221</v>
      </c>
      <c r="G140" s="235">
        <v>8.1602439999999998E-2</v>
      </c>
      <c r="H140" s="235">
        <v>1.6535568700000001</v>
      </c>
      <c r="I140" s="240">
        <v>0.21263787000000001</v>
      </c>
      <c r="K140" s="36" t="s">
        <v>24</v>
      </c>
      <c r="L140" s="235">
        <v>0</v>
      </c>
      <c r="M140" s="235">
        <v>0</v>
      </c>
      <c r="N140" s="235">
        <v>0</v>
      </c>
    </row>
    <row r="141" spans="1:14" x14ac:dyDescent="0.25">
      <c r="A141" s="36" t="s">
        <v>18</v>
      </c>
      <c r="B141" s="306">
        <v>5.0000000000000002E-5</v>
      </c>
      <c r="C141" s="306">
        <v>0</v>
      </c>
      <c r="D141" s="306">
        <v>1.9999999999999999E-6</v>
      </c>
      <c r="E141" s="132"/>
      <c r="F141" s="44" t="s">
        <v>147</v>
      </c>
      <c r="G141" s="235">
        <v>2.2197469399999998</v>
      </c>
      <c r="H141" s="235">
        <v>9.0018410000000007E-2</v>
      </c>
      <c r="I141" s="240">
        <v>0.20429129999999998</v>
      </c>
      <c r="K141" s="36" t="s">
        <v>27</v>
      </c>
      <c r="L141" s="235">
        <v>0</v>
      </c>
      <c r="M141" s="235">
        <v>1.20336E-2</v>
      </c>
      <c r="N141" s="235">
        <v>0</v>
      </c>
    </row>
    <row r="142" spans="1:14" x14ac:dyDescent="0.25">
      <c r="A142" s="36" t="s">
        <v>1</v>
      </c>
      <c r="B142" s="306">
        <v>0</v>
      </c>
      <c r="C142" s="306">
        <v>7.9116560000000002E-2</v>
      </c>
      <c r="D142" s="306">
        <v>0</v>
      </c>
      <c r="E142" s="132"/>
      <c r="F142" s="44" t="s">
        <v>93</v>
      </c>
      <c r="G142" s="235">
        <v>1.2348961299999999</v>
      </c>
      <c r="H142" s="235">
        <v>6.4376650000000007E-2</v>
      </c>
      <c r="I142" s="240">
        <v>0.20160481</v>
      </c>
      <c r="K142" s="36" t="s">
        <v>28</v>
      </c>
      <c r="L142" s="235">
        <v>0</v>
      </c>
      <c r="M142" s="235">
        <v>3.9843940000000001E-2</v>
      </c>
      <c r="N142" s="235">
        <v>0</v>
      </c>
    </row>
    <row r="143" spans="1:14" x14ac:dyDescent="0.25">
      <c r="A143" s="36" t="s">
        <v>2</v>
      </c>
      <c r="B143" s="306">
        <v>9.5000000000000005E-5</v>
      </c>
      <c r="C143" s="306">
        <v>2.3748020000000002E-2</v>
      </c>
      <c r="D143" s="306">
        <v>0</v>
      </c>
      <c r="E143" s="132"/>
      <c r="F143" s="44" t="s">
        <v>235</v>
      </c>
      <c r="G143" s="235">
        <v>1.31813549</v>
      </c>
      <c r="H143" s="235">
        <v>0.112216</v>
      </c>
      <c r="I143" s="240">
        <v>0.19146450000000001</v>
      </c>
      <c r="K143" s="36" t="s">
        <v>30</v>
      </c>
      <c r="L143" s="235">
        <v>0</v>
      </c>
      <c r="M143" s="235">
        <v>5.0122999999999999E-3</v>
      </c>
      <c r="N143" s="235">
        <v>0</v>
      </c>
    </row>
    <row r="144" spans="1:14" x14ac:dyDescent="0.25">
      <c r="A144" s="36" t="s">
        <v>4</v>
      </c>
      <c r="B144" s="306">
        <v>0</v>
      </c>
      <c r="C144" s="306">
        <v>7.9214429999999988E-2</v>
      </c>
      <c r="D144" s="306">
        <v>0</v>
      </c>
      <c r="E144" s="132"/>
      <c r="F144" s="44" t="s">
        <v>203</v>
      </c>
      <c r="G144" s="235">
        <v>0.45469311000000001</v>
      </c>
      <c r="H144" s="235">
        <v>0.18926169000000001</v>
      </c>
      <c r="I144" s="240">
        <v>0.19070200000000001</v>
      </c>
      <c r="K144" s="36" t="s">
        <v>49</v>
      </c>
      <c r="L144" s="235">
        <v>2.0469881399999998</v>
      </c>
      <c r="M144" s="235">
        <v>0</v>
      </c>
      <c r="N144" s="235">
        <v>0</v>
      </c>
    </row>
    <row r="145" spans="1:14" x14ac:dyDescent="0.25">
      <c r="A145" s="36" t="s">
        <v>5</v>
      </c>
      <c r="B145" s="306">
        <v>4.4999999999999999E-4</v>
      </c>
      <c r="C145" s="306">
        <v>0</v>
      </c>
      <c r="D145" s="306">
        <v>0</v>
      </c>
      <c r="E145" s="132"/>
      <c r="F145" s="44" t="s">
        <v>237</v>
      </c>
      <c r="G145" s="235">
        <v>1.38089108</v>
      </c>
      <c r="H145" s="235">
        <v>6.9679660000000004E-2</v>
      </c>
      <c r="I145" s="240">
        <v>0.17927752999999999</v>
      </c>
      <c r="K145" s="36" t="s">
        <v>51</v>
      </c>
      <c r="L145" s="235">
        <v>4.9798000000000002E-2</v>
      </c>
      <c r="M145" s="235">
        <v>0</v>
      </c>
      <c r="N145" s="235">
        <v>0</v>
      </c>
    </row>
    <row r="146" spans="1:14" x14ac:dyDescent="0.25">
      <c r="A146" s="36" t="s">
        <v>16</v>
      </c>
      <c r="B146" s="306">
        <v>3.943E-5</v>
      </c>
      <c r="C146" s="306">
        <v>0</v>
      </c>
      <c r="D146" s="306">
        <v>0</v>
      </c>
      <c r="E146" s="132"/>
      <c r="F146" s="44" t="s">
        <v>53</v>
      </c>
      <c r="G146" s="235">
        <v>0.17680000000000001</v>
      </c>
      <c r="H146" s="235">
        <v>8.8400000000000006E-2</v>
      </c>
      <c r="I146" s="240">
        <v>0.17680000000000001</v>
      </c>
      <c r="K146" s="36" t="s">
        <v>56</v>
      </c>
      <c r="L146" s="235">
        <v>0</v>
      </c>
      <c r="M146" s="235">
        <v>1.4653699999999999E-3</v>
      </c>
      <c r="N146" s="235">
        <v>0</v>
      </c>
    </row>
    <row r="147" spans="1:14" x14ac:dyDescent="0.25">
      <c r="A147" s="36" t="s">
        <v>25</v>
      </c>
      <c r="B147" s="306">
        <v>0</v>
      </c>
      <c r="C147" s="306">
        <v>0</v>
      </c>
      <c r="D147" s="306">
        <v>0</v>
      </c>
      <c r="E147" s="132"/>
      <c r="F147" s="44" t="s">
        <v>136</v>
      </c>
      <c r="G147" s="235">
        <v>0.10383086</v>
      </c>
      <c r="H147" s="235">
        <v>7.6484399999999994E-2</v>
      </c>
      <c r="I147" s="240">
        <v>0.17285859000000001</v>
      </c>
      <c r="K147" s="36" t="s">
        <v>60</v>
      </c>
      <c r="L147" s="235">
        <v>0.27634806000000001</v>
      </c>
      <c r="M147" s="235">
        <v>0</v>
      </c>
      <c r="N147" s="235">
        <v>0</v>
      </c>
    </row>
    <row r="148" spans="1:14" x14ac:dyDescent="0.25">
      <c r="A148" s="36" t="s">
        <v>26</v>
      </c>
      <c r="B148" s="306">
        <v>3.9999999999999998E-6</v>
      </c>
      <c r="C148" s="306">
        <v>0</v>
      </c>
      <c r="D148" s="306">
        <v>0</v>
      </c>
      <c r="E148" s="132"/>
      <c r="F148" s="44" t="s">
        <v>165</v>
      </c>
      <c r="G148" s="235">
        <v>3.9911919999999997E-2</v>
      </c>
      <c r="H148" s="235">
        <v>1.1999999999999999E-3</v>
      </c>
      <c r="I148" s="240">
        <v>0.17269945</v>
      </c>
      <c r="K148" s="36" t="s">
        <v>62</v>
      </c>
      <c r="L148" s="235">
        <v>0</v>
      </c>
      <c r="M148" s="235">
        <v>0</v>
      </c>
      <c r="N148" s="235">
        <v>0</v>
      </c>
    </row>
    <row r="149" spans="1:14" x14ac:dyDescent="0.25">
      <c r="A149" s="36" t="s">
        <v>28</v>
      </c>
      <c r="B149" s="306">
        <v>0</v>
      </c>
      <c r="C149" s="306">
        <v>3.6667000000000004E-4</v>
      </c>
      <c r="D149" s="306">
        <v>0</v>
      </c>
      <c r="E149" s="132"/>
      <c r="F149" s="44" t="s">
        <v>5</v>
      </c>
      <c r="G149" s="235">
        <v>0.13930410999999998</v>
      </c>
      <c r="H149" s="235">
        <v>4.04147488</v>
      </c>
      <c r="I149" s="240">
        <v>0.17121614999999998</v>
      </c>
      <c r="K149" s="36" t="s">
        <v>70</v>
      </c>
      <c r="L149" s="235">
        <v>548.98379991000002</v>
      </c>
      <c r="M149" s="235">
        <v>1260.54006147</v>
      </c>
      <c r="N149" s="235">
        <v>0</v>
      </c>
    </row>
    <row r="150" spans="1:14" x14ac:dyDescent="0.25">
      <c r="A150" s="36" t="s">
        <v>31</v>
      </c>
      <c r="B150" s="306">
        <v>5.3999999999999998E-5</v>
      </c>
      <c r="C150" s="306">
        <v>2.7999999999999998E-4</v>
      </c>
      <c r="D150" s="306">
        <v>0</v>
      </c>
      <c r="E150" s="132"/>
      <c r="F150" s="44" t="s">
        <v>144</v>
      </c>
      <c r="G150" s="235">
        <v>0.16272439000000002</v>
      </c>
      <c r="H150" s="235">
        <v>0.11201375</v>
      </c>
      <c r="I150" s="240">
        <v>0.17119023</v>
      </c>
      <c r="K150" s="36" t="s">
        <v>74</v>
      </c>
      <c r="L150" s="235">
        <v>1.92588899</v>
      </c>
      <c r="M150" s="235">
        <v>1.5258201299999998</v>
      </c>
      <c r="N150" s="235">
        <v>0</v>
      </c>
    </row>
    <row r="151" spans="1:14" x14ac:dyDescent="0.25">
      <c r="A151" s="36" t="s">
        <v>42</v>
      </c>
      <c r="B151" s="306">
        <v>8.0000000000000007E-5</v>
      </c>
      <c r="C151" s="306">
        <v>0</v>
      </c>
      <c r="D151" s="306">
        <v>0</v>
      </c>
      <c r="E151" s="132"/>
      <c r="F151" s="44" t="s">
        <v>246</v>
      </c>
      <c r="G151" s="235">
        <v>0.23849175</v>
      </c>
      <c r="H151" s="235">
        <v>1.282676E-2</v>
      </c>
      <c r="I151" s="240">
        <v>0.16271350000000001</v>
      </c>
      <c r="K151" s="36" t="s">
        <v>76</v>
      </c>
      <c r="L151" s="235">
        <v>17.922891</v>
      </c>
      <c r="M151" s="235">
        <v>1.8716269999999999</v>
      </c>
      <c r="N151" s="235">
        <v>0</v>
      </c>
    </row>
    <row r="152" spans="1:14" x14ac:dyDescent="0.25">
      <c r="A152" s="36" t="s">
        <v>53</v>
      </c>
      <c r="B152" s="306">
        <v>0</v>
      </c>
      <c r="C152" s="306">
        <v>0</v>
      </c>
      <c r="D152" s="306">
        <v>0</v>
      </c>
      <c r="E152" s="132"/>
      <c r="F152" s="44" t="s">
        <v>224</v>
      </c>
      <c r="G152" s="235">
        <v>0.45555600000000002</v>
      </c>
      <c r="H152" s="235">
        <v>1.6E-2</v>
      </c>
      <c r="I152" s="240">
        <v>0.13975000000000001</v>
      </c>
      <c r="K152" s="36" t="s">
        <v>81</v>
      </c>
      <c r="L152" s="235">
        <v>2.3291999999999999E-4</v>
      </c>
      <c r="M152" s="235">
        <v>0</v>
      </c>
      <c r="N152" s="235">
        <v>0</v>
      </c>
    </row>
    <row r="153" spans="1:14" x14ac:dyDescent="0.25">
      <c r="A153" s="36" t="s">
        <v>62</v>
      </c>
      <c r="B153" s="306">
        <v>1.2E-4</v>
      </c>
      <c r="C153" s="306">
        <v>0</v>
      </c>
      <c r="D153" s="306">
        <v>0</v>
      </c>
      <c r="E153" s="132"/>
      <c r="F153" s="44" t="s">
        <v>113</v>
      </c>
      <c r="G153" s="235">
        <v>0.7298656899999999</v>
      </c>
      <c r="H153" s="235">
        <v>0.52662525000000004</v>
      </c>
      <c r="I153" s="240">
        <v>0.13809760000000001</v>
      </c>
      <c r="K153" s="36" t="s">
        <v>84</v>
      </c>
      <c r="L153" s="235">
        <v>0</v>
      </c>
      <c r="M153" s="235">
        <v>8.4825000000000005E-4</v>
      </c>
      <c r="N153" s="235">
        <v>0</v>
      </c>
    </row>
    <row r="154" spans="1:14" x14ac:dyDescent="0.25">
      <c r="A154" s="36" t="s">
        <v>65</v>
      </c>
      <c r="B154" s="306">
        <v>8.0000000000000007E-5</v>
      </c>
      <c r="C154" s="306">
        <v>0</v>
      </c>
      <c r="D154" s="306">
        <v>0</v>
      </c>
      <c r="E154" s="132"/>
      <c r="F154" s="44" t="s">
        <v>97</v>
      </c>
      <c r="G154" s="235">
        <v>10.986368859999999</v>
      </c>
      <c r="H154" s="235">
        <v>0.47402599000000001</v>
      </c>
      <c r="I154" s="240">
        <v>0.13582070000000002</v>
      </c>
      <c r="K154" s="36" t="s">
        <v>91</v>
      </c>
      <c r="L154" s="235">
        <v>6.0000000000000001E-3</v>
      </c>
      <c r="M154" s="235">
        <v>3.27E-2</v>
      </c>
      <c r="N154" s="235">
        <v>0</v>
      </c>
    </row>
    <row r="155" spans="1:14" x14ac:dyDescent="0.25">
      <c r="A155" s="36" t="s">
        <v>70</v>
      </c>
      <c r="B155" s="306">
        <v>1.158E-2</v>
      </c>
      <c r="C155" s="306">
        <v>0</v>
      </c>
      <c r="D155" s="306">
        <v>0</v>
      </c>
      <c r="E155" s="132"/>
      <c r="F155" s="44" t="s">
        <v>243</v>
      </c>
      <c r="G155" s="235">
        <v>3.0016799999999996E-3</v>
      </c>
      <c r="H155" s="235">
        <v>6.4724000000000004E-2</v>
      </c>
      <c r="I155" s="240">
        <v>0.12970201000000001</v>
      </c>
      <c r="K155" s="36" t="s">
        <v>93</v>
      </c>
      <c r="L155" s="235">
        <v>4.6540000000000002E-3</v>
      </c>
      <c r="M155" s="235">
        <v>0</v>
      </c>
      <c r="N155" s="235">
        <v>0</v>
      </c>
    </row>
    <row r="156" spans="1:14" x14ac:dyDescent="0.25">
      <c r="A156" s="36" t="s">
        <v>73</v>
      </c>
      <c r="B156" s="306">
        <v>0</v>
      </c>
      <c r="C156" s="306">
        <v>1.8000000000000001E-4</v>
      </c>
      <c r="D156" s="306">
        <v>0</v>
      </c>
      <c r="E156" s="132"/>
      <c r="F156" s="44" t="s">
        <v>181</v>
      </c>
      <c r="G156" s="235">
        <v>2.2895658299999999</v>
      </c>
      <c r="H156" s="235">
        <v>24.489019879999997</v>
      </c>
      <c r="I156" s="240">
        <v>0.12735579</v>
      </c>
      <c r="K156" s="36" t="s">
        <v>96</v>
      </c>
      <c r="L156" s="235">
        <v>1.05028E-3</v>
      </c>
      <c r="M156" s="235">
        <v>0</v>
      </c>
      <c r="N156" s="235">
        <v>0</v>
      </c>
    </row>
    <row r="157" spans="1:14" x14ac:dyDescent="0.25">
      <c r="A157" s="36" t="s">
        <v>81</v>
      </c>
      <c r="B157" s="306">
        <v>0</v>
      </c>
      <c r="C157" s="306">
        <v>1E-4</v>
      </c>
      <c r="D157" s="306">
        <v>0</v>
      </c>
      <c r="E157" s="132"/>
      <c r="F157" s="44" t="s">
        <v>233</v>
      </c>
      <c r="G157" s="235">
        <v>0.2833754</v>
      </c>
      <c r="H157" s="235">
        <v>3.4805000000000003E-2</v>
      </c>
      <c r="I157" s="240">
        <v>0.12448889</v>
      </c>
      <c r="K157" s="36" t="s">
        <v>101</v>
      </c>
      <c r="L157" s="235">
        <v>1.7297119999999999E-2</v>
      </c>
      <c r="M157" s="235">
        <v>0</v>
      </c>
      <c r="N157" s="235">
        <v>0</v>
      </c>
    </row>
    <row r="158" spans="1:14" x14ac:dyDescent="0.25">
      <c r="A158" s="36" t="s">
        <v>88</v>
      </c>
      <c r="B158" s="306">
        <v>2.0000000000000002E-5</v>
      </c>
      <c r="C158" s="306">
        <v>5.8222000000000003E-2</v>
      </c>
      <c r="D158" s="306">
        <v>0</v>
      </c>
      <c r="E158" s="132"/>
      <c r="F158" s="44" t="s">
        <v>76</v>
      </c>
      <c r="G158" s="235">
        <v>0</v>
      </c>
      <c r="H158" s="235">
        <v>0</v>
      </c>
      <c r="I158" s="240">
        <v>0.10541300000000001</v>
      </c>
      <c r="K158" s="36" t="s">
        <v>112</v>
      </c>
      <c r="L158" s="235">
        <v>0</v>
      </c>
      <c r="M158" s="235">
        <v>1.5217E-3</v>
      </c>
      <c r="N158" s="235">
        <v>0</v>
      </c>
    </row>
    <row r="159" spans="1:14" x14ac:dyDescent="0.25">
      <c r="A159" s="36" t="s">
        <v>90</v>
      </c>
      <c r="B159" s="306">
        <v>0</v>
      </c>
      <c r="C159" s="306">
        <v>0</v>
      </c>
      <c r="D159" s="306">
        <v>0</v>
      </c>
      <c r="E159" s="132"/>
      <c r="F159" s="44" t="s">
        <v>58</v>
      </c>
      <c r="G159" s="235">
        <v>8.9010300000000007E-3</v>
      </c>
      <c r="H159" s="235">
        <v>2.0000000000000001E-4</v>
      </c>
      <c r="I159" s="240">
        <v>0.102164</v>
      </c>
      <c r="K159" s="36" t="s">
        <v>113</v>
      </c>
      <c r="L159" s="235">
        <v>0</v>
      </c>
      <c r="M159" s="235">
        <v>5.5000000000000003E-4</v>
      </c>
      <c r="N159" s="235">
        <v>0</v>
      </c>
    </row>
    <row r="160" spans="1:14" x14ac:dyDescent="0.25">
      <c r="A160" s="36" t="s">
        <v>97</v>
      </c>
      <c r="B160" s="306">
        <v>0.31380400000000003</v>
      </c>
      <c r="C160" s="306">
        <v>5.0000000000000001E-4</v>
      </c>
      <c r="D160" s="306">
        <v>0</v>
      </c>
      <c r="E160" s="132"/>
      <c r="F160" s="44" t="s">
        <v>202</v>
      </c>
      <c r="G160" s="235">
        <v>0.16964348000000001</v>
      </c>
      <c r="H160" s="235">
        <v>0.59853568000000001</v>
      </c>
      <c r="I160" s="240">
        <v>8.8405839999999999E-2</v>
      </c>
      <c r="K160" s="36" t="s">
        <v>127</v>
      </c>
      <c r="L160" s="235">
        <v>0</v>
      </c>
      <c r="M160" s="235">
        <v>2.36235E-3</v>
      </c>
      <c r="N160" s="235">
        <v>0</v>
      </c>
    </row>
    <row r="161" spans="1:20" x14ac:dyDescent="0.25">
      <c r="A161" s="36" t="s">
        <v>98</v>
      </c>
      <c r="B161" s="306">
        <v>1E-4</v>
      </c>
      <c r="C161" s="306">
        <v>0</v>
      </c>
      <c r="D161" s="306">
        <v>0</v>
      </c>
      <c r="E161" s="132"/>
      <c r="F161" s="44" t="s">
        <v>92</v>
      </c>
      <c r="G161" s="235">
        <v>0</v>
      </c>
      <c r="H161" s="235">
        <v>3.9059249999999997E-2</v>
      </c>
      <c r="I161" s="240">
        <v>8.7483949999999991E-2</v>
      </c>
      <c r="K161" s="36" t="s">
        <v>129</v>
      </c>
      <c r="L161" s="235">
        <v>0</v>
      </c>
      <c r="M161" s="235">
        <v>1.3136615</v>
      </c>
      <c r="N161" s="235">
        <v>0</v>
      </c>
    </row>
    <row r="162" spans="1:20" x14ac:dyDescent="0.25">
      <c r="A162" s="36" t="s">
        <v>99</v>
      </c>
      <c r="B162" s="306">
        <v>0</v>
      </c>
      <c r="C162" s="306">
        <v>1.9000000000000001E-4</v>
      </c>
      <c r="D162" s="306">
        <v>0</v>
      </c>
      <c r="E162" s="132"/>
      <c r="F162" s="44" t="s">
        <v>236</v>
      </c>
      <c r="G162" s="235">
        <v>0.24477599999999999</v>
      </c>
      <c r="H162" s="235">
        <v>4.1250000000000002E-2</v>
      </c>
      <c r="I162" s="240">
        <v>8.2224020000000009E-2</v>
      </c>
      <c r="K162" s="36" t="s">
        <v>153</v>
      </c>
      <c r="L162" s="235">
        <v>5.1578760000000001E-2</v>
      </c>
      <c r="M162" s="235">
        <v>0</v>
      </c>
      <c r="N162" s="235">
        <v>0</v>
      </c>
    </row>
    <row r="163" spans="1:20" x14ac:dyDescent="0.25">
      <c r="A163" s="36" t="s">
        <v>106</v>
      </c>
      <c r="B163" s="306">
        <v>0.77172176000000003</v>
      </c>
      <c r="C163" s="306">
        <v>1.266925E-2</v>
      </c>
      <c r="D163" s="306">
        <v>0</v>
      </c>
      <c r="E163" s="132"/>
      <c r="F163" s="44" t="s">
        <v>185</v>
      </c>
      <c r="G163" s="235">
        <v>0.19133500000000001</v>
      </c>
      <c r="H163" s="235">
        <v>5.0061000000000001E-2</v>
      </c>
      <c r="I163" s="240">
        <v>7.5819200000000003E-2</v>
      </c>
      <c r="K163" s="36" t="s">
        <v>155</v>
      </c>
      <c r="L163" s="235">
        <v>6.0165100000000001E-3</v>
      </c>
      <c r="M163" s="235">
        <v>0</v>
      </c>
      <c r="N163" s="235">
        <v>0</v>
      </c>
    </row>
    <row r="164" spans="1:20" x14ac:dyDescent="0.25">
      <c r="A164" s="36" t="s">
        <v>120</v>
      </c>
      <c r="B164" s="306">
        <v>1.5E-5</v>
      </c>
      <c r="C164" s="306">
        <v>0</v>
      </c>
      <c r="D164" s="306">
        <v>0</v>
      </c>
      <c r="E164" s="132"/>
      <c r="F164" s="44" t="s">
        <v>253</v>
      </c>
      <c r="G164" s="235">
        <v>8.4700000000000001E-3</v>
      </c>
      <c r="H164" s="235">
        <v>3.0682999999999998E-2</v>
      </c>
      <c r="I164" s="240">
        <v>7.2910000000000003E-2</v>
      </c>
      <c r="K164" s="36" t="s">
        <v>161</v>
      </c>
      <c r="L164" s="235">
        <v>0</v>
      </c>
      <c r="M164" s="235">
        <v>1.4E-3</v>
      </c>
      <c r="N164" s="235">
        <v>0</v>
      </c>
    </row>
    <row r="165" spans="1:20" x14ac:dyDescent="0.25">
      <c r="A165" s="36" t="s">
        <v>124</v>
      </c>
      <c r="B165" s="306">
        <v>0</v>
      </c>
      <c r="C165" s="306">
        <v>1.0000000000000001E-5</v>
      </c>
      <c r="D165" s="306">
        <v>0</v>
      </c>
      <c r="E165" s="132"/>
      <c r="F165" s="44" t="s">
        <v>188</v>
      </c>
      <c r="G165" s="235">
        <v>2.9407051600000003</v>
      </c>
      <c r="H165" s="235">
        <v>0.21103949999999999</v>
      </c>
      <c r="I165" s="240">
        <v>6.9952E-2</v>
      </c>
      <c r="K165" s="36" t="s">
        <v>176</v>
      </c>
      <c r="L165" s="235">
        <v>1.5E-3</v>
      </c>
      <c r="M165" s="235">
        <v>0</v>
      </c>
      <c r="N165" s="235">
        <v>0</v>
      </c>
    </row>
    <row r="166" spans="1:20" x14ac:dyDescent="0.25">
      <c r="A166" s="36" t="s">
        <v>126</v>
      </c>
      <c r="B166" s="306">
        <v>0</v>
      </c>
      <c r="C166" s="306">
        <v>0</v>
      </c>
      <c r="D166" s="306">
        <v>0</v>
      </c>
      <c r="E166" s="132"/>
      <c r="F166" s="44" t="s">
        <v>19</v>
      </c>
      <c r="G166" s="235">
        <v>0.10878694</v>
      </c>
      <c r="H166" s="235">
        <v>0.63535132999999999</v>
      </c>
      <c r="I166" s="240">
        <v>6.7077089999999992E-2</v>
      </c>
      <c r="K166" s="36" t="s">
        <v>180</v>
      </c>
      <c r="L166" s="235">
        <v>0</v>
      </c>
      <c r="M166" s="235">
        <v>3.0464290000000002E-2</v>
      </c>
      <c r="N166" s="235">
        <v>0</v>
      </c>
    </row>
    <row r="167" spans="1:20" x14ac:dyDescent="0.25">
      <c r="A167" s="36" t="s">
        <v>134</v>
      </c>
      <c r="B167" s="306">
        <v>4.2999999999999999E-4</v>
      </c>
      <c r="C167" s="306">
        <v>8.9464000000000004E-4</v>
      </c>
      <c r="D167" s="306">
        <v>0</v>
      </c>
      <c r="E167" s="132"/>
      <c r="F167" s="44" t="s">
        <v>205</v>
      </c>
      <c r="G167" s="235">
        <v>0.61639068000000008</v>
      </c>
      <c r="H167" s="235">
        <v>0.25208999999999998</v>
      </c>
      <c r="I167" s="240">
        <v>6.6270190000000007E-2</v>
      </c>
      <c r="K167" s="36" t="s">
        <v>181</v>
      </c>
      <c r="L167" s="235">
        <v>2.0070000000000001E-3</v>
      </c>
      <c r="M167" s="235">
        <v>0.27553275999999999</v>
      </c>
      <c r="N167" s="235">
        <v>0</v>
      </c>
    </row>
    <row r="168" spans="1:20" x14ac:dyDescent="0.25">
      <c r="A168" s="36" t="s">
        <v>140</v>
      </c>
      <c r="B168" s="306">
        <v>0</v>
      </c>
      <c r="C168" s="306">
        <v>0</v>
      </c>
      <c r="D168" s="306">
        <v>0</v>
      </c>
      <c r="E168" s="132"/>
      <c r="F168" s="44" t="s">
        <v>187</v>
      </c>
      <c r="G168" s="235">
        <v>2.6761E-2</v>
      </c>
      <c r="H168" s="235">
        <v>3.2425089999999997E-2</v>
      </c>
      <c r="I168" s="240">
        <v>6.5566289999999999E-2</v>
      </c>
      <c r="K168" s="36" t="s">
        <v>182</v>
      </c>
      <c r="L168" s="235">
        <v>8.3419720000000003E-2</v>
      </c>
      <c r="M168" s="235">
        <v>0</v>
      </c>
      <c r="N168" s="235">
        <v>0</v>
      </c>
    </row>
    <row r="169" spans="1:20" x14ac:dyDescent="0.25">
      <c r="A169" s="36" t="s">
        <v>146</v>
      </c>
      <c r="B169" s="306">
        <v>0</v>
      </c>
      <c r="C169" s="306">
        <v>5.8E-5</v>
      </c>
      <c r="D169" s="306">
        <v>0</v>
      </c>
      <c r="E169" s="132"/>
      <c r="F169" s="44" t="s">
        <v>128</v>
      </c>
      <c r="G169" s="235">
        <v>0.50053722</v>
      </c>
      <c r="H169" s="235">
        <v>0.10488941</v>
      </c>
      <c r="I169" s="240">
        <v>6.19496E-2</v>
      </c>
      <c r="K169" s="36" t="s">
        <v>183</v>
      </c>
      <c r="L169" s="235">
        <v>6.4363870000000004E-2</v>
      </c>
      <c r="M169" s="235">
        <v>0.65799300000000005</v>
      </c>
      <c r="N169" s="235">
        <v>0</v>
      </c>
    </row>
    <row r="170" spans="1:20" x14ac:dyDescent="0.25">
      <c r="A170" s="36" t="s">
        <v>152</v>
      </c>
      <c r="B170" s="306">
        <v>0</v>
      </c>
      <c r="C170" s="306">
        <v>1E-4</v>
      </c>
      <c r="D170" s="306">
        <v>0</v>
      </c>
      <c r="E170" s="132"/>
      <c r="F170" s="44" t="s">
        <v>230</v>
      </c>
      <c r="G170" s="235">
        <v>0.28378970000000003</v>
      </c>
      <c r="H170" s="235">
        <v>3.3116420000000001E-2</v>
      </c>
      <c r="I170" s="240">
        <v>5.7472199999999994E-2</v>
      </c>
      <c r="K170" s="36" t="s">
        <v>190</v>
      </c>
      <c r="L170" s="235">
        <v>7.5378599999999995E-3</v>
      </c>
      <c r="M170" s="235">
        <v>0</v>
      </c>
      <c r="N170" s="235">
        <v>0</v>
      </c>
    </row>
    <row r="171" spans="1:20" x14ac:dyDescent="0.25">
      <c r="A171" s="36" t="s">
        <v>154</v>
      </c>
      <c r="B171" s="306">
        <v>0</v>
      </c>
      <c r="C171" s="306">
        <v>0</v>
      </c>
      <c r="D171" s="306">
        <v>0</v>
      </c>
      <c r="E171" s="132"/>
      <c r="F171" s="44" t="s">
        <v>12</v>
      </c>
      <c r="G171" s="235">
        <v>23.277880399999997</v>
      </c>
      <c r="H171" s="235">
        <v>0.39142019</v>
      </c>
      <c r="I171" s="240">
        <v>5.519922E-2</v>
      </c>
      <c r="K171" s="36" t="s">
        <v>204</v>
      </c>
      <c r="L171" s="235">
        <v>0</v>
      </c>
      <c r="M171" s="235">
        <v>0.11477607000000001</v>
      </c>
      <c r="N171" s="235">
        <v>0</v>
      </c>
    </row>
    <row r="172" spans="1:20" x14ac:dyDescent="0.25">
      <c r="A172" s="36" t="s">
        <v>164</v>
      </c>
      <c r="B172" s="306">
        <v>1E-4</v>
      </c>
      <c r="C172" s="306">
        <v>0</v>
      </c>
      <c r="D172" s="306">
        <v>0</v>
      </c>
      <c r="E172" s="132"/>
      <c r="F172" s="44" t="s">
        <v>154</v>
      </c>
      <c r="G172" s="235">
        <v>3.5898231699999998</v>
      </c>
      <c r="H172" s="235">
        <v>0</v>
      </c>
      <c r="I172" s="240">
        <v>4.6494919999999995E-2</v>
      </c>
      <c r="K172" s="36" t="s">
        <v>207</v>
      </c>
      <c r="L172" s="235">
        <v>0</v>
      </c>
      <c r="M172" s="235">
        <v>0</v>
      </c>
      <c r="N172" s="235">
        <v>0</v>
      </c>
    </row>
    <row r="173" spans="1:20" x14ac:dyDescent="0.25">
      <c r="A173" s="36" t="s">
        <v>168</v>
      </c>
      <c r="B173" s="306">
        <v>0</v>
      </c>
      <c r="C173" s="306">
        <v>0</v>
      </c>
      <c r="D173" s="306">
        <v>0</v>
      </c>
      <c r="E173" s="132"/>
      <c r="F173" s="44" t="s">
        <v>22</v>
      </c>
      <c r="G173" s="235">
        <v>0.42815446000000001</v>
      </c>
      <c r="H173" s="235">
        <v>2.899875E-2</v>
      </c>
      <c r="I173" s="240">
        <v>4.5727779999999996E-2</v>
      </c>
      <c r="K173" s="36" t="s">
        <v>209</v>
      </c>
      <c r="L173" s="235">
        <v>0</v>
      </c>
      <c r="M173" s="235">
        <v>0.14983837</v>
      </c>
      <c r="N173" s="235">
        <v>0</v>
      </c>
    </row>
    <row r="174" spans="1:20" x14ac:dyDescent="0.25">
      <c r="A174" s="36" t="s">
        <v>170</v>
      </c>
      <c r="B174" s="306">
        <v>0</v>
      </c>
      <c r="C174" s="306">
        <v>7.8781000000000007E-3</v>
      </c>
      <c r="D174" s="306">
        <v>0</v>
      </c>
      <c r="E174" s="132"/>
      <c r="F174" s="44" t="s">
        <v>88</v>
      </c>
      <c r="G174" s="235">
        <v>5.2569339999999999E-2</v>
      </c>
      <c r="H174" s="235">
        <v>4.0228456000000001</v>
      </c>
      <c r="I174" s="240">
        <v>4.4999999999999998E-2</v>
      </c>
      <c r="K174" s="36" t="s">
        <v>217</v>
      </c>
      <c r="L174" s="235">
        <v>7.0381470000000002E-2</v>
      </c>
      <c r="M174" s="235">
        <v>0.17966772</v>
      </c>
      <c r="N174" s="235">
        <v>0</v>
      </c>
    </row>
    <row r="175" spans="1:20" x14ac:dyDescent="0.25">
      <c r="A175" s="36" t="s">
        <v>177</v>
      </c>
      <c r="B175" s="306">
        <v>0.16943121999999999</v>
      </c>
      <c r="C175" s="306">
        <v>0</v>
      </c>
      <c r="D175" s="306">
        <v>0</v>
      </c>
      <c r="E175" s="132"/>
      <c r="F175" s="44" t="s">
        <v>255</v>
      </c>
      <c r="G175" s="235">
        <v>0.14674179000000001</v>
      </c>
      <c r="H175" s="235">
        <v>3.0088E-2</v>
      </c>
      <c r="I175" s="240">
        <v>4.2240650000000005E-2</v>
      </c>
      <c r="K175" s="36" t="s">
        <v>218</v>
      </c>
      <c r="L175" s="235">
        <v>43.33422685</v>
      </c>
      <c r="M175" s="235">
        <v>0.63490526000000003</v>
      </c>
      <c r="N175" s="235">
        <v>0</v>
      </c>
    </row>
    <row r="176" spans="1:20" x14ac:dyDescent="0.25">
      <c r="A176" s="36" t="s">
        <v>179</v>
      </c>
      <c r="B176" s="306">
        <v>0</v>
      </c>
      <c r="C176" s="306">
        <v>8.0000000000000002E-3</v>
      </c>
      <c r="D176" s="306">
        <v>0</v>
      </c>
      <c r="E176" s="152"/>
      <c r="F176" s="44" t="s">
        <v>227</v>
      </c>
      <c r="G176" s="235">
        <v>4.0572110000000002E-2</v>
      </c>
      <c r="H176" s="235">
        <v>5.4333300000000001E-2</v>
      </c>
      <c r="I176" s="240">
        <v>3.2518330000000005E-2</v>
      </c>
      <c r="K176" s="36" t="s">
        <v>221</v>
      </c>
      <c r="L176" s="235">
        <v>9.9266100000000006E-3</v>
      </c>
      <c r="M176" s="235">
        <v>0</v>
      </c>
      <c r="N176" s="235">
        <v>0</v>
      </c>
      <c r="T176" s="129"/>
    </row>
    <row r="177" spans="1:20" x14ac:dyDescent="0.25">
      <c r="A177" s="36" t="s">
        <v>180</v>
      </c>
      <c r="B177" s="306">
        <v>0</v>
      </c>
      <c r="C177" s="306">
        <v>1.5483900000000002E-3</v>
      </c>
      <c r="D177" s="306">
        <v>0</v>
      </c>
      <c r="E177" s="152"/>
      <c r="F177" s="44" t="s">
        <v>122</v>
      </c>
      <c r="G177" s="235">
        <v>0.17348326999999999</v>
      </c>
      <c r="H177" s="235">
        <v>0.52360795999999998</v>
      </c>
      <c r="I177" s="240">
        <v>3.0156529999999997E-2</v>
      </c>
      <c r="K177" s="36" t="s">
        <v>226</v>
      </c>
      <c r="L177" s="235">
        <v>0.13508102999999999</v>
      </c>
      <c r="M177" s="235">
        <v>0</v>
      </c>
      <c r="N177" s="235">
        <v>0</v>
      </c>
      <c r="T177" s="129"/>
    </row>
    <row r="178" spans="1:20" x14ac:dyDescent="0.25">
      <c r="A178" s="36" t="s">
        <v>181</v>
      </c>
      <c r="B178" s="306">
        <v>0</v>
      </c>
      <c r="C178" s="306">
        <v>0.1179669</v>
      </c>
      <c r="D178" s="306">
        <v>0</v>
      </c>
      <c r="E178" s="152"/>
      <c r="F178" s="44" t="s">
        <v>627</v>
      </c>
      <c r="G178" s="235">
        <v>8.7714000000000004E-3</v>
      </c>
      <c r="H178" s="235">
        <v>0.14880770000000001</v>
      </c>
      <c r="I178" s="240">
        <v>2.70958E-2</v>
      </c>
      <c r="K178" s="36" t="s">
        <v>227</v>
      </c>
      <c r="L178" s="235">
        <v>6.4002999999999998E-4</v>
      </c>
      <c r="M178" s="235">
        <v>0</v>
      </c>
      <c r="N178" s="235">
        <v>0</v>
      </c>
      <c r="T178" s="129"/>
    </row>
    <row r="179" spans="1:20" x14ac:dyDescent="0.25">
      <c r="A179" s="36" t="s">
        <v>191</v>
      </c>
      <c r="B179" s="306">
        <v>0</v>
      </c>
      <c r="C179" s="306">
        <v>0</v>
      </c>
      <c r="D179" s="306">
        <v>0</v>
      </c>
      <c r="E179" s="153"/>
      <c r="F179" s="44" t="s">
        <v>254</v>
      </c>
      <c r="G179" s="235">
        <v>0.15947675</v>
      </c>
      <c r="H179" s="235">
        <v>8.03E-4</v>
      </c>
      <c r="I179" s="240">
        <v>2.5642999999999999E-2</v>
      </c>
      <c r="K179" s="36" t="s">
        <v>232</v>
      </c>
      <c r="L179" s="235">
        <v>4.1327999999999997E-4</v>
      </c>
      <c r="M179" s="235">
        <v>0</v>
      </c>
      <c r="N179" s="235">
        <v>0</v>
      </c>
    </row>
    <row r="180" spans="1:20" x14ac:dyDescent="0.25">
      <c r="A180" s="36" t="s">
        <v>193</v>
      </c>
      <c r="B180" s="306">
        <v>0</v>
      </c>
      <c r="C180" s="306">
        <v>5.0752000000000002E-4</v>
      </c>
      <c r="D180" s="306">
        <v>0</v>
      </c>
      <c r="E180" s="153"/>
      <c r="F180" s="44" t="s">
        <v>96</v>
      </c>
      <c r="G180" s="235">
        <v>2.3711750199999999</v>
      </c>
      <c r="H180" s="235">
        <v>8.9700000000000001E-4</v>
      </c>
      <c r="I180" s="240">
        <v>2.5131689999999998E-2</v>
      </c>
      <c r="K180" s="36" t="s">
        <v>233</v>
      </c>
      <c r="L180" s="235">
        <v>9.9308199999999999E-3</v>
      </c>
      <c r="M180" s="235">
        <v>0</v>
      </c>
      <c r="N180" s="235">
        <v>0</v>
      </c>
    </row>
    <row r="181" spans="1:20" x14ac:dyDescent="0.25">
      <c r="A181" s="36" t="s">
        <v>194</v>
      </c>
      <c r="B181" s="306">
        <v>3.8899999999999998E-3</v>
      </c>
      <c r="C181" s="306">
        <v>0.29193998999999998</v>
      </c>
      <c r="D181" s="306">
        <v>0</v>
      </c>
      <c r="E181" s="153"/>
      <c r="F181" s="44" t="s">
        <v>32</v>
      </c>
      <c r="G181" s="235">
        <v>1.708983E-2</v>
      </c>
      <c r="H181" s="235">
        <v>0.19140267000000002</v>
      </c>
      <c r="I181" s="240">
        <v>2.2022099999999999E-2</v>
      </c>
      <c r="K181" s="36" t="s">
        <v>244</v>
      </c>
      <c r="L181" s="235">
        <v>0</v>
      </c>
      <c r="M181" s="235">
        <v>1.6028800000000001E-3</v>
      </c>
      <c r="N181" s="235">
        <v>0</v>
      </c>
    </row>
    <row r="182" spans="1:20" x14ac:dyDescent="0.25">
      <c r="A182" s="36" t="s">
        <v>199</v>
      </c>
      <c r="B182" s="306">
        <v>2.8127200000000002E-2</v>
      </c>
      <c r="C182" s="306">
        <v>6.4236999999999996E-4</v>
      </c>
      <c r="D182" s="306">
        <v>0</v>
      </c>
      <c r="E182" s="153"/>
      <c r="F182" s="44" t="s">
        <v>18</v>
      </c>
      <c r="G182" s="235">
        <v>3.3979000000000001E-3</v>
      </c>
      <c r="H182" s="235">
        <v>0</v>
      </c>
      <c r="I182" s="240">
        <v>2.153031E-2</v>
      </c>
      <c r="K182" s="36" t="s">
        <v>248</v>
      </c>
      <c r="L182" s="235">
        <v>0</v>
      </c>
      <c r="M182" s="235">
        <v>0</v>
      </c>
      <c r="N182" s="235">
        <v>0</v>
      </c>
      <c r="T182" s="129"/>
    </row>
    <row r="183" spans="1:20" x14ac:dyDescent="0.25">
      <c r="A183" s="36" t="s">
        <v>202</v>
      </c>
      <c r="B183" s="306">
        <v>8.9999999999999993E-3</v>
      </c>
      <c r="C183" s="306">
        <v>8.2310670000000002E-2</v>
      </c>
      <c r="D183" s="306">
        <v>0</v>
      </c>
      <c r="E183" s="153"/>
      <c r="F183" s="44" t="s">
        <v>127</v>
      </c>
      <c r="G183" s="235">
        <v>0</v>
      </c>
      <c r="H183" s="235">
        <v>0</v>
      </c>
      <c r="I183" s="240">
        <v>2.1000000000000001E-2</v>
      </c>
      <c r="T183" s="129"/>
    </row>
    <row r="184" spans="1:20" x14ac:dyDescent="0.25">
      <c r="A184" s="36" t="s">
        <v>207</v>
      </c>
      <c r="B184" s="306">
        <v>0</v>
      </c>
      <c r="C184" s="306">
        <v>2.0556300000000001E-3</v>
      </c>
      <c r="D184" s="306">
        <v>0</v>
      </c>
      <c r="E184" s="153"/>
      <c r="F184" s="44" t="s">
        <v>28</v>
      </c>
      <c r="G184" s="235">
        <v>1.8297479999999998E-2</v>
      </c>
      <c r="H184" s="235">
        <v>3.242126E-2</v>
      </c>
      <c r="I184" s="240">
        <v>2.099678E-2</v>
      </c>
      <c r="T184" s="129"/>
    </row>
    <row r="185" spans="1:20" x14ac:dyDescent="0.25">
      <c r="A185" s="36" t="s">
        <v>208</v>
      </c>
      <c r="B185" s="306">
        <v>0</v>
      </c>
      <c r="C185" s="306">
        <v>1.5E-3</v>
      </c>
      <c r="D185" s="306">
        <v>0</v>
      </c>
      <c r="E185" s="153"/>
      <c r="F185" s="44" t="s">
        <v>179</v>
      </c>
      <c r="G185" s="235">
        <v>1.9264240000000002E-2</v>
      </c>
      <c r="H185" s="235">
        <v>3.7409999999999999E-2</v>
      </c>
      <c r="I185" s="240">
        <v>2.0799999999999999E-2</v>
      </c>
    </row>
    <row r="186" spans="1:20" x14ac:dyDescent="0.25">
      <c r="A186" s="36" t="s">
        <v>223</v>
      </c>
      <c r="B186" s="306">
        <v>3.3E-3</v>
      </c>
      <c r="C186" s="306">
        <v>0</v>
      </c>
      <c r="D186" s="306">
        <v>0</v>
      </c>
      <c r="E186" s="153"/>
      <c r="F186" s="36" t="s">
        <v>173</v>
      </c>
      <c r="G186" s="235">
        <v>7.7304079999999997E-2</v>
      </c>
      <c r="H186" s="235">
        <v>0.10200212</v>
      </c>
      <c r="I186" s="235">
        <v>1.7003020000000001E-2</v>
      </c>
    </row>
    <row r="187" spans="1:20" x14ac:dyDescent="0.25">
      <c r="A187" s="36" t="s">
        <v>225</v>
      </c>
      <c r="B187" s="306">
        <v>0</v>
      </c>
      <c r="C187" s="306">
        <v>4.4999999999999998E-2</v>
      </c>
      <c r="D187" s="306">
        <v>0</v>
      </c>
      <c r="E187" s="153"/>
      <c r="F187" s="36" t="s">
        <v>16</v>
      </c>
      <c r="G187" s="235">
        <v>5.1979999999999994E-5</v>
      </c>
      <c r="H187" s="235">
        <v>1.4350290000000002E-2</v>
      </c>
      <c r="I187" s="235">
        <v>1.5829619999999999E-2</v>
      </c>
    </row>
    <row r="188" spans="1:20" x14ac:dyDescent="0.25">
      <c r="A188" s="36" t="s">
        <v>239</v>
      </c>
      <c r="B188" s="306">
        <v>1.4999999999999999E-2</v>
      </c>
      <c r="C188" s="306">
        <v>1.7993800000000002E-3</v>
      </c>
      <c r="D188" s="306">
        <v>0</v>
      </c>
      <c r="E188" s="153"/>
      <c r="F188" s="36" t="s">
        <v>239</v>
      </c>
      <c r="G188" s="235">
        <v>2.5459499999999999E-2</v>
      </c>
      <c r="H188" s="235">
        <v>2E-3</v>
      </c>
      <c r="I188" s="235">
        <v>1.416826E-2</v>
      </c>
    </row>
    <row r="189" spans="1:20" x14ac:dyDescent="0.25">
      <c r="A189" s="36" t="s">
        <v>241</v>
      </c>
      <c r="B189" s="306">
        <v>0</v>
      </c>
      <c r="C189" s="306">
        <v>0</v>
      </c>
      <c r="D189" s="306">
        <v>0</v>
      </c>
      <c r="E189" s="153"/>
      <c r="F189" s="36" t="s">
        <v>186</v>
      </c>
      <c r="G189" s="235">
        <v>0</v>
      </c>
      <c r="H189" s="235">
        <v>0</v>
      </c>
      <c r="I189" s="235">
        <v>1.3838350000000001E-2</v>
      </c>
    </row>
    <row r="190" spans="1:20" x14ac:dyDescent="0.25">
      <c r="A190" s="164" t="s">
        <v>248</v>
      </c>
      <c r="B190" s="307">
        <v>8.5000000000000006E-3</v>
      </c>
      <c r="C190" s="307">
        <v>4.4999999999999998E-2</v>
      </c>
      <c r="D190" s="307">
        <v>0</v>
      </c>
      <c r="E190" s="153"/>
      <c r="F190" s="36" t="s">
        <v>24</v>
      </c>
      <c r="G190" s="235">
        <v>2.3839259999999998E-2</v>
      </c>
      <c r="H190" s="235">
        <v>0.72832724000000004</v>
      </c>
      <c r="I190" s="235">
        <v>1.379616E-2</v>
      </c>
    </row>
    <row r="191" spans="1:20" x14ac:dyDescent="0.25">
      <c r="B191" s="153"/>
      <c r="C191" s="153"/>
      <c r="D191" s="153"/>
      <c r="E191" s="153"/>
      <c r="F191" s="36" t="s">
        <v>31</v>
      </c>
      <c r="G191" s="235">
        <v>2.752843E-2</v>
      </c>
      <c r="H191" s="235">
        <v>1.7201199999999999E-3</v>
      </c>
      <c r="I191" s="235">
        <v>1.3075E-2</v>
      </c>
    </row>
    <row r="192" spans="1:20" x14ac:dyDescent="0.25">
      <c r="E192" s="153"/>
      <c r="F192" s="36" t="s">
        <v>40</v>
      </c>
      <c r="G192" s="235">
        <v>2.0559999999999998E-2</v>
      </c>
      <c r="H192" s="235">
        <v>3.3020000000000001E-2</v>
      </c>
      <c r="I192" s="235">
        <v>1.2449999999999999E-2</v>
      </c>
    </row>
    <row r="193" spans="5:9" x14ac:dyDescent="0.25">
      <c r="E193" s="153"/>
      <c r="F193" s="36" t="s">
        <v>59</v>
      </c>
      <c r="G193" s="235">
        <v>3.7254200000000001E-3</v>
      </c>
      <c r="H193" s="235">
        <v>1.9343799999999998E-2</v>
      </c>
      <c r="I193" s="235">
        <v>1.0348700000000001E-2</v>
      </c>
    </row>
    <row r="194" spans="5:9" x14ac:dyDescent="0.25">
      <c r="E194" s="153"/>
      <c r="F194" s="36" t="s">
        <v>139</v>
      </c>
      <c r="G194" s="235">
        <v>0.19333138</v>
      </c>
      <c r="H194" s="235">
        <v>3.6295999999999998E-3</v>
      </c>
      <c r="I194" s="235">
        <v>1.0243469999999999E-2</v>
      </c>
    </row>
    <row r="195" spans="5:9" x14ac:dyDescent="0.25">
      <c r="E195" s="153"/>
      <c r="F195" s="36" t="s">
        <v>244</v>
      </c>
      <c r="G195" s="235">
        <v>1.5213E-3</v>
      </c>
      <c r="H195" s="235">
        <v>9.6979999999999994E-4</v>
      </c>
      <c r="I195" s="235">
        <v>8.7054999999999997E-3</v>
      </c>
    </row>
    <row r="196" spans="5:9" x14ac:dyDescent="0.25">
      <c r="E196" s="153"/>
      <c r="F196" s="36" t="s">
        <v>208</v>
      </c>
      <c r="G196" s="235">
        <v>1.6289559999999998E-2</v>
      </c>
      <c r="H196" s="235">
        <v>6.1302000000000002E-2</v>
      </c>
      <c r="I196" s="235">
        <v>8.6963600000000002E-3</v>
      </c>
    </row>
    <row r="197" spans="5:9" x14ac:dyDescent="0.25">
      <c r="E197" s="153"/>
      <c r="F197" s="36" t="s">
        <v>73</v>
      </c>
      <c r="G197" s="235">
        <v>1.7575E-2</v>
      </c>
      <c r="H197" s="235">
        <v>1.2999999999999999E-3</v>
      </c>
      <c r="I197" s="235">
        <v>7.0000000000000001E-3</v>
      </c>
    </row>
    <row r="198" spans="5:9" x14ac:dyDescent="0.25">
      <c r="E198" s="153"/>
      <c r="F198" s="36" t="s">
        <v>140</v>
      </c>
      <c r="G198" s="235">
        <v>0</v>
      </c>
      <c r="H198" s="235">
        <v>0</v>
      </c>
      <c r="I198" s="235">
        <v>6.6179999999999998E-3</v>
      </c>
    </row>
    <row r="199" spans="5:9" x14ac:dyDescent="0.25">
      <c r="E199" s="153"/>
      <c r="F199" s="36" t="s">
        <v>102</v>
      </c>
      <c r="G199" s="235">
        <v>0</v>
      </c>
      <c r="H199" s="235">
        <v>3.2137399999999997E-3</v>
      </c>
      <c r="I199" s="235">
        <v>6.4274799999999993E-3</v>
      </c>
    </row>
    <row r="200" spans="5:9" x14ac:dyDescent="0.25">
      <c r="E200" s="153"/>
      <c r="F200" s="36" t="s">
        <v>231</v>
      </c>
      <c r="G200" s="235">
        <v>0.81673931999999994</v>
      </c>
      <c r="H200" s="235">
        <v>0.14327599999999999</v>
      </c>
      <c r="I200" s="235">
        <v>5.7837499999999998E-3</v>
      </c>
    </row>
    <row r="201" spans="5:9" x14ac:dyDescent="0.25">
      <c r="E201" s="153"/>
      <c r="F201" s="36" t="s">
        <v>44</v>
      </c>
      <c r="G201" s="235">
        <v>1.6239E-4</v>
      </c>
      <c r="H201" s="235">
        <v>1.00885E-2</v>
      </c>
      <c r="I201" s="235">
        <v>5.1128199999999997E-3</v>
      </c>
    </row>
    <row r="202" spans="5:9" x14ac:dyDescent="0.25">
      <c r="E202" s="153"/>
      <c r="F202" s="36" t="s">
        <v>234</v>
      </c>
      <c r="G202" s="235">
        <v>0.19476042999999998</v>
      </c>
      <c r="H202" s="235">
        <v>9.1920000000000005E-3</v>
      </c>
      <c r="I202" s="235">
        <v>4.7089999999999996E-3</v>
      </c>
    </row>
    <row r="203" spans="5:9" x14ac:dyDescent="0.25">
      <c r="F203" s="36" t="s">
        <v>247</v>
      </c>
      <c r="G203" s="235">
        <v>2.4097130000000001E-2</v>
      </c>
      <c r="H203" s="235">
        <v>3.5669999999999999E-3</v>
      </c>
      <c r="I203" s="235">
        <v>4.1110900000000004E-3</v>
      </c>
    </row>
    <row r="204" spans="5:9" x14ac:dyDescent="0.25">
      <c r="F204" s="36" t="s">
        <v>124</v>
      </c>
      <c r="G204" s="235">
        <v>0</v>
      </c>
      <c r="H204" s="235">
        <v>2.52258E-3</v>
      </c>
      <c r="I204" s="235">
        <v>4.0800000000000003E-3</v>
      </c>
    </row>
    <row r="205" spans="5:9" x14ac:dyDescent="0.25">
      <c r="F205" s="36" t="s">
        <v>232</v>
      </c>
      <c r="G205" s="235">
        <v>0.45011229999999997</v>
      </c>
      <c r="H205" s="235">
        <v>6.2994999999999995E-2</v>
      </c>
      <c r="I205" s="235">
        <v>3.0820000000000001E-3</v>
      </c>
    </row>
    <row r="206" spans="5:9" x14ac:dyDescent="0.25">
      <c r="F206" s="36" t="s">
        <v>191</v>
      </c>
      <c r="G206" s="235">
        <v>0</v>
      </c>
      <c r="H206" s="235">
        <v>3.0000000000000001E-3</v>
      </c>
      <c r="I206" s="235">
        <v>2.8500000000000001E-3</v>
      </c>
    </row>
    <row r="207" spans="5:9" x14ac:dyDescent="0.25">
      <c r="F207" s="36" t="s">
        <v>13</v>
      </c>
      <c r="G207" s="235">
        <v>0</v>
      </c>
      <c r="H207" s="235">
        <v>0</v>
      </c>
      <c r="I207" s="235">
        <v>2.2000000000000001E-3</v>
      </c>
    </row>
    <row r="208" spans="5:9" x14ac:dyDescent="0.25">
      <c r="F208" s="36" t="s">
        <v>207</v>
      </c>
      <c r="G208" s="235">
        <v>0.10596435000000001</v>
      </c>
      <c r="H208" s="235">
        <v>1.584E-2</v>
      </c>
      <c r="I208" s="235">
        <v>1.8966900000000001E-3</v>
      </c>
    </row>
    <row r="209" spans="6:9" x14ac:dyDescent="0.25">
      <c r="F209" s="36" t="s">
        <v>213</v>
      </c>
      <c r="G209" s="235">
        <v>1.3859999999999998E-4</v>
      </c>
      <c r="H209" s="235">
        <v>2.686658</v>
      </c>
      <c r="I209" s="235">
        <v>1.5E-3</v>
      </c>
    </row>
    <row r="210" spans="6:9" x14ac:dyDescent="0.25">
      <c r="F210" s="36" t="s">
        <v>71</v>
      </c>
      <c r="G210" s="235">
        <v>1.0200000000000001E-3</v>
      </c>
      <c r="H210" s="235">
        <v>1.7000000000000001E-4</v>
      </c>
      <c r="I210" s="235">
        <v>1.333E-3</v>
      </c>
    </row>
    <row r="211" spans="6:9" x14ac:dyDescent="0.25">
      <c r="F211" s="36" t="s">
        <v>29</v>
      </c>
      <c r="G211" s="235">
        <v>0</v>
      </c>
      <c r="H211" s="235">
        <v>2.00862E-3</v>
      </c>
      <c r="I211" s="235">
        <v>1.0722000000000001E-3</v>
      </c>
    </row>
    <row r="212" spans="6:9" x14ac:dyDescent="0.25">
      <c r="F212" s="36" t="s">
        <v>138</v>
      </c>
      <c r="G212" s="235">
        <v>1.6733000000000001E-2</v>
      </c>
      <c r="H212" s="235">
        <v>1.41E-2</v>
      </c>
      <c r="I212" s="235">
        <v>9.9789999999999992E-4</v>
      </c>
    </row>
    <row r="213" spans="6:9" x14ac:dyDescent="0.25">
      <c r="F213" s="36" t="s">
        <v>38</v>
      </c>
      <c r="G213" s="235">
        <v>0</v>
      </c>
      <c r="H213" s="235">
        <v>0</v>
      </c>
      <c r="I213" s="235">
        <v>7.0799999999999997E-4</v>
      </c>
    </row>
    <row r="214" spans="6:9" x14ac:dyDescent="0.25">
      <c r="F214" s="36" t="s">
        <v>126</v>
      </c>
      <c r="G214" s="235">
        <v>3.065E-3</v>
      </c>
      <c r="H214" s="235">
        <v>7.4700000000000001E-3</v>
      </c>
      <c r="I214" s="235">
        <v>6.9999999999999999E-4</v>
      </c>
    </row>
    <row r="215" spans="6:9" x14ac:dyDescent="0.25">
      <c r="F215" s="36" t="s">
        <v>141</v>
      </c>
      <c r="G215" s="235">
        <v>5.6239999999999997E-3</v>
      </c>
      <c r="H215" s="235">
        <v>2.9745000000000001E-2</v>
      </c>
      <c r="I215" s="235">
        <v>5.0000000000000001E-4</v>
      </c>
    </row>
    <row r="216" spans="6:9" x14ac:dyDescent="0.25">
      <c r="F216" s="36" t="s">
        <v>156</v>
      </c>
      <c r="G216" s="235">
        <v>0</v>
      </c>
      <c r="H216" s="235">
        <v>4.3296540000000001E-2</v>
      </c>
      <c r="I216" s="235">
        <v>3.4099999999999999E-4</v>
      </c>
    </row>
    <row r="217" spans="6:9" x14ac:dyDescent="0.25">
      <c r="F217" s="36" t="s">
        <v>91</v>
      </c>
      <c r="G217" s="235">
        <v>1.175875E-2</v>
      </c>
      <c r="H217" s="235">
        <v>4.7000000000000002E-3</v>
      </c>
      <c r="I217" s="235">
        <v>2.7822000000000003E-4</v>
      </c>
    </row>
    <row r="218" spans="6:9" x14ac:dyDescent="0.25">
      <c r="F218" s="36" t="s">
        <v>70</v>
      </c>
      <c r="G218" s="235">
        <v>4.5920129999999997E-2</v>
      </c>
      <c r="H218" s="235">
        <v>1E-4</v>
      </c>
      <c r="I218" s="235">
        <v>1E-4</v>
      </c>
    </row>
    <row r="219" spans="6:9" x14ac:dyDescent="0.25">
      <c r="F219" s="36" t="s">
        <v>155</v>
      </c>
      <c r="G219" s="235">
        <v>1.5219330800000002</v>
      </c>
      <c r="H219" s="235">
        <v>4.1567170999999998</v>
      </c>
      <c r="I219" s="235">
        <v>9.8189999999999993E-5</v>
      </c>
    </row>
    <row r="220" spans="6:9" x14ac:dyDescent="0.25">
      <c r="F220" s="36" t="s">
        <v>241</v>
      </c>
      <c r="G220" s="235">
        <v>1.6306310000000001E-2</v>
      </c>
      <c r="H220" s="235">
        <v>3.3526010000000002E-2</v>
      </c>
      <c r="I220" s="235">
        <v>5.9039999999999997E-5</v>
      </c>
    </row>
    <row r="221" spans="6:9" x14ac:dyDescent="0.25">
      <c r="F221" s="36" t="s">
        <v>17</v>
      </c>
      <c r="G221" s="235">
        <v>6.7999999999999999E-5</v>
      </c>
      <c r="H221" s="235">
        <v>0.03</v>
      </c>
      <c r="I221" s="235">
        <v>0</v>
      </c>
    </row>
    <row r="222" spans="6:9" x14ac:dyDescent="0.25">
      <c r="F222" s="36" t="s">
        <v>45</v>
      </c>
      <c r="G222" s="235">
        <v>5.6657399999999998E-3</v>
      </c>
      <c r="H222" s="235">
        <v>1.9872399999999999E-3</v>
      </c>
      <c r="I222" s="235">
        <v>0</v>
      </c>
    </row>
    <row r="223" spans="6:9" x14ac:dyDescent="0.25">
      <c r="F223" s="36" t="s">
        <v>55</v>
      </c>
      <c r="G223" s="235">
        <v>3.8477899999999998E-3</v>
      </c>
      <c r="H223" s="235">
        <v>0</v>
      </c>
      <c r="I223" s="235">
        <v>0</v>
      </c>
    </row>
    <row r="224" spans="6:9" x14ac:dyDescent="0.25">
      <c r="F224" s="36" t="s">
        <v>56</v>
      </c>
      <c r="G224" s="235">
        <v>1.6086E-2</v>
      </c>
      <c r="H224" s="235">
        <v>0</v>
      </c>
      <c r="I224" s="235">
        <v>0</v>
      </c>
    </row>
    <row r="225" spans="6:9" x14ac:dyDescent="0.25">
      <c r="F225" s="36" t="s">
        <v>57</v>
      </c>
      <c r="G225" s="235">
        <v>0</v>
      </c>
      <c r="H225" s="235">
        <v>0.82046518000000002</v>
      </c>
      <c r="I225" s="235">
        <v>0</v>
      </c>
    </row>
    <row r="226" spans="6:9" x14ac:dyDescent="0.25">
      <c r="F226" s="36" t="s">
        <v>63</v>
      </c>
      <c r="G226" s="235">
        <v>5.0000000000000001E-4</v>
      </c>
      <c r="H226" s="235">
        <v>3.6205E-3</v>
      </c>
      <c r="I226" s="235">
        <v>0</v>
      </c>
    </row>
    <row r="227" spans="6:9" x14ac:dyDescent="0.25">
      <c r="F227" s="36" t="s">
        <v>67</v>
      </c>
      <c r="G227" s="235">
        <v>0</v>
      </c>
      <c r="H227" s="235">
        <v>0</v>
      </c>
      <c r="I227" s="235">
        <v>0</v>
      </c>
    </row>
    <row r="228" spans="6:9" x14ac:dyDescent="0.25">
      <c r="F228" s="36" t="s">
        <v>79</v>
      </c>
      <c r="G228" s="235">
        <v>1.1E-4</v>
      </c>
      <c r="H228" s="235">
        <v>2.0000000000000002E-5</v>
      </c>
      <c r="I228" s="235">
        <v>0</v>
      </c>
    </row>
    <row r="229" spans="6:9" x14ac:dyDescent="0.25">
      <c r="F229" s="36" t="s">
        <v>82</v>
      </c>
      <c r="G229" s="235">
        <v>1.192E-2</v>
      </c>
      <c r="H229" s="235">
        <v>0</v>
      </c>
      <c r="I229" s="235">
        <v>0</v>
      </c>
    </row>
    <row r="230" spans="6:9" x14ac:dyDescent="0.25">
      <c r="F230" s="36" t="s">
        <v>85</v>
      </c>
      <c r="G230" s="235">
        <v>2.2000000000000001E-3</v>
      </c>
      <c r="H230" s="235">
        <v>0</v>
      </c>
      <c r="I230" s="235">
        <v>0</v>
      </c>
    </row>
    <row r="231" spans="6:9" x14ac:dyDescent="0.25">
      <c r="F231" s="36" t="s">
        <v>90</v>
      </c>
      <c r="G231" s="235">
        <v>1.0431999999999999E-4</v>
      </c>
      <c r="H231" s="235">
        <v>8.8461780000000004E-2</v>
      </c>
      <c r="I231" s="235">
        <v>0</v>
      </c>
    </row>
    <row r="232" spans="6:9" x14ac:dyDescent="0.25">
      <c r="F232" s="36" t="s">
        <v>95</v>
      </c>
      <c r="G232" s="235">
        <v>0</v>
      </c>
      <c r="H232" s="235">
        <v>1.8073229999999999E-2</v>
      </c>
      <c r="I232" s="235">
        <v>0</v>
      </c>
    </row>
    <row r="233" spans="6:9" x14ac:dyDescent="0.25">
      <c r="F233" s="36" t="s">
        <v>100</v>
      </c>
      <c r="G233" s="235">
        <v>0</v>
      </c>
      <c r="H233" s="235">
        <v>0.12893199999999999</v>
      </c>
      <c r="I233" s="235">
        <v>0</v>
      </c>
    </row>
    <row r="234" spans="6:9" x14ac:dyDescent="0.25">
      <c r="F234" s="36" t="s">
        <v>101</v>
      </c>
      <c r="G234" s="235">
        <v>5.8113399999999999E-3</v>
      </c>
      <c r="H234" s="235">
        <v>1.73712E-3</v>
      </c>
      <c r="I234" s="235">
        <v>0</v>
      </c>
    </row>
    <row r="235" spans="6:9" x14ac:dyDescent="0.25">
      <c r="F235" s="36" t="s">
        <v>111</v>
      </c>
      <c r="G235" s="235">
        <v>0</v>
      </c>
      <c r="H235" s="235">
        <v>0</v>
      </c>
      <c r="I235" s="235">
        <v>0</v>
      </c>
    </row>
    <row r="236" spans="6:9" x14ac:dyDescent="0.25">
      <c r="F236" s="36" t="s">
        <v>115</v>
      </c>
      <c r="G236" s="235">
        <v>0.11608499999999999</v>
      </c>
      <c r="H236" s="235">
        <v>0</v>
      </c>
      <c r="I236" s="235">
        <v>0</v>
      </c>
    </row>
    <row r="237" spans="6:9" x14ac:dyDescent="0.25">
      <c r="F237" s="36" t="s">
        <v>118</v>
      </c>
      <c r="G237" s="235">
        <v>0</v>
      </c>
      <c r="H237" s="235">
        <v>0</v>
      </c>
      <c r="I237" s="235">
        <v>0</v>
      </c>
    </row>
    <row r="238" spans="6:9" x14ac:dyDescent="0.25">
      <c r="F238" s="36" t="s">
        <v>131</v>
      </c>
      <c r="G238" s="235">
        <v>1.2913340000000001E-2</v>
      </c>
      <c r="H238" s="235">
        <v>0</v>
      </c>
      <c r="I238" s="235">
        <v>0</v>
      </c>
    </row>
    <row r="239" spans="6:9" x14ac:dyDescent="0.25">
      <c r="F239" s="36" t="s">
        <v>137</v>
      </c>
      <c r="G239" s="235">
        <v>1.3440000000000001E-2</v>
      </c>
      <c r="H239" s="235">
        <v>1.452726E-2</v>
      </c>
      <c r="I239" s="235">
        <v>0</v>
      </c>
    </row>
    <row r="240" spans="6:9" x14ac:dyDescent="0.25">
      <c r="F240" s="36" t="s">
        <v>153</v>
      </c>
      <c r="G240" s="235">
        <v>3.3315930000000001E-2</v>
      </c>
      <c r="H240" s="235">
        <v>3.6310000000000001E-3</v>
      </c>
      <c r="I240" s="235">
        <v>0</v>
      </c>
    </row>
    <row r="241" spans="6:9" x14ac:dyDescent="0.25">
      <c r="F241" s="36" t="s">
        <v>158</v>
      </c>
      <c r="G241" s="235">
        <v>0.79195852</v>
      </c>
      <c r="H241" s="235">
        <v>0</v>
      </c>
      <c r="I241" s="235">
        <v>0</v>
      </c>
    </row>
    <row r="242" spans="6:9" x14ac:dyDescent="0.25">
      <c r="F242" s="36" t="s">
        <v>162</v>
      </c>
      <c r="G242" s="235">
        <v>1.2639999999999999E-3</v>
      </c>
      <c r="H242" s="235">
        <v>1.0399999999999999E-4</v>
      </c>
      <c r="I242" s="235">
        <v>0</v>
      </c>
    </row>
    <row r="243" spans="6:9" x14ac:dyDescent="0.25">
      <c r="F243" s="36" t="s">
        <v>167</v>
      </c>
      <c r="G243" s="235">
        <v>1.0526000000000001E-2</v>
      </c>
      <c r="H243" s="235">
        <v>0</v>
      </c>
      <c r="I243" s="235">
        <v>0</v>
      </c>
    </row>
    <row r="244" spans="6:9" x14ac:dyDescent="0.25">
      <c r="F244" s="36" t="s">
        <v>176</v>
      </c>
      <c r="G244" s="235">
        <v>0</v>
      </c>
      <c r="H244" s="235">
        <v>0</v>
      </c>
      <c r="I244" s="235">
        <v>0</v>
      </c>
    </row>
    <row r="245" spans="6:9" x14ac:dyDescent="0.25">
      <c r="F245" s="36" t="s">
        <v>226</v>
      </c>
      <c r="G245" s="235">
        <v>2.74441304</v>
      </c>
      <c r="H245" s="235">
        <v>2.7937840400000002</v>
      </c>
      <c r="I245" s="235">
        <v>0</v>
      </c>
    </row>
    <row r="246" spans="6:9" x14ac:dyDescent="0.25">
      <c r="F246" s="36" t="s">
        <v>245</v>
      </c>
      <c r="G246" s="235">
        <v>0</v>
      </c>
      <c r="H246" s="235">
        <v>0</v>
      </c>
      <c r="I246" s="235">
        <v>0</v>
      </c>
    </row>
    <row r="247" spans="6:9" x14ac:dyDescent="0.25">
      <c r="F247" s="164" t="s">
        <v>260</v>
      </c>
      <c r="G247" s="237">
        <v>2.2499999999999998E-3</v>
      </c>
      <c r="H247" s="237">
        <v>0</v>
      </c>
      <c r="I247" s="237">
        <v>0</v>
      </c>
    </row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3"/>
  <sheetViews>
    <sheetView zoomScale="70" zoomScaleNormal="70" workbookViewId="0">
      <selection activeCell="K1" sqref="K1:L1"/>
    </sheetView>
  </sheetViews>
  <sheetFormatPr defaultColWidth="8.81640625" defaultRowHeight="11.5" x14ac:dyDescent="0.25"/>
  <cols>
    <col min="1" max="1" width="25.81640625" style="136" bestFit="1" customWidth="1"/>
    <col min="2" max="2" width="13.453125" style="136" customWidth="1"/>
    <col min="3" max="3" width="13.36328125" style="136" customWidth="1"/>
    <col min="4" max="4" width="12.453125" style="136" customWidth="1"/>
    <col min="5" max="5" width="15.81640625" style="136" bestFit="1" customWidth="1"/>
    <col min="6" max="6" width="12.453125" style="136" customWidth="1"/>
    <col min="7" max="9" width="13.36328125" style="136" customWidth="1"/>
    <col min="10" max="10" width="8.81640625" style="136"/>
    <col min="11" max="11" width="12" style="7" customWidth="1"/>
    <col min="12" max="16384" width="8.81640625" style="7"/>
  </cols>
  <sheetData>
    <row r="1" spans="1:12" x14ac:dyDescent="0.25">
      <c r="A1" s="138" t="s">
        <v>670</v>
      </c>
      <c r="K1" s="358" t="s">
        <v>313</v>
      </c>
      <c r="L1" s="358"/>
    </row>
    <row r="2" spans="1:12" x14ac:dyDescent="0.25">
      <c r="A2" s="356" t="s">
        <v>322</v>
      </c>
      <c r="B2" s="383">
        <v>44774</v>
      </c>
      <c r="C2" s="384"/>
      <c r="D2" s="383">
        <v>45108</v>
      </c>
      <c r="E2" s="384"/>
      <c r="F2" s="383">
        <v>45139</v>
      </c>
      <c r="G2" s="384"/>
      <c r="H2" s="377" t="s">
        <v>324</v>
      </c>
      <c r="I2" s="377" t="s">
        <v>323</v>
      </c>
    </row>
    <row r="3" spans="1:12" x14ac:dyDescent="0.25">
      <c r="A3" s="357"/>
      <c r="B3" s="51" t="s">
        <v>565</v>
      </c>
      <c r="C3" s="102" t="s">
        <v>295</v>
      </c>
      <c r="D3" s="51" t="s">
        <v>565</v>
      </c>
      <c r="E3" s="102" t="s">
        <v>295</v>
      </c>
      <c r="F3" s="51" t="s">
        <v>565</v>
      </c>
      <c r="G3" s="102" t="s">
        <v>295</v>
      </c>
      <c r="H3" s="381"/>
      <c r="I3" s="381"/>
    </row>
    <row r="4" spans="1:12" x14ac:dyDescent="0.25">
      <c r="A4" s="7" t="s">
        <v>648</v>
      </c>
      <c r="B4" s="234">
        <v>5817.8400078500008</v>
      </c>
      <c r="C4" s="154">
        <f t="shared" ref="C4:C11" si="0">(B4/$B$11)*100</f>
        <v>48.409404765684968</v>
      </c>
      <c r="D4" s="238">
        <v>5720.9655152559999</v>
      </c>
      <c r="E4" s="154">
        <f t="shared" ref="E4:E11" si="1">(D4/$D$11)*100</f>
        <v>47.982420457641553</v>
      </c>
      <c r="F4" s="238">
        <v>6036.5256875600007</v>
      </c>
      <c r="G4" s="154">
        <f>(F4/$F$11)*100</f>
        <v>49.132019488982991</v>
      </c>
      <c r="H4" s="154">
        <f>((F4/D4)-1)*100</f>
        <v>5.515855172741424</v>
      </c>
      <c r="I4" s="154">
        <f>((F4/B4)-1)*100</f>
        <v>3.7588809491998276</v>
      </c>
    </row>
    <row r="5" spans="1:12" x14ac:dyDescent="0.25">
      <c r="A5" s="7" t="s">
        <v>649</v>
      </c>
      <c r="B5" s="235">
        <v>5665.0578761499992</v>
      </c>
      <c r="C5" s="81">
        <f t="shared" si="0"/>
        <v>47.138126757962169</v>
      </c>
      <c r="D5" s="238">
        <v>5698.01357009</v>
      </c>
      <c r="E5" s="81">
        <f t="shared" si="1"/>
        <v>47.789919754685215</v>
      </c>
      <c r="F5" s="238">
        <v>5756.3101376699997</v>
      </c>
      <c r="G5" s="81">
        <f>(F5/$F$11)*100</f>
        <v>46.851310920694509</v>
      </c>
      <c r="H5" s="81">
        <f>((F5/D5)-1)*100</f>
        <v>1.0231033475597506</v>
      </c>
      <c r="I5" s="81">
        <f>((F5/B5)-1)*100</f>
        <v>1.6107913372637173</v>
      </c>
    </row>
    <row r="6" spans="1:12" x14ac:dyDescent="0.25">
      <c r="A6" s="7" t="s">
        <v>647</v>
      </c>
      <c r="B6" s="235">
        <v>532.12428437999995</v>
      </c>
      <c r="C6" s="81">
        <f t="shared" si="0"/>
        <v>4.427729162961545</v>
      </c>
      <c r="D6" s="238">
        <v>502.67715723999999</v>
      </c>
      <c r="E6" s="81">
        <f t="shared" si="1"/>
        <v>4.2160133020942316</v>
      </c>
      <c r="F6" s="238">
        <v>488.78100228</v>
      </c>
      <c r="G6" s="81">
        <f>(F6/$F$11)*100</f>
        <v>3.9782482462312729</v>
      </c>
      <c r="H6" s="81">
        <f>((F6/D6)-1)*100</f>
        <v>-2.7644293678070087</v>
      </c>
      <c r="I6" s="81">
        <f>((F6/B6)-1)*100</f>
        <v>-8.1453305876654341</v>
      </c>
    </row>
    <row r="7" spans="1:12" x14ac:dyDescent="0.25">
      <c r="A7" s="7" t="s">
        <v>650</v>
      </c>
      <c r="B7" s="235">
        <v>1.28333356</v>
      </c>
      <c r="C7" s="81">
        <f t="shared" si="0"/>
        <v>1.0678432832735476E-2</v>
      </c>
      <c r="D7" s="238">
        <v>0.17841210000000002</v>
      </c>
      <c r="E7" s="81">
        <f t="shared" si="1"/>
        <v>1.496363572565202E-3</v>
      </c>
      <c r="F7" s="238">
        <v>3.1919148700000002</v>
      </c>
      <c r="G7" s="81">
        <f>(F7/$F$11)*100</f>
        <v>2.597938478472777E-2</v>
      </c>
      <c r="H7" s="81" t="s">
        <v>314</v>
      </c>
      <c r="I7" s="81">
        <f>((F7/B7)-1)*100</f>
        <v>148.72059529090785</v>
      </c>
    </row>
    <row r="8" spans="1:12" x14ac:dyDescent="0.25">
      <c r="A8" s="7" t="s">
        <v>651</v>
      </c>
      <c r="B8" s="235">
        <v>1.68901597</v>
      </c>
      <c r="C8" s="81">
        <f t="shared" si="0"/>
        <v>1.4054057457254181E-2</v>
      </c>
      <c r="D8" s="238">
        <v>1.2102036</v>
      </c>
      <c r="E8" s="81">
        <f t="shared" si="1"/>
        <v>1.0150122006451741E-2</v>
      </c>
      <c r="F8" s="238">
        <v>1.4649321000000002</v>
      </c>
      <c r="G8" s="81">
        <f t="shared" ref="G8:G11" si="2">(F8/$F$11)*100</f>
        <v>1.192326119568449E-2</v>
      </c>
      <c r="H8" s="81">
        <f>((F8/D8)-1)*100</f>
        <v>21.048400450965453</v>
      </c>
      <c r="I8" s="81">
        <f>((F8/B8)-1)*100</f>
        <v>-13.26712559147678</v>
      </c>
    </row>
    <row r="9" spans="1:12" x14ac:dyDescent="0.25">
      <c r="A9" s="7" t="s">
        <v>652</v>
      </c>
      <c r="B9" s="235">
        <v>8.1999999999999998E-4</v>
      </c>
      <c r="C9" s="81">
        <f t="shared" si="0"/>
        <v>6.8231013321611337E-6</v>
      </c>
      <c r="D9" s="238">
        <v>0</v>
      </c>
      <c r="E9" s="81">
        <f t="shared" si="1"/>
        <v>0</v>
      </c>
      <c r="F9" s="238">
        <v>6.3728999999999994E-2</v>
      </c>
      <c r="G9" s="81">
        <f t="shared" si="2"/>
        <v>5.1869811081331127E-4</v>
      </c>
      <c r="H9" s="81" t="s">
        <v>314</v>
      </c>
      <c r="I9" s="81" t="s">
        <v>314</v>
      </c>
    </row>
    <row r="10" spans="1:12" s="24" customFormat="1" x14ac:dyDescent="0.25">
      <c r="A10" s="7" t="s">
        <v>653</v>
      </c>
      <c r="B10" s="237">
        <v>0</v>
      </c>
      <c r="C10" s="81">
        <f t="shared" si="0"/>
        <v>0</v>
      </c>
      <c r="D10" s="238">
        <v>0</v>
      </c>
      <c r="E10" s="81">
        <f t="shared" si="1"/>
        <v>0</v>
      </c>
      <c r="F10" s="238">
        <v>0</v>
      </c>
      <c r="G10" s="81">
        <f t="shared" si="2"/>
        <v>0</v>
      </c>
      <c r="H10" s="81" t="s">
        <v>314</v>
      </c>
      <c r="I10" s="81" t="s">
        <v>314</v>
      </c>
      <c r="J10" s="131"/>
    </row>
    <row r="11" spans="1:12" x14ac:dyDescent="0.25">
      <c r="A11" s="155" t="s">
        <v>262</v>
      </c>
      <c r="B11" s="156">
        <f>SUM(B4:B10)</f>
        <v>12017.995337909999</v>
      </c>
      <c r="C11" s="126">
        <f t="shared" si="0"/>
        <v>100</v>
      </c>
      <c r="D11" s="156">
        <f>SUM(D4:D10)</f>
        <v>11923.044858285999</v>
      </c>
      <c r="E11" s="126">
        <f t="shared" si="1"/>
        <v>100</v>
      </c>
      <c r="F11" s="156">
        <f>SUM(F4:F10)</f>
        <v>12286.33740348</v>
      </c>
      <c r="G11" s="126">
        <f t="shared" si="2"/>
        <v>100</v>
      </c>
      <c r="H11" s="157">
        <f>((F11/D11)-1)*100</f>
        <v>3.0469779281382836</v>
      </c>
      <c r="I11" s="157">
        <f>((F11/B11)-1)*100</f>
        <v>2.2328354939823658</v>
      </c>
    </row>
    <row r="12" spans="1:12" x14ac:dyDescent="0.25">
      <c r="F12" s="19"/>
      <c r="G12" s="19"/>
      <c r="H12" s="19"/>
    </row>
    <row r="13" spans="1:12" x14ac:dyDescent="0.25">
      <c r="F13" s="19"/>
      <c r="G13" s="19"/>
      <c r="H13" s="19"/>
    </row>
    <row r="14" spans="1:12" x14ac:dyDescent="0.25">
      <c r="F14" s="19"/>
      <c r="G14" s="19"/>
      <c r="H14" s="19"/>
    </row>
    <row r="15" spans="1:12" x14ac:dyDescent="0.25">
      <c r="F15" s="19"/>
      <c r="G15" s="19"/>
      <c r="H15" s="19"/>
    </row>
    <row r="16" spans="1:12" x14ac:dyDescent="0.25">
      <c r="F16" s="19"/>
      <c r="G16" s="19"/>
      <c r="H16" s="19"/>
    </row>
    <row r="17" spans="6:8" x14ac:dyDescent="0.25">
      <c r="F17" s="19"/>
      <c r="G17" s="19"/>
      <c r="H17" s="19"/>
    </row>
    <row r="18" spans="6:8" x14ac:dyDescent="0.25">
      <c r="F18" s="19"/>
      <c r="G18" s="19"/>
      <c r="H18" s="19"/>
    </row>
    <row r="19" spans="6:8" x14ac:dyDescent="0.25">
      <c r="F19" s="19"/>
      <c r="G19" s="19"/>
      <c r="H19" s="19"/>
    </row>
    <row r="20" spans="6:8" x14ac:dyDescent="0.25">
      <c r="F20" s="19"/>
      <c r="G20" s="19"/>
      <c r="H20" s="19"/>
    </row>
    <row r="33" spans="1:10" x14ac:dyDescent="0.25">
      <c r="B33" s="139"/>
      <c r="C33" s="139"/>
    </row>
    <row r="37" spans="1:10" x14ac:dyDescent="0.25">
      <c r="E37" s="158"/>
      <c r="F37" s="158"/>
      <c r="G37" s="158"/>
      <c r="I37" s="7"/>
      <c r="J37" s="7"/>
    </row>
    <row r="38" spans="1:10" x14ac:dyDescent="0.25">
      <c r="E38" s="19"/>
      <c r="F38" s="19"/>
      <c r="I38" s="7"/>
      <c r="J38" s="7"/>
    </row>
    <row r="39" spans="1:10" x14ac:dyDescent="0.25">
      <c r="E39" s="19"/>
      <c r="F39" s="19"/>
      <c r="I39" s="7"/>
      <c r="J39" s="129"/>
    </row>
    <row r="40" spans="1:10" x14ac:dyDescent="0.25">
      <c r="E40" s="19"/>
      <c r="F40" s="19"/>
      <c r="I40" s="7"/>
      <c r="J40" s="129"/>
    </row>
    <row r="41" spans="1:10" x14ac:dyDescent="0.25">
      <c r="E41" s="19"/>
      <c r="F41" s="19"/>
      <c r="I41" s="7"/>
      <c r="J41" s="129"/>
    </row>
    <row r="42" spans="1:10" x14ac:dyDescent="0.25">
      <c r="E42" s="19"/>
      <c r="F42" s="19"/>
      <c r="I42" s="7"/>
      <c r="J42" s="129"/>
    </row>
    <row r="43" spans="1:10" x14ac:dyDescent="0.25">
      <c r="I43" s="7"/>
      <c r="J43" s="129"/>
    </row>
    <row r="44" spans="1:10" x14ac:dyDescent="0.25">
      <c r="E44" s="158"/>
      <c r="F44" s="158"/>
      <c r="G44" s="158"/>
      <c r="I44" s="7"/>
      <c r="J44" s="129"/>
    </row>
    <row r="45" spans="1:10" x14ac:dyDescent="0.25">
      <c r="B45" s="141"/>
      <c r="E45" s="158"/>
      <c r="F45" s="158"/>
      <c r="G45" s="158"/>
    </row>
    <row r="46" spans="1:10" x14ac:dyDescent="0.25">
      <c r="B46" s="65"/>
      <c r="E46" s="158"/>
      <c r="F46" s="158"/>
      <c r="G46" s="158"/>
    </row>
    <row r="47" spans="1:10" x14ac:dyDescent="0.25">
      <c r="A47" s="7"/>
      <c r="B47" s="7"/>
      <c r="C47" s="7"/>
      <c r="D47" s="7"/>
      <c r="E47" s="158"/>
      <c r="F47" s="158"/>
      <c r="G47" s="158"/>
    </row>
    <row r="48" spans="1:10" x14ac:dyDescent="0.25">
      <c r="A48" s="7"/>
      <c r="B48" s="129"/>
      <c r="C48" s="129"/>
      <c r="D48" s="129"/>
      <c r="E48" s="158"/>
      <c r="F48" s="158"/>
      <c r="G48" s="158"/>
    </row>
    <row r="49" spans="1:7" x14ac:dyDescent="0.25">
      <c r="A49" s="7"/>
      <c r="B49" s="129"/>
      <c r="C49" s="129"/>
      <c r="D49" s="129"/>
      <c r="E49" s="158"/>
      <c r="F49" s="158"/>
      <c r="G49" s="158"/>
    </row>
    <row r="50" spans="1:7" x14ac:dyDescent="0.25">
      <c r="A50" s="7"/>
      <c r="B50" s="129"/>
      <c r="C50" s="129"/>
      <c r="D50" s="129"/>
    </row>
    <row r="51" spans="1:7" x14ac:dyDescent="0.25">
      <c r="A51" s="7"/>
      <c r="B51" s="129"/>
      <c r="C51" s="129"/>
      <c r="D51" s="129"/>
    </row>
    <row r="52" spans="1:7" x14ac:dyDescent="0.25">
      <c r="A52" s="7"/>
      <c r="B52" s="129"/>
      <c r="C52" s="129"/>
      <c r="D52" s="129"/>
    </row>
    <row r="53" spans="1:7" x14ac:dyDescent="0.25">
      <c r="A53" s="7"/>
      <c r="B53" s="129"/>
      <c r="C53" s="129"/>
      <c r="D53" s="129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8"/>
  <sheetViews>
    <sheetView zoomScale="70" zoomScaleNormal="70" workbookViewId="0">
      <selection activeCell="U27" sqref="U27"/>
    </sheetView>
  </sheetViews>
  <sheetFormatPr defaultColWidth="8.81640625" defaultRowHeight="11.5" x14ac:dyDescent="0.25"/>
  <cols>
    <col min="1" max="1" width="27.36328125" style="7" customWidth="1"/>
    <col min="2" max="4" width="6.36328125" style="7" bestFit="1" customWidth="1"/>
    <col min="5" max="5" width="4.453125" style="7" customWidth="1"/>
    <col min="6" max="6" width="28.7265625" style="7" customWidth="1"/>
    <col min="7" max="9" width="7.1796875" style="7" bestFit="1" customWidth="1"/>
    <col min="10" max="10" width="4.08984375" style="7" customWidth="1"/>
    <col min="11" max="11" width="20.453125" style="7" customWidth="1"/>
    <col min="12" max="14" width="5.54296875" style="7" bestFit="1" customWidth="1"/>
    <col min="15" max="16384" width="8.81640625" style="7"/>
  </cols>
  <sheetData>
    <row r="1" spans="1:17" x14ac:dyDescent="0.25">
      <c r="A1" s="360" t="s">
        <v>567</v>
      </c>
      <c r="B1" s="360"/>
      <c r="C1" s="360"/>
      <c r="D1" s="360"/>
      <c r="E1" s="360"/>
      <c r="F1" s="360"/>
      <c r="G1" s="360"/>
      <c r="P1" s="350" t="s">
        <v>313</v>
      </c>
      <c r="Q1" s="350"/>
    </row>
    <row r="2" spans="1:17" x14ac:dyDescent="0.25">
      <c r="A2" s="385" t="s">
        <v>340</v>
      </c>
      <c r="B2" s="386"/>
      <c r="C2" s="386"/>
      <c r="D2" s="387"/>
      <c r="E2" s="159"/>
      <c r="F2" s="353" t="s">
        <v>339</v>
      </c>
      <c r="G2" s="354"/>
      <c r="H2" s="354"/>
      <c r="I2" s="355"/>
      <c r="J2" s="159"/>
      <c r="K2" s="353" t="s">
        <v>341</v>
      </c>
      <c r="L2" s="354"/>
      <c r="M2" s="354"/>
      <c r="N2" s="355"/>
    </row>
    <row r="3" spans="1:17" x14ac:dyDescent="0.25">
      <c r="A3" s="41" t="s">
        <v>342</v>
      </c>
      <c r="B3" s="41">
        <v>2022</v>
      </c>
      <c r="C3" s="353">
        <v>2023</v>
      </c>
      <c r="D3" s="355"/>
      <c r="E3" s="159"/>
      <c r="F3" s="41" t="s">
        <v>342</v>
      </c>
      <c r="G3" s="41">
        <v>2022</v>
      </c>
      <c r="H3" s="353">
        <v>2023</v>
      </c>
      <c r="I3" s="355"/>
      <c r="J3" s="159"/>
      <c r="K3" s="41" t="s">
        <v>342</v>
      </c>
      <c r="L3" s="41">
        <v>2022</v>
      </c>
      <c r="M3" s="353">
        <v>2023</v>
      </c>
      <c r="N3" s="355"/>
    </row>
    <row r="4" spans="1:17" s="24" customFormat="1" x14ac:dyDescent="0.25">
      <c r="A4" s="148" t="s">
        <v>542</v>
      </c>
      <c r="B4" s="149" t="s">
        <v>276</v>
      </c>
      <c r="C4" s="149" t="s">
        <v>275</v>
      </c>
      <c r="D4" s="149" t="s">
        <v>276</v>
      </c>
      <c r="E4" s="159"/>
      <c r="F4" s="148" t="s">
        <v>542</v>
      </c>
      <c r="G4" s="149" t="s">
        <v>276</v>
      </c>
      <c r="H4" s="149" t="s">
        <v>275</v>
      </c>
      <c r="I4" s="149" t="s">
        <v>276</v>
      </c>
      <c r="K4" s="148" t="s">
        <v>542</v>
      </c>
      <c r="L4" s="149" t="s">
        <v>276</v>
      </c>
      <c r="M4" s="149" t="s">
        <v>275</v>
      </c>
      <c r="N4" s="149" t="s">
        <v>276</v>
      </c>
    </row>
    <row r="5" spans="1:17" x14ac:dyDescent="0.25">
      <c r="A5" s="44" t="s">
        <v>218</v>
      </c>
      <c r="B5" s="235">
        <v>263.70206624000002</v>
      </c>
      <c r="C5" s="235">
        <v>433.29921677999999</v>
      </c>
      <c r="D5" s="240">
        <v>327.91617554999999</v>
      </c>
      <c r="E5" s="160"/>
      <c r="F5" s="44" t="s">
        <v>80</v>
      </c>
      <c r="G5" s="235">
        <v>2553.3884056799998</v>
      </c>
      <c r="H5" s="235">
        <v>1752.7660000599999</v>
      </c>
      <c r="I5" s="240">
        <v>2635.3757878800002</v>
      </c>
      <c r="J5" s="161"/>
      <c r="K5" s="36" t="s">
        <v>151</v>
      </c>
      <c r="L5" s="235">
        <v>215.13767116</v>
      </c>
      <c r="M5" s="235">
        <v>111.22700312000001</v>
      </c>
      <c r="N5" s="235">
        <v>199.69030656000001</v>
      </c>
    </row>
    <row r="6" spans="1:17" x14ac:dyDescent="0.25">
      <c r="A6" s="44" t="s">
        <v>217</v>
      </c>
      <c r="B6" s="235">
        <v>195.75640594999999</v>
      </c>
      <c r="C6" s="235">
        <v>284.76335957999999</v>
      </c>
      <c r="D6" s="240">
        <v>290.60698014999997</v>
      </c>
      <c r="F6" s="44" t="s">
        <v>225</v>
      </c>
      <c r="G6" s="235">
        <v>1.96615947</v>
      </c>
      <c r="H6" s="235">
        <v>3.9463371</v>
      </c>
      <c r="I6" s="240">
        <v>436.68536255999999</v>
      </c>
      <c r="J6" s="162"/>
      <c r="K6" s="36" t="s">
        <v>105</v>
      </c>
      <c r="L6" s="235">
        <v>20.473152579999997</v>
      </c>
      <c r="M6" s="235">
        <v>34.022972090000003</v>
      </c>
      <c r="N6" s="235">
        <v>34.771773259999996</v>
      </c>
    </row>
    <row r="7" spans="1:17" x14ac:dyDescent="0.25">
      <c r="A7" s="44" t="s">
        <v>37</v>
      </c>
      <c r="B7" s="235">
        <v>155.96866196000002</v>
      </c>
      <c r="C7" s="235">
        <v>177.05810046000002</v>
      </c>
      <c r="D7" s="240">
        <v>167.34341028999998</v>
      </c>
      <c r="E7" s="136"/>
      <c r="F7" s="44" t="s">
        <v>180</v>
      </c>
      <c r="G7" s="235">
        <v>3.5377690099999999</v>
      </c>
      <c r="H7" s="235">
        <v>22.514099219999999</v>
      </c>
      <c r="I7" s="240">
        <v>415.05170373000004</v>
      </c>
      <c r="J7" s="162"/>
      <c r="K7" s="36" t="s">
        <v>209</v>
      </c>
      <c r="L7" s="235">
        <v>40.143957289999996</v>
      </c>
      <c r="M7" s="235">
        <v>51.961065609999999</v>
      </c>
      <c r="N7" s="235">
        <v>27.49896493</v>
      </c>
    </row>
    <row r="8" spans="1:17" x14ac:dyDescent="0.25">
      <c r="A8" s="44" t="s">
        <v>105</v>
      </c>
      <c r="B8" s="235">
        <v>127.9213202</v>
      </c>
      <c r="C8" s="235">
        <v>130.06756676999998</v>
      </c>
      <c r="D8" s="240">
        <v>160.35790505</v>
      </c>
      <c r="E8" s="131"/>
      <c r="F8" s="44" t="s">
        <v>184</v>
      </c>
      <c r="G8" s="235">
        <v>47.284185239999999</v>
      </c>
      <c r="H8" s="235">
        <v>240.53851341999999</v>
      </c>
      <c r="I8" s="240">
        <v>255.84557753999999</v>
      </c>
      <c r="J8" s="163"/>
      <c r="K8" s="36" t="s">
        <v>240</v>
      </c>
      <c r="L8" s="235">
        <v>29.620446390000001</v>
      </c>
      <c r="M8" s="235">
        <v>13.126408169999999</v>
      </c>
      <c r="N8" s="235">
        <v>23.485316390000001</v>
      </c>
    </row>
    <row r="9" spans="1:17" x14ac:dyDescent="0.25">
      <c r="A9" s="44" t="s">
        <v>68</v>
      </c>
      <c r="B9" s="235">
        <v>0</v>
      </c>
      <c r="C9" s="235">
        <v>34.938883279999999</v>
      </c>
      <c r="D9" s="240">
        <v>139.02318867</v>
      </c>
      <c r="E9" s="131"/>
      <c r="F9" s="44" t="s">
        <v>160</v>
      </c>
      <c r="G9" s="235">
        <v>10.236145199999999</v>
      </c>
      <c r="H9" s="235">
        <v>4.5848688200000005</v>
      </c>
      <c r="I9" s="240">
        <v>186.24495996000002</v>
      </c>
      <c r="J9" s="163"/>
      <c r="K9" s="36" t="s">
        <v>249</v>
      </c>
      <c r="L9" s="235">
        <v>1.0784522299999999</v>
      </c>
      <c r="M9" s="235">
        <v>1.6953657099999999</v>
      </c>
      <c r="N9" s="235">
        <v>16.554427220000001</v>
      </c>
    </row>
    <row r="10" spans="1:17" x14ac:dyDescent="0.25">
      <c r="A10" s="44" t="s">
        <v>184</v>
      </c>
      <c r="B10" s="235">
        <v>153.04812687</v>
      </c>
      <c r="C10" s="235">
        <v>157.52002720999999</v>
      </c>
      <c r="D10" s="240">
        <v>120.80440187000001</v>
      </c>
      <c r="E10" s="136"/>
      <c r="F10" s="44" t="s">
        <v>129</v>
      </c>
      <c r="G10" s="235">
        <v>135.47353454</v>
      </c>
      <c r="H10" s="235">
        <v>90.394834290000006</v>
      </c>
      <c r="I10" s="240">
        <v>153.13121855</v>
      </c>
      <c r="J10" s="162"/>
      <c r="K10" s="36" t="s">
        <v>204</v>
      </c>
      <c r="L10" s="235">
        <v>9.5808351599999995</v>
      </c>
      <c r="M10" s="235">
        <v>18.712340010000002</v>
      </c>
      <c r="N10" s="235">
        <v>14.79042531</v>
      </c>
    </row>
    <row r="11" spans="1:17" x14ac:dyDescent="0.25">
      <c r="A11" s="44" t="s">
        <v>107</v>
      </c>
      <c r="B11" s="235">
        <v>105.0235261</v>
      </c>
      <c r="C11" s="235">
        <v>113.35011772</v>
      </c>
      <c r="D11" s="240">
        <v>119.48971997</v>
      </c>
      <c r="E11" s="136"/>
      <c r="F11" s="44" t="s">
        <v>218</v>
      </c>
      <c r="G11" s="235">
        <v>93.57327051</v>
      </c>
      <c r="H11" s="235">
        <v>46.302238060000001</v>
      </c>
      <c r="I11" s="240">
        <v>148.12785528000001</v>
      </c>
      <c r="J11" s="162"/>
      <c r="K11" s="36" t="s">
        <v>242</v>
      </c>
      <c r="L11" s="235">
        <v>7.3594012599999994</v>
      </c>
      <c r="M11" s="235">
        <v>20.781207089999999</v>
      </c>
      <c r="N11" s="235">
        <v>13.71311345</v>
      </c>
    </row>
    <row r="12" spans="1:17" x14ac:dyDescent="0.25">
      <c r="A12" s="44" t="s">
        <v>183</v>
      </c>
      <c r="B12" s="235">
        <v>67.944026769999994</v>
      </c>
      <c r="C12" s="235">
        <v>87.91895826999999</v>
      </c>
      <c r="D12" s="240">
        <v>115.18507681999999</v>
      </c>
      <c r="E12" s="136"/>
      <c r="F12" s="44" t="s">
        <v>123</v>
      </c>
      <c r="G12" s="235">
        <v>262.59402003000002</v>
      </c>
      <c r="H12" s="235">
        <v>185.46972914</v>
      </c>
      <c r="I12" s="240">
        <v>134.86777143999998</v>
      </c>
      <c r="J12" s="162"/>
      <c r="K12" s="36" t="s">
        <v>189</v>
      </c>
      <c r="L12" s="235">
        <v>1.62849226</v>
      </c>
      <c r="M12" s="235">
        <v>6.1561330199999995</v>
      </c>
      <c r="N12" s="235">
        <v>12.11590629</v>
      </c>
    </row>
    <row r="13" spans="1:17" x14ac:dyDescent="0.25">
      <c r="A13" s="44" t="s">
        <v>220</v>
      </c>
      <c r="B13" s="235">
        <v>127.80168306</v>
      </c>
      <c r="C13" s="235">
        <v>108.65696381000001</v>
      </c>
      <c r="D13" s="240">
        <v>111.70094147</v>
      </c>
      <c r="E13" s="136"/>
      <c r="F13" s="44" t="s">
        <v>109</v>
      </c>
      <c r="G13" s="235">
        <v>0</v>
      </c>
      <c r="H13" s="235">
        <v>3.2587150000000002E-2</v>
      </c>
      <c r="I13" s="240">
        <v>119.27254639</v>
      </c>
      <c r="J13" s="162"/>
      <c r="K13" s="36" t="s">
        <v>224</v>
      </c>
      <c r="L13" s="235">
        <v>20.730248929999998</v>
      </c>
      <c r="M13" s="235">
        <v>46.851162739999999</v>
      </c>
      <c r="N13" s="235">
        <v>9.5969797400000001</v>
      </c>
    </row>
    <row r="14" spans="1:17" x14ac:dyDescent="0.25">
      <c r="A14" s="44" t="s">
        <v>35</v>
      </c>
      <c r="B14" s="235">
        <v>114.08845204000001</v>
      </c>
      <c r="C14" s="235">
        <v>114.79667126999999</v>
      </c>
      <c r="D14" s="240">
        <v>108.48683173000001</v>
      </c>
      <c r="E14" s="136"/>
      <c r="F14" s="44" t="s">
        <v>197</v>
      </c>
      <c r="G14" s="235">
        <v>29.616696109999999</v>
      </c>
      <c r="H14" s="235">
        <v>2.0976862200000004</v>
      </c>
      <c r="I14" s="240">
        <v>109.77360417</v>
      </c>
      <c r="J14" s="162"/>
      <c r="K14" s="36" t="s">
        <v>191</v>
      </c>
      <c r="L14" s="235">
        <v>9.2051100000000007E-3</v>
      </c>
      <c r="M14" s="235">
        <v>3.0633100000000001E-3</v>
      </c>
      <c r="N14" s="235">
        <v>8.3071956700000005</v>
      </c>
    </row>
    <row r="15" spans="1:17" x14ac:dyDescent="0.25">
      <c r="A15" s="44" t="s">
        <v>250</v>
      </c>
      <c r="B15" s="235">
        <v>108.30413945999999</v>
      </c>
      <c r="C15" s="235">
        <v>97.147078219999997</v>
      </c>
      <c r="D15" s="240">
        <v>104.32775921</v>
      </c>
      <c r="E15" s="136"/>
      <c r="F15" s="44" t="s">
        <v>215</v>
      </c>
      <c r="G15" s="235">
        <v>59.94987442</v>
      </c>
      <c r="H15" s="235">
        <v>165.93927163000001</v>
      </c>
      <c r="I15" s="240">
        <v>90.309533200000004</v>
      </c>
      <c r="J15" s="162"/>
      <c r="K15" s="36" t="s">
        <v>213</v>
      </c>
      <c r="L15" s="235">
        <v>1.9032604499999999</v>
      </c>
      <c r="M15" s="235">
        <v>2.0886334600000001</v>
      </c>
      <c r="N15" s="235">
        <v>7.7043410699999999</v>
      </c>
    </row>
    <row r="16" spans="1:17" x14ac:dyDescent="0.25">
      <c r="A16" s="44" t="s">
        <v>108</v>
      </c>
      <c r="B16" s="235">
        <v>95.184055939999993</v>
      </c>
      <c r="C16" s="235">
        <v>98.231422010000003</v>
      </c>
      <c r="D16" s="240">
        <v>103.18005720999999</v>
      </c>
      <c r="E16" s="136"/>
      <c r="F16" s="44" t="s">
        <v>170</v>
      </c>
      <c r="G16" s="235">
        <v>3.8080270000000001</v>
      </c>
      <c r="H16" s="235">
        <v>2.2455110899999999</v>
      </c>
      <c r="I16" s="240">
        <v>76.618005370000006</v>
      </c>
      <c r="J16" s="162"/>
      <c r="K16" s="36" t="s">
        <v>178</v>
      </c>
      <c r="L16" s="235">
        <v>11.029962529999999</v>
      </c>
      <c r="M16" s="235">
        <v>16.379391030000001</v>
      </c>
      <c r="N16" s="235">
        <v>7.3680286200000005</v>
      </c>
    </row>
    <row r="17" spans="1:14" x14ac:dyDescent="0.25">
      <c r="A17" s="44" t="s">
        <v>33</v>
      </c>
      <c r="B17" s="235">
        <v>99.390228579999999</v>
      </c>
      <c r="C17" s="235">
        <v>112.88359745999999</v>
      </c>
      <c r="D17" s="240">
        <v>100.63815893</v>
      </c>
      <c r="E17" s="136"/>
      <c r="F17" s="44" t="s">
        <v>198</v>
      </c>
      <c r="G17" s="235">
        <v>5.6493959500000006</v>
      </c>
      <c r="H17" s="235">
        <v>2.7734301600000002</v>
      </c>
      <c r="I17" s="240">
        <v>60.249093459999997</v>
      </c>
      <c r="J17" s="162"/>
      <c r="K17" s="36" t="s">
        <v>196</v>
      </c>
      <c r="L17" s="235">
        <v>4.0699408699999999</v>
      </c>
      <c r="M17" s="235">
        <v>3.01209799</v>
      </c>
      <c r="N17" s="235">
        <v>7.2159608899999998</v>
      </c>
    </row>
    <row r="18" spans="1:14" x14ac:dyDescent="0.25">
      <c r="A18" s="44" t="s">
        <v>175</v>
      </c>
      <c r="B18" s="235">
        <v>92.060616069999995</v>
      </c>
      <c r="C18" s="235">
        <v>95.322319575999998</v>
      </c>
      <c r="D18" s="240">
        <v>95.553503469999995</v>
      </c>
      <c r="E18" s="136"/>
      <c r="F18" s="44" t="s">
        <v>183</v>
      </c>
      <c r="G18" s="235">
        <v>12.31977884</v>
      </c>
      <c r="H18" s="235">
        <v>20.998980800000002</v>
      </c>
      <c r="I18" s="240">
        <v>58.776711929999998</v>
      </c>
      <c r="J18" s="162"/>
      <c r="K18" s="36" t="s">
        <v>256</v>
      </c>
      <c r="L18" s="235">
        <v>8.1241978100000001</v>
      </c>
      <c r="M18" s="235">
        <v>7.7946290999999999</v>
      </c>
      <c r="N18" s="235">
        <v>5.3158698399999995</v>
      </c>
    </row>
    <row r="19" spans="1:14" x14ac:dyDescent="0.25">
      <c r="A19" s="44" t="s">
        <v>151</v>
      </c>
      <c r="B19" s="235">
        <v>165.97312079</v>
      </c>
      <c r="C19" s="235">
        <v>36.034827440000001</v>
      </c>
      <c r="D19" s="240">
        <v>84.551484610000003</v>
      </c>
      <c r="E19" s="136"/>
      <c r="F19" s="44" t="s">
        <v>97</v>
      </c>
      <c r="G19" s="235">
        <v>136.65463131999999</v>
      </c>
      <c r="H19" s="235">
        <v>6.5007595899999995</v>
      </c>
      <c r="I19" s="240">
        <v>55.557513520000001</v>
      </c>
      <c r="J19" s="162"/>
      <c r="K19" s="36" t="s">
        <v>104</v>
      </c>
      <c r="L19" s="235">
        <v>32.422066860000001</v>
      </c>
      <c r="M19" s="235">
        <v>4.0202998000000001</v>
      </c>
      <c r="N19" s="235">
        <v>5.2848556699999998</v>
      </c>
    </row>
    <row r="20" spans="1:14" x14ac:dyDescent="0.25">
      <c r="A20" s="44" t="s">
        <v>216</v>
      </c>
      <c r="B20" s="235">
        <v>77.688201669999998</v>
      </c>
      <c r="C20" s="235">
        <v>67.868309030000006</v>
      </c>
      <c r="D20" s="240">
        <v>83.790972490000001</v>
      </c>
      <c r="E20" s="136"/>
      <c r="F20" s="44" t="s">
        <v>175</v>
      </c>
      <c r="G20" s="235">
        <v>12.22836532</v>
      </c>
      <c r="H20" s="235">
        <v>33.677904789999999</v>
      </c>
      <c r="I20" s="240">
        <v>51.935884950000002</v>
      </c>
      <c r="J20" s="162"/>
      <c r="K20" s="36" t="s">
        <v>200</v>
      </c>
      <c r="L20" s="235">
        <v>5.3663967999999995</v>
      </c>
      <c r="M20" s="235">
        <v>4.4181731100000006</v>
      </c>
      <c r="N20" s="235">
        <v>4.9929837400000006</v>
      </c>
    </row>
    <row r="21" spans="1:14" x14ac:dyDescent="0.25">
      <c r="A21" s="44" t="s">
        <v>135</v>
      </c>
      <c r="B21" s="235">
        <v>54.126635490000005</v>
      </c>
      <c r="C21" s="235">
        <v>65.030836090000008</v>
      </c>
      <c r="D21" s="240">
        <v>83.174074360000006</v>
      </c>
      <c r="E21" s="136"/>
      <c r="F21" s="44" t="s">
        <v>26</v>
      </c>
      <c r="G21" s="235">
        <v>283.44351151000001</v>
      </c>
      <c r="H21" s="235">
        <v>151.75703937</v>
      </c>
      <c r="I21" s="240">
        <v>50.310630240000002</v>
      </c>
      <c r="J21" s="162"/>
      <c r="K21" s="36" t="s">
        <v>175</v>
      </c>
      <c r="L21" s="235">
        <v>1.4569439900000001</v>
      </c>
      <c r="M21" s="235">
        <v>5.9118591</v>
      </c>
      <c r="N21" s="235">
        <v>4.8080230500000001</v>
      </c>
    </row>
    <row r="22" spans="1:14" x14ac:dyDescent="0.25">
      <c r="A22" s="44" t="s">
        <v>134</v>
      </c>
      <c r="B22" s="235">
        <v>72.703516239999999</v>
      </c>
      <c r="C22" s="235">
        <v>76.947201719999995</v>
      </c>
      <c r="D22" s="240">
        <v>81.190911349999993</v>
      </c>
      <c r="E22" s="136"/>
      <c r="F22" s="44" t="s">
        <v>189</v>
      </c>
      <c r="G22" s="235">
        <v>71.92008890000001</v>
      </c>
      <c r="H22" s="235">
        <v>112.92251514</v>
      </c>
      <c r="I22" s="240">
        <v>45.591215060000003</v>
      </c>
      <c r="J22" s="162"/>
      <c r="K22" s="36" t="s">
        <v>239</v>
      </c>
      <c r="L22" s="235">
        <v>1.03733991</v>
      </c>
      <c r="M22" s="235">
        <v>1.52516633</v>
      </c>
      <c r="N22" s="235">
        <v>4.5739034500000004</v>
      </c>
    </row>
    <row r="23" spans="1:14" x14ac:dyDescent="0.25">
      <c r="A23" s="44" t="s">
        <v>209</v>
      </c>
      <c r="B23" s="235">
        <v>97.024338849999992</v>
      </c>
      <c r="C23" s="235">
        <v>83.51882968000001</v>
      </c>
      <c r="D23" s="240">
        <v>80.995762079999992</v>
      </c>
      <c r="E23" s="136"/>
      <c r="F23" s="44" t="s">
        <v>194</v>
      </c>
      <c r="G23" s="235">
        <v>14.197614489999999</v>
      </c>
      <c r="H23" s="235">
        <v>37.100983880000001</v>
      </c>
      <c r="I23" s="240">
        <v>43.125036549999997</v>
      </c>
      <c r="J23" s="162"/>
      <c r="K23" s="36" t="s">
        <v>246</v>
      </c>
      <c r="L23" s="235">
        <v>3.4336746099999997</v>
      </c>
      <c r="M23" s="235">
        <v>7.1033970599999998</v>
      </c>
      <c r="N23" s="235">
        <v>4.2142678700000005</v>
      </c>
    </row>
    <row r="24" spans="1:14" x14ac:dyDescent="0.25">
      <c r="A24" s="44" t="s">
        <v>235</v>
      </c>
      <c r="B24" s="235">
        <v>55.839469740000006</v>
      </c>
      <c r="C24" s="235">
        <v>72.823418930000003</v>
      </c>
      <c r="D24" s="240">
        <v>80.278019549999996</v>
      </c>
      <c r="F24" s="44" t="s">
        <v>71</v>
      </c>
      <c r="G24" s="235">
        <v>16.808104839999999</v>
      </c>
      <c r="H24" s="235">
        <v>148.18169155999999</v>
      </c>
      <c r="I24" s="240">
        <v>41.961042689999999</v>
      </c>
      <c r="J24" s="162"/>
      <c r="K24" s="36" t="s">
        <v>211</v>
      </c>
      <c r="L24" s="235">
        <v>5.7709076100000001</v>
      </c>
      <c r="M24" s="235">
        <v>4.0171312700000001</v>
      </c>
      <c r="N24" s="235">
        <v>4.1184621000000003</v>
      </c>
    </row>
    <row r="25" spans="1:14" x14ac:dyDescent="0.25">
      <c r="A25" s="44" t="s">
        <v>80</v>
      </c>
      <c r="B25" s="235">
        <v>120.17354323000001</v>
      </c>
      <c r="C25" s="235">
        <v>68.511853129999992</v>
      </c>
      <c r="D25" s="240">
        <v>77.614686599999999</v>
      </c>
      <c r="F25" s="44" t="s">
        <v>114</v>
      </c>
      <c r="G25" s="235">
        <v>53.057537379999999</v>
      </c>
      <c r="H25" s="235">
        <v>36.22448567</v>
      </c>
      <c r="I25" s="240">
        <v>41.840872470000001</v>
      </c>
      <c r="J25" s="162"/>
      <c r="K25" s="36" t="s">
        <v>216</v>
      </c>
      <c r="L25" s="235">
        <v>3.5021298999999999</v>
      </c>
      <c r="M25" s="235">
        <v>11.605351499999999</v>
      </c>
      <c r="N25" s="235">
        <v>4.0791337400000005</v>
      </c>
    </row>
    <row r="26" spans="1:14" x14ac:dyDescent="0.25">
      <c r="A26" s="44" t="s">
        <v>123</v>
      </c>
      <c r="B26" s="235">
        <v>65.647788329999997</v>
      </c>
      <c r="C26" s="235">
        <v>63.412792350000004</v>
      </c>
      <c r="D26" s="240">
        <v>73.550919150000013</v>
      </c>
      <c r="F26" s="44" t="s">
        <v>217</v>
      </c>
      <c r="G26" s="235">
        <v>19.409887190000003</v>
      </c>
      <c r="H26" s="235">
        <v>40.260901220000001</v>
      </c>
      <c r="I26" s="240">
        <v>35.07561054</v>
      </c>
      <c r="J26" s="162"/>
      <c r="K26" s="36" t="s">
        <v>171</v>
      </c>
      <c r="L26" s="235">
        <v>0.7185379300000001</v>
      </c>
      <c r="M26" s="235">
        <v>0.99439551000000004</v>
      </c>
      <c r="N26" s="235">
        <v>2.9619328700000001</v>
      </c>
    </row>
    <row r="27" spans="1:14" x14ac:dyDescent="0.25">
      <c r="A27" s="44" t="s">
        <v>20</v>
      </c>
      <c r="B27" s="235">
        <v>72.225508980000001</v>
      </c>
      <c r="C27" s="235">
        <v>68.47217302</v>
      </c>
      <c r="D27" s="240">
        <v>71.425181099999989</v>
      </c>
      <c r="F27" s="44" t="s">
        <v>178</v>
      </c>
      <c r="G27" s="235">
        <v>12.1253674</v>
      </c>
      <c r="H27" s="235">
        <v>44.132441819999997</v>
      </c>
      <c r="I27" s="240">
        <v>34.946961889999997</v>
      </c>
      <c r="J27" s="162"/>
      <c r="K27" s="36" t="s">
        <v>184</v>
      </c>
      <c r="L27" s="235">
        <v>0.78028694999999992</v>
      </c>
      <c r="M27" s="235">
        <v>9.6942687500000009</v>
      </c>
      <c r="N27" s="235">
        <v>2.9573143200000001</v>
      </c>
    </row>
    <row r="28" spans="1:14" x14ac:dyDescent="0.25">
      <c r="A28" s="44" t="s">
        <v>229</v>
      </c>
      <c r="B28" s="235">
        <v>65.93404117</v>
      </c>
      <c r="C28" s="235">
        <v>63.038816709999999</v>
      </c>
      <c r="D28" s="240">
        <v>63.876070560000002</v>
      </c>
      <c r="F28" s="44" t="s">
        <v>2</v>
      </c>
      <c r="G28" s="235">
        <v>100.30416979</v>
      </c>
      <c r="H28" s="235">
        <v>35.184483130000004</v>
      </c>
      <c r="I28" s="240">
        <v>32.524740719999997</v>
      </c>
      <c r="J28" s="162"/>
      <c r="K28" s="36" t="s">
        <v>225</v>
      </c>
      <c r="L28" s="235">
        <v>5.130846E-2</v>
      </c>
      <c r="M28" s="235">
        <v>0.45340796</v>
      </c>
      <c r="N28" s="235">
        <v>2.696339</v>
      </c>
    </row>
    <row r="29" spans="1:14" x14ac:dyDescent="0.25">
      <c r="A29" s="44" t="s">
        <v>109</v>
      </c>
      <c r="B29" s="235">
        <v>84.408052430000012</v>
      </c>
      <c r="C29" s="235">
        <v>47.365803419999999</v>
      </c>
      <c r="D29" s="240">
        <v>63.310767820000002</v>
      </c>
      <c r="F29" s="44" t="s">
        <v>195</v>
      </c>
      <c r="G29" s="235">
        <v>19.96302562</v>
      </c>
      <c r="H29" s="235">
        <v>42.688468619999995</v>
      </c>
      <c r="I29" s="240">
        <v>22.726405539999998</v>
      </c>
      <c r="J29" s="162"/>
      <c r="K29" s="36" t="s">
        <v>195</v>
      </c>
      <c r="L29" s="235">
        <v>4.6039180399999999</v>
      </c>
      <c r="M29" s="235">
        <v>4.9017356799999998</v>
      </c>
      <c r="N29" s="235">
        <v>2.5651931800000001</v>
      </c>
    </row>
    <row r="30" spans="1:14" x14ac:dyDescent="0.25">
      <c r="A30" s="44" t="s">
        <v>88</v>
      </c>
      <c r="B30" s="235">
        <v>80.968932590000009</v>
      </c>
      <c r="C30" s="235">
        <v>74.16306969</v>
      </c>
      <c r="D30" s="240">
        <v>63.196367420000001</v>
      </c>
      <c r="F30" s="44" t="s">
        <v>222</v>
      </c>
      <c r="G30" s="235">
        <v>9.4306962200000015</v>
      </c>
      <c r="H30" s="235">
        <v>10.49769169</v>
      </c>
      <c r="I30" s="240">
        <v>16.315305330000001</v>
      </c>
      <c r="J30" s="162"/>
      <c r="K30" s="36" t="s">
        <v>0</v>
      </c>
      <c r="L30" s="235">
        <v>1.703651</v>
      </c>
      <c r="M30" s="235">
        <v>0.15314439999999999</v>
      </c>
      <c r="N30" s="235">
        <v>2.4454311299999998</v>
      </c>
    </row>
    <row r="31" spans="1:14" x14ac:dyDescent="0.25">
      <c r="A31" s="44" t="s">
        <v>189</v>
      </c>
      <c r="B31" s="235">
        <v>70.619472329999994</v>
      </c>
      <c r="C31" s="235">
        <v>58.105975860000001</v>
      </c>
      <c r="D31" s="240">
        <v>60.063730270000001</v>
      </c>
      <c r="F31" s="44" t="s">
        <v>20</v>
      </c>
      <c r="G31" s="235">
        <v>44.035924890000004</v>
      </c>
      <c r="H31" s="235">
        <v>27.98988318</v>
      </c>
      <c r="I31" s="240">
        <v>14.269343560000001</v>
      </c>
      <c r="J31" s="162"/>
      <c r="K31" s="36" t="s">
        <v>215</v>
      </c>
      <c r="L31" s="235">
        <v>0.23995279999999999</v>
      </c>
      <c r="M31" s="235">
        <v>0.39664977000000001</v>
      </c>
      <c r="N31" s="235">
        <v>2.3490495899999999</v>
      </c>
    </row>
    <row r="32" spans="1:14" x14ac:dyDescent="0.25">
      <c r="A32" s="44" t="s">
        <v>16</v>
      </c>
      <c r="B32" s="235">
        <v>32.519537030000002</v>
      </c>
      <c r="C32" s="235">
        <v>26.03309908</v>
      </c>
      <c r="D32" s="240">
        <v>59.487699020000001</v>
      </c>
      <c r="F32" s="44" t="s">
        <v>64</v>
      </c>
      <c r="G32" s="235">
        <v>24.55700023</v>
      </c>
      <c r="H32" s="235">
        <v>6.0224412699999998</v>
      </c>
      <c r="I32" s="240">
        <v>14.208677609999999</v>
      </c>
      <c r="J32" s="162"/>
      <c r="K32" s="36" t="s">
        <v>255</v>
      </c>
      <c r="L32" s="235">
        <v>1.84505275</v>
      </c>
      <c r="M32" s="235">
        <v>2.30159943</v>
      </c>
      <c r="N32" s="235">
        <v>2.3202232500000002</v>
      </c>
    </row>
    <row r="33" spans="1:14" x14ac:dyDescent="0.25">
      <c r="A33" s="44" t="s">
        <v>196</v>
      </c>
      <c r="B33" s="235">
        <v>46.279978909999997</v>
      </c>
      <c r="C33" s="235">
        <v>58.025712119999994</v>
      </c>
      <c r="D33" s="240">
        <v>58.389711460000001</v>
      </c>
      <c r="F33" s="44" t="s">
        <v>212</v>
      </c>
      <c r="G33" s="235">
        <v>12.250343529999999</v>
      </c>
      <c r="H33" s="235">
        <v>2.3457287200000003</v>
      </c>
      <c r="I33" s="240">
        <v>13.493129550000001</v>
      </c>
      <c r="J33" s="162"/>
      <c r="K33" s="36" t="s">
        <v>210</v>
      </c>
      <c r="L33" s="235">
        <v>1.30406182</v>
      </c>
      <c r="M33" s="235">
        <v>2.9109692000000003</v>
      </c>
      <c r="N33" s="235">
        <v>2.2902108999999999</v>
      </c>
    </row>
    <row r="34" spans="1:14" x14ac:dyDescent="0.25">
      <c r="A34" s="44" t="s">
        <v>214</v>
      </c>
      <c r="B34" s="235">
        <v>54.405208359999996</v>
      </c>
      <c r="C34" s="235">
        <v>64.635009359999998</v>
      </c>
      <c r="D34" s="240">
        <v>57.103058259999997</v>
      </c>
      <c r="F34" s="44" t="s">
        <v>108</v>
      </c>
      <c r="G34" s="235">
        <v>20.079525199999999</v>
      </c>
      <c r="H34" s="235">
        <v>1.4386439900000001</v>
      </c>
      <c r="I34" s="240">
        <v>13.43433885</v>
      </c>
      <c r="J34" s="162"/>
      <c r="K34" s="36" t="s">
        <v>202</v>
      </c>
      <c r="L34" s="235">
        <v>1.23207479</v>
      </c>
      <c r="M34" s="235">
        <v>2.01281409</v>
      </c>
      <c r="N34" s="235">
        <v>2.2848260599999999</v>
      </c>
    </row>
    <row r="35" spans="1:14" x14ac:dyDescent="0.25">
      <c r="A35" s="44" t="s">
        <v>238</v>
      </c>
      <c r="B35" s="235">
        <v>81.66226279</v>
      </c>
      <c r="C35" s="235">
        <v>53.112830020000004</v>
      </c>
      <c r="D35" s="240">
        <v>56.098700130000005</v>
      </c>
      <c r="F35" s="44" t="s">
        <v>134</v>
      </c>
      <c r="G35" s="235">
        <v>11.127261769999999</v>
      </c>
      <c r="H35" s="235">
        <v>12.372501720000001</v>
      </c>
      <c r="I35" s="240">
        <v>13.416237880000001</v>
      </c>
      <c r="J35" s="162"/>
      <c r="K35" s="36" t="s">
        <v>201</v>
      </c>
      <c r="L35" s="235">
        <v>2.8782118999999997</v>
      </c>
      <c r="M35" s="235">
        <v>3.5525190699999998</v>
      </c>
      <c r="N35" s="235">
        <v>2.19131125</v>
      </c>
    </row>
    <row r="36" spans="1:14" x14ac:dyDescent="0.25">
      <c r="A36" s="44" t="s">
        <v>212</v>
      </c>
      <c r="B36" s="235">
        <v>58.882899139999999</v>
      </c>
      <c r="C36" s="235">
        <v>61.349084729999994</v>
      </c>
      <c r="D36" s="240">
        <v>54.610585999999998</v>
      </c>
      <c r="F36" s="44" t="s">
        <v>168</v>
      </c>
      <c r="G36" s="235">
        <v>18.241437530000002</v>
      </c>
      <c r="H36" s="235">
        <v>54.000270409999999</v>
      </c>
      <c r="I36" s="240">
        <v>12.677351249999999</v>
      </c>
      <c r="J36" s="162"/>
      <c r="K36" s="36" t="s">
        <v>123</v>
      </c>
      <c r="L36" s="235">
        <v>2.4080665699999999</v>
      </c>
      <c r="M36" s="235">
        <v>3.8758109799999998</v>
      </c>
      <c r="N36" s="235">
        <v>2.0820240700000001</v>
      </c>
    </row>
    <row r="37" spans="1:14" x14ac:dyDescent="0.25">
      <c r="A37" s="44" t="s">
        <v>178</v>
      </c>
      <c r="B37" s="235">
        <v>20.414958170000002</v>
      </c>
      <c r="C37" s="235">
        <v>33.586629590000001</v>
      </c>
      <c r="D37" s="240">
        <v>49.394316789999998</v>
      </c>
      <c r="F37" s="44" t="s">
        <v>157</v>
      </c>
      <c r="G37" s="235">
        <v>8.8771546400000005</v>
      </c>
      <c r="H37" s="235">
        <v>152.90929331999999</v>
      </c>
      <c r="I37" s="240">
        <v>12.49655368</v>
      </c>
      <c r="J37" s="162"/>
      <c r="K37" s="36" t="s">
        <v>172</v>
      </c>
      <c r="L37" s="235">
        <v>1.0068208400000001</v>
      </c>
      <c r="M37" s="235">
        <v>14.44683536</v>
      </c>
      <c r="N37" s="235">
        <v>1.9782850300000001</v>
      </c>
    </row>
    <row r="38" spans="1:14" x14ac:dyDescent="0.25">
      <c r="A38" s="44" t="s">
        <v>204</v>
      </c>
      <c r="B38" s="235">
        <v>59.842387600000002</v>
      </c>
      <c r="C38" s="235">
        <v>45.47530613</v>
      </c>
      <c r="D38" s="240">
        <v>49.33127683</v>
      </c>
      <c r="F38" s="44" t="s">
        <v>242</v>
      </c>
      <c r="G38" s="235">
        <v>6.1963560300000005</v>
      </c>
      <c r="H38" s="235">
        <v>12.24443188</v>
      </c>
      <c r="I38" s="240">
        <v>12.110598029999998</v>
      </c>
      <c r="J38" s="162"/>
      <c r="K38" s="36" t="s">
        <v>194</v>
      </c>
      <c r="L38" s="235">
        <v>0.70733027999999998</v>
      </c>
      <c r="M38" s="235">
        <v>2.02440533</v>
      </c>
      <c r="N38" s="235">
        <v>1.9686841499999999</v>
      </c>
    </row>
    <row r="39" spans="1:14" x14ac:dyDescent="0.25">
      <c r="A39" s="44" t="s">
        <v>197</v>
      </c>
      <c r="B39" s="235">
        <v>16.398611160000002</v>
      </c>
      <c r="C39" s="235">
        <v>21.678126450000001</v>
      </c>
      <c r="D39" s="240">
        <v>47.224815240000005</v>
      </c>
      <c r="F39" s="44" t="s">
        <v>182</v>
      </c>
      <c r="G39" s="235">
        <v>4.6524567599999997</v>
      </c>
      <c r="H39" s="235">
        <v>10.866256869999999</v>
      </c>
      <c r="I39" s="240">
        <v>11.52505367</v>
      </c>
      <c r="J39" s="162"/>
      <c r="K39" s="36" t="s">
        <v>205</v>
      </c>
      <c r="L39" s="235">
        <v>0.97935563999999997</v>
      </c>
      <c r="M39" s="235">
        <v>4.2814315800000005</v>
      </c>
      <c r="N39" s="235">
        <v>1.67731144</v>
      </c>
    </row>
    <row r="40" spans="1:14" x14ac:dyDescent="0.25">
      <c r="A40" s="44" t="s">
        <v>129</v>
      </c>
      <c r="B40" s="235">
        <v>60.975683459999999</v>
      </c>
      <c r="C40" s="235">
        <v>56.350714179999997</v>
      </c>
      <c r="D40" s="240">
        <v>47.100448619999995</v>
      </c>
      <c r="F40" s="44" t="s">
        <v>98</v>
      </c>
      <c r="G40" s="235">
        <v>25.309979680000001</v>
      </c>
      <c r="H40" s="235">
        <v>4.89050326</v>
      </c>
      <c r="I40" s="240">
        <v>11.229859189999999</v>
      </c>
      <c r="J40" s="162"/>
      <c r="K40" s="36" t="s">
        <v>203</v>
      </c>
      <c r="L40" s="235">
        <v>1.1307858100000001</v>
      </c>
      <c r="M40" s="235">
        <v>2.05840209</v>
      </c>
      <c r="N40" s="235">
        <v>1.5501000199999999</v>
      </c>
    </row>
    <row r="41" spans="1:14" x14ac:dyDescent="0.25">
      <c r="A41" s="44" t="s">
        <v>211</v>
      </c>
      <c r="B41" s="235">
        <v>36.914952820000003</v>
      </c>
      <c r="C41" s="235">
        <v>39.541135700000005</v>
      </c>
      <c r="D41" s="240">
        <v>46.762656149999998</v>
      </c>
      <c r="F41" s="44" t="s">
        <v>216</v>
      </c>
      <c r="G41" s="235">
        <v>21.278591940000002</v>
      </c>
      <c r="H41" s="235">
        <v>46.855672520000006</v>
      </c>
      <c r="I41" s="240">
        <v>10.133331550000001</v>
      </c>
      <c r="J41" s="162"/>
      <c r="K41" s="36" t="s">
        <v>212</v>
      </c>
      <c r="L41" s="235">
        <v>1.8474456000000001</v>
      </c>
      <c r="M41" s="235">
        <v>2.5895587899999999</v>
      </c>
      <c r="N41" s="235">
        <v>1.4979803600000001</v>
      </c>
    </row>
    <row r="42" spans="1:14" x14ac:dyDescent="0.25">
      <c r="A42" s="44" t="s">
        <v>160</v>
      </c>
      <c r="B42" s="235">
        <v>43.192845810000001</v>
      </c>
      <c r="C42" s="235">
        <v>41.226976990000004</v>
      </c>
      <c r="D42" s="240">
        <v>46.307783450000002</v>
      </c>
      <c r="F42" s="44" t="s">
        <v>196</v>
      </c>
      <c r="G42" s="235">
        <v>8.0805200199999998</v>
      </c>
      <c r="H42" s="235">
        <v>43.809556979999996</v>
      </c>
      <c r="I42" s="240">
        <v>10.10020707</v>
      </c>
      <c r="J42" s="162"/>
      <c r="K42" s="36" t="s">
        <v>130</v>
      </c>
      <c r="L42" s="235">
        <v>0.69103888999999996</v>
      </c>
      <c r="M42" s="235">
        <v>2.0139075000000002</v>
      </c>
      <c r="N42" s="235">
        <v>1.4675167600000001</v>
      </c>
    </row>
    <row r="43" spans="1:14" x14ac:dyDescent="0.25">
      <c r="A43" s="44" t="s">
        <v>222</v>
      </c>
      <c r="B43" s="235">
        <v>38.61842111</v>
      </c>
      <c r="C43" s="235">
        <v>25.698069780000001</v>
      </c>
      <c r="D43" s="240">
        <v>46.117170479999999</v>
      </c>
      <c r="F43" s="44" t="s">
        <v>142</v>
      </c>
      <c r="G43" s="235">
        <v>1.80574843</v>
      </c>
      <c r="H43" s="235">
        <v>21.543081730000001</v>
      </c>
      <c r="I43" s="240">
        <v>8.9964691500000011</v>
      </c>
      <c r="J43" s="162"/>
      <c r="K43" s="36" t="s">
        <v>220</v>
      </c>
      <c r="L43" s="235">
        <v>1.9088031200000002</v>
      </c>
      <c r="M43" s="235">
        <v>1.8806388300000001</v>
      </c>
      <c r="N43" s="235">
        <v>1.3875513400000001</v>
      </c>
    </row>
    <row r="44" spans="1:14" x14ac:dyDescent="0.25">
      <c r="A44" s="44" t="s">
        <v>203</v>
      </c>
      <c r="B44" s="235">
        <v>39.268812369999999</v>
      </c>
      <c r="C44" s="235">
        <v>48.008295759999996</v>
      </c>
      <c r="D44" s="240">
        <v>45.867055640000004</v>
      </c>
      <c r="F44" s="44" t="s">
        <v>9</v>
      </c>
      <c r="G44" s="235">
        <v>101.92292012999999</v>
      </c>
      <c r="H44" s="235">
        <v>4.4283542699999998</v>
      </c>
      <c r="I44" s="240">
        <v>8.8808117299999996</v>
      </c>
      <c r="J44" s="162"/>
      <c r="K44" s="36" t="s">
        <v>107</v>
      </c>
      <c r="L44" s="235">
        <v>0.95432015000000003</v>
      </c>
      <c r="M44" s="235">
        <v>0.44905623</v>
      </c>
      <c r="N44" s="235">
        <v>1.3578814699999999</v>
      </c>
    </row>
    <row r="45" spans="1:14" x14ac:dyDescent="0.25">
      <c r="A45" s="44" t="s">
        <v>200</v>
      </c>
      <c r="B45" s="235">
        <v>24.414799070000001</v>
      </c>
      <c r="C45" s="235">
        <v>32.390918499999998</v>
      </c>
      <c r="D45" s="240">
        <v>44.76776057</v>
      </c>
      <c r="F45" s="44" t="s">
        <v>202</v>
      </c>
      <c r="G45" s="235">
        <v>5.5274932300000001</v>
      </c>
      <c r="H45" s="235">
        <v>0.70610428000000003</v>
      </c>
      <c r="I45" s="240">
        <v>8.6850423900000013</v>
      </c>
      <c r="J45" s="162"/>
      <c r="K45" s="36" t="s">
        <v>188</v>
      </c>
      <c r="L45" s="235">
        <v>1.8412439899999999</v>
      </c>
      <c r="M45" s="235">
        <v>0.97136739000000005</v>
      </c>
      <c r="N45" s="235">
        <v>1.3178283100000001</v>
      </c>
    </row>
    <row r="46" spans="1:14" x14ac:dyDescent="0.25">
      <c r="A46" s="44" t="s">
        <v>157</v>
      </c>
      <c r="B46" s="235">
        <v>35.27844528</v>
      </c>
      <c r="C46" s="235">
        <v>57.11272692</v>
      </c>
      <c r="D46" s="240">
        <v>44.224468020000003</v>
      </c>
      <c r="F46" s="44" t="s">
        <v>130</v>
      </c>
      <c r="G46" s="235">
        <v>4.9122931300000001</v>
      </c>
      <c r="H46" s="235">
        <v>5.2517811999999999</v>
      </c>
      <c r="I46" s="240">
        <v>8.1079333099999999</v>
      </c>
      <c r="J46" s="162"/>
      <c r="K46" s="36" t="s">
        <v>250</v>
      </c>
      <c r="L46" s="235">
        <v>1.34002851</v>
      </c>
      <c r="M46" s="235">
        <v>3.8990631099999997</v>
      </c>
      <c r="N46" s="235">
        <v>1.2128776100000001</v>
      </c>
    </row>
    <row r="47" spans="1:14" x14ac:dyDescent="0.25">
      <c r="A47" s="44" t="s">
        <v>195</v>
      </c>
      <c r="B47" s="235">
        <v>47.023560070000002</v>
      </c>
      <c r="C47" s="235">
        <v>47.631142700000005</v>
      </c>
      <c r="D47" s="240">
        <v>44.190209799999998</v>
      </c>
      <c r="F47" s="44" t="s">
        <v>14</v>
      </c>
      <c r="G47" s="235">
        <v>6.6225302199999998</v>
      </c>
      <c r="H47" s="235">
        <v>2.3783699700000001</v>
      </c>
      <c r="I47" s="240">
        <v>7.8652059699999999</v>
      </c>
      <c r="J47" s="162"/>
      <c r="K47" s="36" t="s">
        <v>198</v>
      </c>
      <c r="L47" s="235">
        <v>2.0572020499999999</v>
      </c>
      <c r="M47" s="235">
        <v>3.8156252799999999</v>
      </c>
      <c r="N47" s="235">
        <v>1.1742703999999999</v>
      </c>
    </row>
    <row r="48" spans="1:14" x14ac:dyDescent="0.25">
      <c r="A48" s="44" t="s">
        <v>194</v>
      </c>
      <c r="B48" s="235">
        <v>27.22607348</v>
      </c>
      <c r="C48" s="235">
        <v>46.432655700000005</v>
      </c>
      <c r="D48" s="240">
        <v>43.50138046</v>
      </c>
      <c r="F48" s="44" t="s">
        <v>110</v>
      </c>
      <c r="G48" s="235">
        <v>2.28832455</v>
      </c>
      <c r="H48" s="235">
        <v>8.0111511799999988</v>
      </c>
      <c r="I48" s="240">
        <v>7.5901460199999997</v>
      </c>
      <c r="J48" s="162"/>
      <c r="K48" s="36" t="s">
        <v>235</v>
      </c>
      <c r="L48" s="235">
        <v>0.86935297999999994</v>
      </c>
      <c r="M48" s="235">
        <v>0.80926439000000006</v>
      </c>
      <c r="N48" s="235">
        <v>1.1503547299999999</v>
      </c>
    </row>
    <row r="49" spans="1:14" x14ac:dyDescent="0.25">
      <c r="A49" s="44" t="s">
        <v>143</v>
      </c>
      <c r="B49" s="235">
        <v>36.463916049999995</v>
      </c>
      <c r="C49" s="235">
        <v>45.253585049999998</v>
      </c>
      <c r="D49" s="240">
        <v>43.429164530000001</v>
      </c>
      <c r="F49" s="44" t="s">
        <v>250</v>
      </c>
      <c r="G49" s="235">
        <v>12.187818759999999</v>
      </c>
      <c r="H49" s="235">
        <v>4.4290582599999997</v>
      </c>
      <c r="I49" s="240">
        <v>7.2217633600000006</v>
      </c>
      <c r="J49" s="162"/>
      <c r="K49" s="36" t="s">
        <v>197</v>
      </c>
      <c r="L49" s="235">
        <v>1.73860769</v>
      </c>
      <c r="M49" s="235">
        <v>3.8000625699999997</v>
      </c>
      <c r="N49" s="235">
        <v>1.0810934299999999</v>
      </c>
    </row>
    <row r="50" spans="1:14" x14ac:dyDescent="0.25">
      <c r="A50" s="44" t="s">
        <v>36</v>
      </c>
      <c r="B50" s="235">
        <v>42.354252020000004</v>
      </c>
      <c r="C50" s="235">
        <v>38.060623909999997</v>
      </c>
      <c r="D50" s="240">
        <v>42.599186680000003</v>
      </c>
      <c r="F50" s="44" t="s">
        <v>235</v>
      </c>
      <c r="G50" s="235">
        <v>0.50538669999999997</v>
      </c>
      <c r="H50" s="235">
        <v>0.72304408999999992</v>
      </c>
      <c r="I50" s="240">
        <v>6.9512395999999992</v>
      </c>
      <c r="J50" s="162"/>
      <c r="K50" s="36" t="s">
        <v>248</v>
      </c>
      <c r="L50" s="235">
        <v>2.82930561</v>
      </c>
      <c r="M50" s="235">
        <v>4.0392048100000002</v>
      </c>
      <c r="N50" s="235">
        <v>0.92966806999999996</v>
      </c>
    </row>
    <row r="51" spans="1:14" x14ac:dyDescent="0.25">
      <c r="A51" s="44" t="s">
        <v>39</v>
      </c>
      <c r="B51" s="235">
        <v>42.410928640000002</v>
      </c>
      <c r="C51" s="235">
        <v>68.709429700000001</v>
      </c>
      <c r="D51" s="240">
        <v>41.716240240000005</v>
      </c>
      <c r="F51" s="44" t="s">
        <v>229</v>
      </c>
      <c r="G51" s="235">
        <v>14.63930369</v>
      </c>
      <c r="H51" s="235">
        <v>5.7149372300000003</v>
      </c>
      <c r="I51" s="240">
        <v>6.8049150199999993</v>
      </c>
      <c r="J51" s="162"/>
      <c r="K51" s="36" t="s">
        <v>254</v>
      </c>
      <c r="L51" s="235">
        <v>0.32354273</v>
      </c>
      <c r="M51" s="235">
        <v>1.5014992</v>
      </c>
      <c r="N51" s="235">
        <v>0.91356585999999995</v>
      </c>
    </row>
    <row r="52" spans="1:14" x14ac:dyDescent="0.25">
      <c r="A52" s="44" t="s">
        <v>242</v>
      </c>
      <c r="B52" s="235">
        <v>17.11051569</v>
      </c>
      <c r="C52" s="235">
        <v>32.396826799999999</v>
      </c>
      <c r="D52" s="240">
        <v>40.424226609999998</v>
      </c>
      <c r="F52" s="44" t="s">
        <v>240</v>
      </c>
      <c r="G52" s="235">
        <v>3.0504585499999997</v>
      </c>
      <c r="H52" s="235">
        <v>0.78860804000000007</v>
      </c>
      <c r="I52" s="240">
        <v>6.2264350400000001</v>
      </c>
      <c r="J52" s="162"/>
      <c r="K52" s="36" t="s">
        <v>243</v>
      </c>
      <c r="L52" s="235">
        <v>0.64285993999999991</v>
      </c>
      <c r="M52" s="235">
        <v>1.29890007</v>
      </c>
      <c r="N52" s="235">
        <v>0.84943723999999998</v>
      </c>
    </row>
    <row r="53" spans="1:14" x14ac:dyDescent="0.25">
      <c r="A53" s="44" t="s">
        <v>231</v>
      </c>
      <c r="B53" s="235">
        <v>41.192771039999997</v>
      </c>
      <c r="C53" s="235">
        <v>41.699926349999998</v>
      </c>
      <c r="D53" s="240">
        <v>39.938388140000001</v>
      </c>
      <c r="F53" s="44" t="s">
        <v>200</v>
      </c>
      <c r="G53" s="235">
        <v>3.1316438799999999</v>
      </c>
      <c r="H53" s="235">
        <v>4.0242964800000003</v>
      </c>
      <c r="I53" s="240">
        <v>5.7797919900000005</v>
      </c>
      <c r="J53" s="162"/>
      <c r="K53" s="36" t="s">
        <v>258</v>
      </c>
      <c r="L53" s="235">
        <v>0.39673942000000001</v>
      </c>
      <c r="M53" s="235">
        <v>0.82743286999999999</v>
      </c>
      <c r="N53" s="235">
        <v>0.79840006999999991</v>
      </c>
    </row>
    <row r="54" spans="1:14" x14ac:dyDescent="0.25">
      <c r="A54" s="44" t="s">
        <v>104</v>
      </c>
      <c r="B54" s="235">
        <v>55.416240819999999</v>
      </c>
      <c r="C54" s="235">
        <v>32.462480989999996</v>
      </c>
      <c r="D54" s="240">
        <v>39.718760680000003</v>
      </c>
      <c r="F54" s="44" t="s">
        <v>199</v>
      </c>
      <c r="G54" s="235">
        <v>0.60690062</v>
      </c>
      <c r="H54" s="235">
        <v>2.7267576</v>
      </c>
      <c r="I54" s="240">
        <v>5.4905963099999999</v>
      </c>
      <c r="J54" s="162"/>
      <c r="K54" s="36" t="s">
        <v>233</v>
      </c>
      <c r="L54" s="235">
        <v>0.31677726</v>
      </c>
      <c r="M54" s="235">
        <v>0.33875196999999996</v>
      </c>
      <c r="N54" s="235">
        <v>0.76817955000000004</v>
      </c>
    </row>
    <row r="55" spans="1:14" x14ac:dyDescent="0.25">
      <c r="A55" s="44" t="s">
        <v>240</v>
      </c>
      <c r="B55" s="235">
        <v>44.348379469999998</v>
      </c>
      <c r="C55" s="235">
        <v>33.287047469999997</v>
      </c>
      <c r="D55" s="240">
        <v>39.456225930000002</v>
      </c>
      <c r="F55" s="44" t="s">
        <v>213</v>
      </c>
      <c r="G55" s="235">
        <v>3.8600351399999999</v>
      </c>
      <c r="H55" s="235">
        <v>11.17338676</v>
      </c>
      <c r="I55" s="240">
        <v>4.9819799900000001</v>
      </c>
      <c r="J55" s="162"/>
      <c r="K55" s="36" t="s">
        <v>251</v>
      </c>
      <c r="L55" s="235">
        <v>0.64129658999999994</v>
      </c>
      <c r="M55" s="235">
        <v>0.89486229000000006</v>
      </c>
      <c r="N55" s="235">
        <v>0.75680880000000006</v>
      </c>
    </row>
    <row r="56" spans="1:14" x14ac:dyDescent="0.25">
      <c r="A56" s="44" t="s">
        <v>201</v>
      </c>
      <c r="B56" s="235">
        <v>26.042219539999998</v>
      </c>
      <c r="C56" s="235">
        <v>19.55851311</v>
      </c>
      <c r="D56" s="240">
        <v>39.303354349999999</v>
      </c>
      <c r="F56" s="44" t="s">
        <v>220</v>
      </c>
      <c r="G56" s="235">
        <v>10.656771769999999</v>
      </c>
      <c r="H56" s="235">
        <v>15.743274529999999</v>
      </c>
      <c r="I56" s="240">
        <v>4.6480803899999996</v>
      </c>
      <c r="J56" s="162"/>
      <c r="K56" s="36" t="s">
        <v>160</v>
      </c>
      <c r="L56" s="235">
        <v>0.41337629999999997</v>
      </c>
      <c r="M56" s="235">
        <v>7.4660931100000001</v>
      </c>
      <c r="N56" s="235">
        <v>0.67688024999999996</v>
      </c>
    </row>
    <row r="57" spans="1:14" x14ac:dyDescent="0.25">
      <c r="A57" s="44" t="s">
        <v>5</v>
      </c>
      <c r="B57" s="235">
        <v>38.982761420000003</v>
      </c>
      <c r="C57" s="235">
        <v>42.986060289999998</v>
      </c>
      <c r="D57" s="240">
        <v>38.98706103</v>
      </c>
      <c r="F57" s="44" t="s">
        <v>188</v>
      </c>
      <c r="G57" s="235">
        <v>10.132047029999999</v>
      </c>
      <c r="H57" s="235">
        <v>1.38519484</v>
      </c>
      <c r="I57" s="240">
        <v>4.5993147800000003</v>
      </c>
      <c r="J57" s="162"/>
      <c r="K57" s="36" t="s">
        <v>231</v>
      </c>
      <c r="L57" s="235">
        <v>0.24660683</v>
      </c>
      <c r="M57" s="235">
        <v>0.43137049</v>
      </c>
      <c r="N57" s="235">
        <v>0.65432250999999997</v>
      </c>
    </row>
    <row r="58" spans="1:14" x14ac:dyDescent="0.25">
      <c r="A58" s="44" t="s">
        <v>232</v>
      </c>
      <c r="B58" s="235">
        <v>44.987862130000003</v>
      </c>
      <c r="C58" s="235">
        <v>38.244154899999998</v>
      </c>
      <c r="D58" s="240">
        <v>38.929373979999994</v>
      </c>
      <c r="F58" s="44" t="s">
        <v>146</v>
      </c>
      <c r="G58" s="235">
        <v>3.1259021099999997</v>
      </c>
      <c r="H58" s="235">
        <v>0.66855370999999997</v>
      </c>
      <c r="I58" s="240">
        <v>4.4302638600000002</v>
      </c>
      <c r="J58" s="162"/>
      <c r="K58" s="36" t="s">
        <v>238</v>
      </c>
      <c r="L58" s="235">
        <v>0.40857604999999997</v>
      </c>
      <c r="M58" s="235">
        <v>0.95002472999999998</v>
      </c>
      <c r="N58" s="235">
        <v>0.6373430699999999</v>
      </c>
    </row>
    <row r="59" spans="1:14" x14ac:dyDescent="0.25">
      <c r="A59" s="44" t="s">
        <v>99</v>
      </c>
      <c r="B59" s="235">
        <v>24.192780249999998</v>
      </c>
      <c r="C59" s="235">
        <v>35.01292771</v>
      </c>
      <c r="D59" s="240">
        <v>38.594749119999996</v>
      </c>
      <c r="F59" s="44" t="s">
        <v>201</v>
      </c>
      <c r="G59" s="235">
        <v>8.4018253900000008</v>
      </c>
      <c r="H59" s="235">
        <v>12.873404359999999</v>
      </c>
      <c r="I59" s="240">
        <v>4.4216465999999999</v>
      </c>
      <c r="J59" s="162"/>
      <c r="K59" s="36" t="s">
        <v>252</v>
      </c>
      <c r="L59" s="235">
        <v>0.34992647999999998</v>
      </c>
      <c r="M59" s="235">
        <v>0.32776008000000001</v>
      </c>
      <c r="N59" s="235">
        <v>0.63700374999999998</v>
      </c>
    </row>
    <row r="60" spans="1:14" x14ac:dyDescent="0.25">
      <c r="A60" s="44" t="s">
        <v>27</v>
      </c>
      <c r="B60" s="235">
        <v>33.543448179999999</v>
      </c>
      <c r="C60" s="235">
        <v>31.220209829999998</v>
      </c>
      <c r="D60" s="240">
        <v>37.61222953</v>
      </c>
      <c r="F60" s="44" t="s">
        <v>35</v>
      </c>
      <c r="G60" s="235">
        <v>2.5247197900000002</v>
      </c>
      <c r="H60" s="235">
        <v>7.4387842099999997</v>
      </c>
      <c r="I60" s="240">
        <v>4.2786671199999997</v>
      </c>
      <c r="J60" s="162"/>
      <c r="K60" s="36" t="s">
        <v>232</v>
      </c>
      <c r="L60" s="235">
        <v>0.21489232</v>
      </c>
      <c r="M60" s="235">
        <v>0.71451673999999998</v>
      </c>
      <c r="N60" s="235">
        <v>0.62881796000000001</v>
      </c>
    </row>
    <row r="61" spans="1:14" x14ac:dyDescent="0.25">
      <c r="A61" s="44" t="s">
        <v>146</v>
      </c>
      <c r="B61" s="235">
        <v>20.836052640000002</v>
      </c>
      <c r="C61" s="235">
        <v>24.80656716</v>
      </c>
      <c r="D61" s="240">
        <v>37.08773111</v>
      </c>
      <c r="F61" s="44" t="s">
        <v>147</v>
      </c>
      <c r="G61" s="235">
        <v>3.9481255200000001</v>
      </c>
      <c r="H61" s="235">
        <v>1.83050563</v>
      </c>
      <c r="I61" s="240">
        <v>4.1593129600000003</v>
      </c>
      <c r="J61" s="162"/>
      <c r="K61" s="36" t="s">
        <v>128</v>
      </c>
      <c r="L61" s="235">
        <v>7.8208830000000007E-2</v>
      </c>
      <c r="M61" s="235">
        <v>1.46063722</v>
      </c>
      <c r="N61" s="235">
        <v>0.59671165999999998</v>
      </c>
    </row>
    <row r="62" spans="1:14" x14ac:dyDescent="0.25">
      <c r="A62" s="44" t="s">
        <v>23</v>
      </c>
      <c r="B62" s="235">
        <v>31.219509980000002</v>
      </c>
      <c r="C62" s="235">
        <v>31.217389960000002</v>
      </c>
      <c r="D62" s="240">
        <v>36.367223100000004</v>
      </c>
      <c r="F62" s="44" t="s">
        <v>155</v>
      </c>
      <c r="G62" s="235">
        <v>16.8679293</v>
      </c>
      <c r="H62" s="235">
        <v>8.92540303</v>
      </c>
      <c r="I62" s="240">
        <v>4.1364373199999998</v>
      </c>
      <c r="J62" s="162"/>
      <c r="K62" s="36" t="s">
        <v>143</v>
      </c>
      <c r="L62" s="235">
        <v>1.1106088799999998</v>
      </c>
      <c r="M62" s="235">
        <v>0.27059244999999998</v>
      </c>
      <c r="N62" s="235">
        <v>0.58716521999999993</v>
      </c>
    </row>
    <row r="63" spans="1:14" x14ac:dyDescent="0.25">
      <c r="A63" s="44" t="s">
        <v>25</v>
      </c>
      <c r="B63" s="235">
        <v>28.785515760000003</v>
      </c>
      <c r="C63" s="235">
        <v>32.435979719999999</v>
      </c>
      <c r="D63" s="240">
        <v>35.681757619999999</v>
      </c>
      <c r="F63" s="44" t="s">
        <v>193</v>
      </c>
      <c r="G63" s="235">
        <v>2.9147954600000001</v>
      </c>
      <c r="H63" s="235">
        <v>0.11038023</v>
      </c>
      <c r="I63" s="240">
        <v>4.1249882500000004</v>
      </c>
      <c r="J63" s="162"/>
      <c r="K63" s="36" t="s">
        <v>199</v>
      </c>
      <c r="L63" s="235">
        <v>0.57923985</v>
      </c>
      <c r="M63" s="235">
        <v>1.3594078300000001</v>
      </c>
      <c r="N63" s="235">
        <v>0.58173648999999994</v>
      </c>
    </row>
    <row r="64" spans="1:14" x14ac:dyDescent="0.25">
      <c r="A64" s="44" t="s">
        <v>22</v>
      </c>
      <c r="B64" s="235">
        <v>24.421678379999999</v>
      </c>
      <c r="C64" s="235">
        <v>33.642043740000005</v>
      </c>
      <c r="D64" s="240">
        <v>32.69969605</v>
      </c>
      <c r="F64" s="44" t="s">
        <v>169</v>
      </c>
      <c r="G64" s="235">
        <v>1.0910009700000001</v>
      </c>
      <c r="H64" s="235">
        <v>8.7849676300000006</v>
      </c>
      <c r="I64" s="240">
        <v>3.9358166699999999</v>
      </c>
      <c r="J64" s="162"/>
      <c r="K64" s="36" t="s">
        <v>75</v>
      </c>
      <c r="L64" s="235">
        <v>2.7670319500000002</v>
      </c>
      <c r="M64" s="235">
        <v>2.6873888900000003</v>
      </c>
      <c r="N64" s="235">
        <v>0.56264448</v>
      </c>
    </row>
    <row r="65" spans="1:14" x14ac:dyDescent="0.25">
      <c r="A65" s="44" t="s">
        <v>256</v>
      </c>
      <c r="B65" s="235">
        <v>28.729823809999999</v>
      </c>
      <c r="C65" s="235">
        <v>31.362788100000003</v>
      </c>
      <c r="D65" s="240">
        <v>32.581571570000001</v>
      </c>
      <c r="F65" s="44" t="s">
        <v>128</v>
      </c>
      <c r="G65" s="235">
        <v>4.2883314700000001</v>
      </c>
      <c r="H65" s="235">
        <v>9.1337396300000009</v>
      </c>
      <c r="I65" s="240">
        <v>3.8727326</v>
      </c>
      <c r="J65" s="162"/>
      <c r="K65" s="36" t="s">
        <v>237</v>
      </c>
      <c r="L65" s="235">
        <v>0.16876598000000001</v>
      </c>
      <c r="M65" s="235">
        <v>0.26529511</v>
      </c>
      <c r="N65" s="235">
        <v>0.56125601999999997</v>
      </c>
    </row>
    <row r="66" spans="1:14" x14ac:dyDescent="0.25">
      <c r="A66" s="44" t="s">
        <v>210</v>
      </c>
      <c r="B66" s="235">
        <v>18.730660559999997</v>
      </c>
      <c r="C66" s="235">
        <v>28.461222100000001</v>
      </c>
      <c r="D66" s="240">
        <v>29.57357185</v>
      </c>
      <c r="F66" s="44" t="s">
        <v>92</v>
      </c>
      <c r="G66" s="235">
        <v>4.1799000000000003E-4</v>
      </c>
      <c r="H66" s="235">
        <v>1.6645188899999999</v>
      </c>
      <c r="I66" s="240">
        <v>3.7423987099999998</v>
      </c>
      <c r="J66" s="162"/>
      <c r="K66" s="36" t="s">
        <v>179</v>
      </c>
      <c r="L66" s="235">
        <v>49.026420200000004</v>
      </c>
      <c r="M66" s="235">
        <v>4.0450535399999996</v>
      </c>
      <c r="N66" s="235">
        <v>0.535941</v>
      </c>
    </row>
    <row r="67" spans="1:14" x14ac:dyDescent="0.25">
      <c r="A67" s="44" t="s">
        <v>2</v>
      </c>
      <c r="B67" s="235">
        <v>32.250062730000003</v>
      </c>
      <c r="C67" s="235">
        <v>19.642361519999998</v>
      </c>
      <c r="D67" s="240">
        <v>28.862002739999998</v>
      </c>
      <c r="F67" s="44" t="s">
        <v>103</v>
      </c>
      <c r="G67" s="235">
        <v>2.9630968700000002</v>
      </c>
      <c r="H67" s="235">
        <v>3.5596748499999999</v>
      </c>
      <c r="I67" s="240">
        <v>3.7258354100000002</v>
      </c>
      <c r="J67" s="162"/>
      <c r="K67" s="36" t="s">
        <v>230</v>
      </c>
      <c r="L67" s="235">
        <v>0.21316760000000001</v>
      </c>
      <c r="M67" s="235">
        <v>0.31416721000000003</v>
      </c>
      <c r="N67" s="235">
        <v>0.46993589000000002</v>
      </c>
    </row>
    <row r="68" spans="1:14" x14ac:dyDescent="0.25">
      <c r="A68" s="44" t="s">
        <v>172</v>
      </c>
      <c r="B68" s="235">
        <v>24.76939205</v>
      </c>
      <c r="C68" s="235">
        <v>30.050259420000003</v>
      </c>
      <c r="D68" s="240">
        <v>27.749657579999997</v>
      </c>
      <c r="F68" s="44" t="s">
        <v>105</v>
      </c>
      <c r="G68" s="235">
        <v>21.725606640000002</v>
      </c>
      <c r="H68" s="235">
        <v>16.717756940000001</v>
      </c>
      <c r="I68" s="240">
        <v>3.5516414900000002</v>
      </c>
      <c r="J68" s="162"/>
      <c r="K68" s="36" t="s">
        <v>169</v>
      </c>
      <c r="L68" s="235">
        <v>2.3270000000000001E-3</v>
      </c>
      <c r="M68" s="235">
        <v>0.20154645999999998</v>
      </c>
      <c r="N68" s="235">
        <v>0.41343340000000001</v>
      </c>
    </row>
    <row r="69" spans="1:14" x14ac:dyDescent="0.25">
      <c r="A69" s="44" t="s">
        <v>233</v>
      </c>
      <c r="B69" s="235">
        <v>27.593024190000001</v>
      </c>
      <c r="C69" s="235">
        <v>28.547023539999998</v>
      </c>
      <c r="D69" s="240">
        <v>27.620241829999998</v>
      </c>
      <c r="F69" s="44" t="s">
        <v>228</v>
      </c>
      <c r="G69" s="235">
        <v>1.30119674</v>
      </c>
      <c r="H69" s="235">
        <v>7.1918836100000005</v>
      </c>
      <c r="I69" s="240">
        <v>3.4522768799999999</v>
      </c>
      <c r="J69" s="162"/>
      <c r="K69" s="36" t="s">
        <v>206</v>
      </c>
      <c r="L69" s="235">
        <v>0.62118345999999991</v>
      </c>
      <c r="M69" s="235">
        <v>1.82099308</v>
      </c>
      <c r="N69" s="235">
        <v>0.39774978000000005</v>
      </c>
    </row>
    <row r="70" spans="1:14" x14ac:dyDescent="0.25">
      <c r="A70" s="44" t="s">
        <v>103</v>
      </c>
      <c r="B70" s="235">
        <v>20.201381050000002</v>
      </c>
      <c r="C70" s="235">
        <v>24.683281340000001</v>
      </c>
      <c r="D70" s="240">
        <v>26.927575789999999</v>
      </c>
      <c r="F70" s="44" t="s">
        <v>143</v>
      </c>
      <c r="G70" s="235">
        <v>2.18125787</v>
      </c>
      <c r="H70" s="235">
        <v>5.8491014000000003</v>
      </c>
      <c r="I70" s="240">
        <v>3.18393974</v>
      </c>
      <c r="J70" s="162"/>
      <c r="K70" s="36" t="s">
        <v>181</v>
      </c>
      <c r="L70" s="235">
        <v>0.62112615000000004</v>
      </c>
      <c r="M70" s="235">
        <v>0.41752941999999998</v>
      </c>
      <c r="N70" s="235">
        <v>0.39753877000000004</v>
      </c>
    </row>
    <row r="71" spans="1:14" x14ac:dyDescent="0.25">
      <c r="A71" s="44" t="s">
        <v>21</v>
      </c>
      <c r="B71" s="235">
        <v>23.54058779</v>
      </c>
      <c r="C71" s="235">
        <v>29.728808409999999</v>
      </c>
      <c r="D71" s="240">
        <v>26.50641714</v>
      </c>
      <c r="F71" s="44" t="s">
        <v>211</v>
      </c>
      <c r="G71" s="235">
        <v>45.999093250000001</v>
      </c>
      <c r="H71" s="235">
        <v>5.3016667399999999</v>
      </c>
      <c r="I71" s="240">
        <v>3.15800444</v>
      </c>
      <c r="J71" s="162"/>
      <c r="K71" s="36" t="s">
        <v>247</v>
      </c>
      <c r="L71" s="235">
        <v>1.0819884900000001</v>
      </c>
      <c r="M71" s="235">
        <v>0.59923545999999994</v>
      </c>
      <c r="N71" s="235">
        <v>0.38423918000000001</v>
      </c>
    </row>
    <row r="72" spans="1:14" x14ac:dyDescent="0.25">
      <c r="A72" s="44" t="s">
        <v>116</v>
      </c>
      <c r="B72" s="235">
        <v>21.283076309999998</v>
      </c>
      <c r="C72" s="235">
        <v>32.414838469999999</v>
      </c>
      <c r="D72" s="240">
        <v>26.338914989999999</v>
      </c>
      <c r="F72" s="44" t="s">
        <v>81</v>
      </c>
      <c r="G72" s="235">
        <v>8.2167782200000001</v>
      </c>
      <c r="H72" s="235">
        <v>124.34027248999999</v>
      </c>
      <c r="I72" s="240">
        <v>3.1137162099999998</v>
      </c>
      <c r="J72" s="162"/>
      <c r="K72" s="36" t="s">
        <v>122</v>
      </c>
      <c r="L72" s="235">
        <v>6.9535800000000009E-2</v>
      </c>
      <c r="M72" s="235">
        <v>0.25589856999999999</v>
      </c>
      <c r="N72" s="235">
        <v>0.37063448999999998</v>
      </c>
    </row>
    <row r="73" spans="1:14" x14ac:dyDescent="0.25">
      <c r="A73" s="44" t="s">
        <v>198</v>
      </c>
      <c r="B73" s="235">
        <v>15.10955512</v>
      </c>
      <c r="C73" s="235">
        <v>19.667303879999999</v>
      </c>
      <c r="D73" s="240">
        <v>25.870870190000002</v>
      </c>
      <c r="F73" s="44" t="s">
        <v>99</v>
      </c>
      <c r="G73" s="235">
        <v>0.98490896999999999</v>
      </c>
      <c r="H73" s="235">
        <v>5.1957178399999995</v>
      </c>
      <c r="I73" s="240">
        <v>3.11031075</v>
      </c>
      <c r="J73" s="162"/>
      <c r="K73" s="36" t="s">
        <v>190</v>
      </c>
      <c r="L73" s="235">
        <v>0.17914788000000001</v>
      </c>
      <c r="M73" s="235">
        <v>1.09706671</v>
      </c>
      <c r="N73" s="235">
        <v>0.36420385</v>
      </c>
    </row>
    <row r="74" spans="1:14" x14ac:dyDescent="0.25">
      <c r="A74" s="44" t="s">
        <v>168</v>
      </c>
      <c r="B74" s="235">
        <v>60.319302110000002</v>
      </c>
      <c r="C74" s="235">
        <v>44.073226460000001</v>
      </c>
      <c r="D74" s="240">
        <v>25.79284972</v>
      </c>
      <c r="F74" s="44" t="s">
        <v>206</v>
      </c>
      <c r="G74" s="235">
        <v>5.70812483</v>
      </c>
      <c r="H74" s="235">
        <v>1.0917307199999999</v>
      </c>
      <c r="I74" s="240">
        <v>2.8375780000000002</v>
      </c>
      <c r="J74" s="162"/>
      <c r="K74" s="36" t="s">
        <v>221</v>
      </c>
      <c r="L74" s="235">
        <v>0.43124647999999999</v>
      </c>
      <c r="M74" s="235">
        <v>0.40546881000000001</v>
      </c>
      <c r="N74" s="235">
        <v>0.35891455999999999</v>
      </c>
    </row>
    <row r="75" spans="1:14" x14ac:dyDescent="0.25">
      <c r="A75" s="44" t="s">
        <v>119</v>
      </c>
      <c r="B75" s="235">
        <v>22.895603530000002</v>
      </c>
      <c r="C75" s="235">
        <v>12.432742279999999</v>
      </c>
      <c r="D75" s="240">
        <v>25.538593429999999</v>
      </c>
      <c r="F75" s="44" t="s">
        <v>258</v>
      </c>
      <c r="G75" s="235">
        <v>6.1263012699999999</v>
      </c>
      <c r="H75" s="235">
        <v>3.4261095799999999</v>
      </c>
      <c r="I75" s="240">
        <v>2.7839991200000003</v>
      </c>
      <c r="J75" s="162"/>
      <c r="K75" s="36" t="s">
        <v>103</v>
      </c>
      <c r="L75" s="235">
        <v>0.32938694000000002</v>
      </c>
      <c r="M75" s="235">
        <v>0.50662085000000001</v>
      </c>
      <c r="N75" s="235">
        <v>0.35801395000000003</v>
      </c>
    </row>
    <row r="76" spans="1:14" x14ac:dyDescent="0.25">
      <c r="A76" s="44" t="s">
        <v>170</v>
      </c>
      <c r="B76" s="235">
        <v>21.166402559999998</v>
      </c>
      <c r="C76" s="235">
        <v>25.395953909999999</v>
      </c>
      <c r="D76" s="240">
        <v>25.18015222</v>
      </c>
      <c r="F76" s="44" t="s">
        <v>172</v>
      </c>
      <c r="G76" s="235">
        <v>7.2238101399999994</v>
      </c>
      <c r="H76" s="235">
        <v>5.0829041799999999</v>
      </c>
      <c r="I76" s="240">
        <v>2.7486548799999997</v>
      </c>
      <c r="J76" s="162"/>
      <c r="K76" s="36" t="s">
        <v>192</v>
      </c>
      <c r="L76" s="235">
        <v>0.15808535999999998</v>
      </c>
      <c r="M76" s="235">
        <v>0.40762077000000002</v>
      </c>
      <c r="N76" s="235">
        <v>0.34253738</v>
      </c>
    </row>
    <row r="77" spans="1:14" x14ac:dyDescent="0.25">
      <c r="A77" s="44" t="s">
        <v>121</v>
      </c>
      <c r="B77" s="235">
        <v>11.422319640000001</v>
      </c>
      <c r="C77" s="235">
        <v>16.67356861</v>
      </c>
      <c r="D77" s="240">
        <v>25.152393620000002</v>
      </c>
      <c r="F77" s="44" t="s">
        <v>154</v>
      </c>
      <c r="G77" s="235">
        <v>2.1458639599999998</v>
      </c>
      <c r="H77" s="235">
        <v>4.1645694500000001</v>
      </c>
      <c r="I77" s="240">
        <v>2.6881547400000003</v>
      </c>
      <c r="J77" s="162"/>
      <c r="K77" s="36" t="s">
        <v>174</v>
      </c>
      <c r="L77" s="235">
        <v>0.10655309</v>
      </c>
      <c r="M77" s="235">
        <v>8.015485E-2</v>
      </c>
      <c r="N77" s="235">
        <v>0.32489777000000003</v>
      </c>
    </row>
    <row r="78" spans="1:14" x14ac:dyDescent="0.25">
      <c r="A78" s="44" t="s">
        <v>110</v>
      </c>
      <c r="B78" s="235">
        <v>7.7351976599999999</v>
      </c>
      <c r="C78" s="235">
        <v>34.33754055</v>
      </c>
      <c r="D78" s="240">
        <v>24.937879149999997</v>
      </c>
      <c r="F78" s="44" t="s">
        <v>251</v>
      </c>
      <c r="G78" s="235">
        <v>8.4101046199999985</v>
      </c>
      <c r="H78" s="235">
        <v>1.7989999999999999</v>
      </c>
      <c r="I78" s="240">
        <v>2.5996891299999998</v>
      </c>
      <c r="J78" s="162"/>
      <c r="K78" s="36" t="s">
        <v>142</v>
      </c>
      <c r="L78" s="235">
        <v>0.19135329000000001</v>
      </c>
      <c r="M78" s="235">
        <v>0.20215986</v>
      </c>
      <c r="N78" s="235">
        <v>0.32314288000000002</v>
      </c>
    </row>
    <row r="79" spans="1:14" x14ac:dyDescent="0.25">
      <c r="A79" s="44" t="s">
        <v>30</v>
      </c>
      <c r="B79" s="235">
        <v>20.448897010000003</v>
      </c>
      <c r="C79" s="235">
        <v>25.71675892</v>
      </c>
      <c r="D79" s="240">
        <v>24.846831949999999</v>
      </c>
      <c r="F79" s="44" t="s">
        <v>37</v>
      </c>
      <c r="G79" s="235">
        <v>10.568402369999999</v>
      </c>
      <c r="H79" s="235">
        <v>7.33917149</v>
      </c>
      <c r="I79" s="240">
        <v>2.5843122900000002</v>
      </c>
      <c r="J79" s="162"/>
      <c r="K79" s="36" t="s">
        <v>9</v>
      </c>
      <c r="L79" s="235">
        <v>0.19676464000000002</v>
      </c>
      <c r="M79" s="235">
        <v>0.26981568</v>
      </c>
      <c r="N79" s="235">
        <v>0.32287390999999999</v>
      </c>
    </row>
    <row r="80" spans="1:14" x14ac:dyDescent="0.25">
      <c r="A80" s="44" t="s">
        <v>249</v>
      </c>
      <c r="B80" s="235">
        <v>27.320016949999999</v>
      </c>
      <c r="C80" s="235">
        <v>21.265277390000001</v>
      </c>
      <c r="D80" s="240">
        <v>24.10917847</v>
      </c>
      <c r="F80" s="44" t="s">
        <v>152</v>
      </c>
      <c r="G80" s="235">
        <v>3.2672439999999998</v>
      </c>
      <c r="H80" s="235">
        <v>0.89872099999999999</v>
      </c>
      <c r="I80" s="240">
        <v>2.5807310000000001</v>
      </c>
      <c r="J80" s="162"/>
      <c r="K80" s="36" t="s">
        <v>187</v>
      </c>
      <c r="L80" s="235">
        <v>5.3684949999999995E-2</v>
      </c>
      <c r="M80" s="235">
        <v>0.46071561</v>
      </c>
      <c r="N80" s="235">
        <v>0.28733191999999996</v>
      </c>
    </row>
    <row r="81" spans="1:14" x14ac:dyDescent="0.25">
      <c r="A81" s="44" t="s">
        <v>132</v>
      </c>
      <c r="B81" s="235">
        <v>22.824717979999999</v>
      </c>
      <c r="C81" s="235">
        <v>17.245904500000002</v>
      </c>
      <c r="D81" s="240">
        <v>24.019154629999999</v>
      </c>
      <c r="F81" s="44" t="s">
        <v>148</v>
      </c>
      <c r="G81" s="235">
        <v>3.9494338</v>
      </c>
      <c r="H81" s="235">
        <v>2.3616987999999997</v>
      </c>
      <c r="I81" s="240">
        <v>2.5764613700000001</v>
      </c>
      <c r="J81" s="162"/>
      <c r="K81" s="36" t="s">
        <v>234</v>
      </c>
      <c r="L81" s="235">
        <v>0.23923804999999998</v>
      </c>
      <c r="M81" s="235">
        <v>0.26290934999999999</v>
      </c>
      <c r="N81" s="235">
        <v>0.27999206999999998</v>
      </c>
    </row>
    <row r="82" spans="1:14" x14ac:dyDescent="0.25">
      <c r="A82" s="44" t="s">
        <v>117</v>
      </c>
      <c r="B82" s="235">
        <v>20.472854079999998</v>
      </c>
      <c r="C82" s="235">
        <v>17.532790100000003</v>
      </c>
      <c r="D82" s="240">
        <v>23.505011600000003</v>
      </c>
      <c r="F82" s="44" t="s">
        <v>145</v>
      </c>
      <c r="G82" s="235">
        <v>2.4741332699999998</v>
      </c>
      <c r="H82" s="235">
        <v>0.32042229</v>
      </c>
      <c r="I82" s="240">
        <v>2.5601806499999999</v>
      </c>
      <c r="J82" s="162"/>
      <c r="K82" s="36" t="s">
        <v>135</v>
      </c>
      <c r="L82" s="235">
        <v>0.16640695</v>
      </c>
      <c r="M82" s="235">
        <v>0.25539137000000001</v>
      </c>
      <c r="N82" s="235">
        <v>0.26859475999999999</v>
      </c>
    </row>
    <row r="83" spans="1:14" x14ac:dyDescent="0.25">
      <c r="A83" s="44" t="s">
        <v>171</v>
      </c>
      <c r="B83" s="235">
        <v>21.958412059999997</v>
      </c>
      <c r="C83" s="235">
        <v>23.87910136</v>
      </c>
      <c r="D83" s="240">
        <v>23.416105460000001</v>
      </c>
      <c r="F83" s="44" t="s">
        <v>255</v>
      </c>
      <c r="G83" s="235">
        <v>0.11368903999999999</v>
      </c>
      <c r="H83" s="235">
        <v>2.5335009999999998E-2</v>
      </c>
      <c r="I83" s="240">
        <v>2.5292412099999999</v>
      </c>
      <c r="J83" s="162"/>
      <c r="K83" s="36" t="s">
        <v>42</v>
      </c>
      <c r="L83" s="235">
        <v>0</v>
      </c>
      <c r="M83" s="235">
        <v>0</v>
      </c>
      <c r="N83" s="235">
        <v>0.25281709000000002</v>
      </c>
    </row>
    <row r="84" spans="1:14" x14ac:dyDescent="0.25">
      <c r="A84" s="44" t="s">
        <v>155</v>
      </c>
      <c r="B84" s="235">
        <v>22.047855850000001</v>
      </c>
      <c r="C84" s="235">
        <v>19.046180789999998</v>
      </c>
      <c r="D84" s="240">
        <v>23.167052949999999</v>
      </c>
      <c r="F84" s="44" t="s">
        <v>171</v>
      </c>
      <c r="G84" s="235">
        <v>3.74859162</v>
      </c>
      <c r="H84" s="235">
        <v>3.9754473099999998</v>
      </c>
      <c r="I84" s="240">
        <v>2.5255823900000003</v>
      </c>
      <c r="J84" s="162"/>
      <c r="K84" s="36" t="s">
        <v>35</v>
      </c>
      <c r="L84" s="235">
        <v>0.40937439000000003</v>
      </c>
      <c r="M84" s="235">
        <v>0.30395889000000004</v>
      </c>
      <c r="N84" s="235">
        <v>0.22878181</v>
      </c>
    </row>
    <row r="85" spans="1:14" x14ac:dyDescent="0.25">
      <c r="A85" s="44" t="s">
        <v>97</v>
      </c>
      <c r="B85" s="235">
        <v>135.06304284999999</v>
      </c>
      <c r="C85" s="235">
        <v>23.086243960000001</v>
      </c>
      <c r="D85" s="240">
        <v>22.60182554</v>
      </c>
      <c r="F85" s="44" t="s">
        <v>28</v>
      </c>
      <c r="G85" s="235">
        <v>1.25102033</v>
      </c>
      <c r="H85" s="235">
        <v>2.9900962999999998</v>
      </c>
      <c r="I85" s="240">
        <v>2.4230288300000002</v>
      </c>
      <c r="J85" s="162"/>
      <c r="K85" s="36" t="s">
        <v>147</v>
      </c>
      <c r="L85" s="235">
        <v>9.9051109999999998E-2</v>
      </c>
      <c r="M85" s="235">
        <v>0.12807653999999999</v>
      </c>
      <c r="N85" s="235">
        <v>0.22702133999999999</v>
      </c>
    </row>
    <row r="86" spans="1:14" x14ac:dyDescent="0.25">
      <c r="A86" s="44" t="s">
        <v>7</v>
      </c>
      <c r="B86" s="235">
        <v>18.923640170000002</v>
      </c>
      <c r="C86" s="235">
        <v>30.08051219</v>
      </c>
      <c r="D86" s="240">
        <v>22.563736930000001</v>
      </c>
      <c r="F86" s="44" t="s">
        <v>204</v>
      </c>
      <c r="G86" s="235">
        <v>0.95119465000000003</v>
      </c>
      <c r="H86" s="235">
        <v>0.72675623</v>
      </c>
      <c r="I86" s="240">
        <v>2.3854997599999996</v>
      </c>
      <c r="J86" s="162"/>
      <c r="K86" s="36" t="s">
        <v>170</v>
      </c>
      <c r="L86" s="235">
        <v>2.7286630000000003E-2</v>
      </c>
      <c r="M86" s="235">
        <v>1.8152404199999999</v>
      </c>
      <c r="N86" s="235">
        <v>0.22081234</v>
      </c>
    </row>
    <row r="87" spans="1:14" x14ac:dyDescent="0.25">
      <c r="A87" s="44" t="s">
        <v>130</v>
      </c>
      <c r="B87" s="235">
        <v>18.879093579999999</v>
      </c>
      <c r="C87" s="235">
        <v>25.090123329999997</v>
      </c>
      <c r="D87" s="240">
        <v>22.088402170000002</v>
      </c>
      <c r="F87" s="44" t="s">
        <v>104</v>
      </c>
      <c r="G87" s="235">
        <v>17.389416000000001</v>
      </c>
      <c r="H87" s="235">
        <v>0.80113921999999993</v>
      </c>
      <c r="I87" s="240">
        <v>2.2862351599999999</v>
      </c>
      <c r="J87" s="162"/>
      <c r="K87" s="36" t="s">
        <v>214</v>
      </c>
      <c r="L87" s="235">
        <v>0.31568296000000001</v>
      </c>
      <c r="M87" s="235">
        <v>0.27763483</v>
      </c>
      <c r="N87" s="235">
        <v>0.21432108999999999</v>
      </c>
    </row>
    <row r="88" spans="1:14" x14ac:dyDescent="0.25">
      <c r="A88" s="44" t="s">
        <v>50</v>
      </c>
      <c r="B88" s="235">
        <v>23.259170059999999</v>
      </c>
      <c r="C88" s="235">
        <v>19.31724784</v>
      </c>
      <c r="D88" s="240">
        <v>21.657955219999998</v>
      </c>
      <c r="F88" s="44" t="s">
        <v>135</v>
      </c>
      <c r="G88" s="235">
        <v>3.42150043</v>
      </c>
      <c r="H88" s="235">
        <v>5.9323419699999995</v>
      </c>
      <c r="I88" s="240">
        <v>2.2157125799999999</v>
      </c>
      <c r="J88" s="162"/>
      <c r="K88" s="36" t="s">
        <v>148</v>
      </c>
      <c r="L88" s="235">
        <v>4.2980890000000001E-2</v>
      </c>
      <c r="M88" s="235">
        <v>0.89476921999999992</v>
      </c>
      <c r="N88" s="235">
        <v>0.20851879999999998</v>
      </c>
    </row>
    <row r="89" spans="1:14" x14ac:dyDescent="0.25">
      <c r="A89" s="44" t="s">
        <v>32</v>
      </c>
      <c r="B89" s="235">
        <v>19.276150129999998</v>
      </c>
      <c r="C89" s="235">
        <v>17.455404820000002</v>
      </c>
      <c r="D89" s="240">
        <v>21.06464785</v>
      </c>
      <c r="F89" s="44" t="s">
        <v>219</v>
      </c>
      <c r="G89" s="235">
        <v>0.36640644</v>
      </c>
      <c r="H89" s="235">
        <v>0.40336915999999995</v>
      </c>
      <c r="I89" s="240">
        <v>2.1751175800000002</v>
      </c>
      <c r="J89" s="162"/>
      <c r="K89" s="36" t="s">
        <v>100</v>
      </c>
      <c r="L89" s="235">
        <v>2.7807430000000001E-2</v>
      </c>
      <c r="M89" s="235">
        <v>0.19495199999999999</v>
      </c>
      <c r="N89" s="235">
        <v>0.20336059000000001</v>
      </c>
    </row>
    <row r="90" spans="1:14" x14ac:dyDescent="0.25">
      <c r="A90" s="44" t="s">
        <v>106</v>
      </c>
      <c r="B90" s="235">
        <v>15.616895619999999</v>
      </c>
      <c r="C90" s="235">
        <v>12.397884730000001</v>
      </c>
      <c r="D90" s="240">
        <v>21.03515093</v>
      </c>
      <c r="F90" s="44" t="s">
        <v>156</v>
      </c>
      <c r="G90" s="235">
        <v>0.48742079999999999</v>
      </c>
      <c r="H90" s="235">
        <v>13.955751660000001</v>
      </c>
      <c r="I90" s="240">
        <v>2.0306028400000002</v>
      </c>
      <c r="J90" s="162"/>
      <c r="K90" s="36" t="s">
        <v>95</v>
      </c>
      <c r="L90" s="235">
        <v>2.5966980000000001E-2</v>
      </c>
      <c r="M90" s="235">
        <v>0.26086599999999999</v>
      </c>
      <c r="N90" s="235">
        <v>0.19790770000000002</v>
      </c>
    </row>
    <row r="91" spans="1:14" x14ac:dyDescent="0.25">
      <c r="A91" s="44" t="s">
        <v>234</v>
      </c>
      <c r="B91" s="235">
        <v>23.016184980000002</v>
      </c>
      <c r="C91" s="235">
        <v>23.611613640000002</v>
      </c>
      <c r="D91" s="240">
        <v>20.740381960000001</v>
      </c>
      <c r="F91" s="44" t="s">
        <v>241</v>
      </c>
      <c r="G91" s="235">
        <v>2.3670700000000002E-3</v>
      </c>
      <c r="H91" s="235">
        <v>1.32453285</v>
      </c>
      <c r="I91" s="240">
        <v>1.9220425000000001</v>
      </c>
      <c r="J91" s="162"/>
      <c r="K91" s="36" t="s">
        <v>228</v>
      </c>
      <c r="L91" s="235">
        <v>0.49300599000000001</v>
      </c>
      <c r="M91" s="235">
        <v>1.47086085</v>
      </c>
      <c r="N91" s="235">
        <v>0.18568815999999999</v>
      </c>
    </row>
    <row r="92" spans="1:14" x14ac:dyDescent="0.25">
      <c r="A92" s="44" t="s">
        <v>26</v>
      </c>
      <c r="B92" s="235">
        <v>30.427380329999998</v>
      </c>
      <c r="C92" s="235">
        <v>23.153388750000001</v>
      </c>
      <c r="D92" s="240">
        <v>20.705083930000001</v>
      </c>
      <c r="F92" s="44" t="s">
        <v>149</v>
      </c>
      <c r="G92" s="235">
        <v>1.9209911599999998</v>
      </c>
      <c r="H92" s="235">
        <v>0.41156592999999997</v>
      </c>
      <c r="I92" s="240">
        <v>1.88115805</v>
      </c>
      <c r="J92" s="162"/>
      <c r="K92" s="36" t="s">
        <v>208</v>
      </c>
      <c r="L92" s="235">
        <v>0.24311560999999998</v>
      </c>
      <c r="M92" s="235">
        <v>0.11412050999999999</v>
      </c>
      <c r="N92" s="235">
        <v>0.16502892999999999</v>
      </c>
    </row>
    <row r="93" spans="1:14" x14ac:dyDescent="0.25">
      <c r="A93" s="44" t="s">
        <v>75</v>
      </c>
      <c r="B93" s="235">
        <v>18.39564691</v>
      </c>
      <c r="C93" s="235">
        <v>13.46066104</v>
      </c>
      <c r="D93" s="240">
        <v>20.231424860000001</v>
      </c>
      <c r="F93" s="44" t="s">
        <v>117</v>
      </c>
      <c r="G93" s="235">
        <v>3.84875261</v>
      </c>
      <c r="H93" s="235">
        <v>8.8057686099999994</v>
      </c>
      <c r="I93" s="240">
        <v>1.8783612700000001</v>
      </c>
      <c r="J93" s="162"/>
      <c r="K93" s="36" t="s">
        <v>63</v>
      </c>
      <c r="L93" s="235">
        <v>0.21705823999999999</v>
      </c>
      <c r="M93" s="235">
        <v>3.2855480000000006E-2</v>
      </c>
      <c r="N93" s="235">
        <v>0.16184418</v>
      </c>
    </row>
    <row r="94" spans="1:14" x14ac:dyDescent="0.25">
      <c r="A94" s="44" t="s">
        <v>9</v>
      </c>
      <c r="B94" s="235">
        <v>4.4680710599999998</v>
      </c>
      <c r="C94" s="235">
        <v>6.9698622699999992</v>
      </c>
      <c r="D94" s="240">
        <v>20.123851300000002</v>
      </c>
      <c r="F94" s="44" t="s">
        <v>221</v>
      </c>
      <c r="G94" s="235">
        <v>7.3596575099999999</v>
      </c>
      <c r="H94" s="235">
        <v>2.51440609</v>
      </c>
      <c r="I94" s="240">
        <v>1.84888673</v>
      </c>
      <c r="J94" s="162"/>
      <c r="K94" s="36" t="s">
        <v>117</v>
      </c>
      <c r="L94" s="235">
        <v>0.1199885</v>
      </c>
      <c r="M94" s="235">
        <v>4.2703519999999995E-2</v>
      </c>
      <c r="N94" s="235">
        <v>0.16155863000000001</v>
      </c>
    </row>
    <row r="95" spans="1:14" x14ac:dyDescent="0.25">
      <c r="A95" s="44" t="s">
        <v>28</v>
      </c>
      <c r="B95" s="235">
        <v>14.72034326</v>
      </c>
      <c r="C95" s="235">
        <v>27.138434620000002</v>
      </c>
      <c r="D95" s="240">
        <v>19.281416</v>
      </c>
      <c r="F95" s="44" t="s">
        <v>39</v>
      </c>
      <c r="G95" s="235">
        <v>0</v>
      </c>
      <c r="H95" s="235">
        <v>0</v>
      </c>
      <c r="I95" s="240">
        <v>1.8455153</v>
      </c>
      <c r="J95" s="162"/>
      <c r="K95" s="36" t="s">
        <v>7</v>
      </c>
      <c r="L95" s="235">
        <v>2.79048E-2</v>
      </c>
      <c r="M95" s="235">
        <v>0.159467</v>
      </c>
      <c r="N95" s="235">
        <v>0.161328</v>
      </c>
    </row>
    <row r="96" spans="1:14" x14ac:dyDescent="0.25">
      <c r="A96" s="44" t="s">
        <v>169</v>
      </c>
      <c r="B96" s="235">
        <v>44.649428210000004</v>
      </c>
      <c r="C96" s="235">
        <v>13.19093369</v>
      </c>
      <c r="D96" s="240">
        <v>19.030119059999997</v>
      </c>
      <c r="F96" s="44" t="s">
        <v>210</v>
      </c>
      <c r="G96" s="235">
        <v>81.086070030000002</v>
      </c>
      <c r="H96" s="235">
        <v>58.458201320000001</v>
      </c>
      <c r="I96" s="240">
        <v>1.7307641100000002</v>
      </c>
      <c r="J96" s="162"/>
      <c r="K96" s="36" t="s">
        <v>180</v>
      </c>
      <c r="L96" s="235">
        <v>0.31417935999999996</v>
      </c>
      <c r="M96" s="235">
        <v>1.60741511</v>
      </c>
      <c r="N96" s="235">
        <v>0.16062587</v>
      </c>
    </row>
    <row r="97" spans="1:14" x14ac:dyDescent="0.25">
      <c r="A97" s="44" t="s">
        <v>206</v>
      </c>
      <c r="B97" s="235">
        <v>17.8404551</v>
      </c>
      <c r="C97" s="235">
        <v>26.038018709999999</v>
      </c>
      <c r="D97" s="240">
        <v>18.830748449999998</v>
      </c>
      <c r="F97" s="44" t="s">
        <v>116</v>
      </c>
      <c r="G97" s="235">
        <v>0.37679783</v>
      </c>
      <c r="H97" s="235">
        <v>1.6378697600000001</v>
      </c>
      <c r="I97" s="240">
        <v>1.6300576599999999</v>
      </c>
      <c r="J97" s="162"/>
      <c r="K97" s="36" t="s">
        <v>236</v>
      </c>
      <c r="L97" s="235">
        <v>7.9187550000000009E-2</v>
      </c>
      <c r="M97" s="235">
        <v>0.43665863999999999</v>
      </c>
      <c r="N97" s="235">
        <v>0.15122073</v>
      </c>
    </row>
    <row r="98" spans="1:14" x14ac:dyDescent="0.25">
      <c r="A98" s="44" t="s">
        <v>34</v>
      </c>
      <c r="B98" s="235">
        <v>16.732206210000001</v>
      </c>
      <c r="C98" s="235">
        <v>14.558973550000001</v>
      </c>
      <c r="D98" s="240">
        <v>18.625174960000002</v>
      </c>
      <c r="F98" s="44" t="s">
        <v>11</v>
      </c>
      <c r="G98" s="235">
        <v>125.76838186000001</v>
      </c>
      <c r="H98" s="235">
        <v>24.35013906</v>
      </c>
      <c r="I98" s="240">
        <v>1.5733658799999999</v>
      </c>
      <c r="J98" s="162"/>
      <c r="K98" s="36" t="s">
        <v>96</v>
      </c>
      <c r="L98" s="235">
        <v>7.9924999999999996E-2</v>
      </c>
      <c r="M98" s="235">
        <v>3.4488650000000003E-2</v>
      </c>
      <c r="N98" s="235">
        <v>0.14671313</v>
      </c>
    </row>
    <row r="99" spans="1:14" x14ac:dyDescent="0.25">
      <c r="A99" s="44" t="s">
        <v>219</v>
      </c>
      <c r="B99" s="235">
        <v>9.9652068800000002</v>
      </c>
      <c r="C99" s="235">
        <v>14.18260682</v>
      </c>
      <c r="D99" s="240">
        <v>18.173207999999999</v>
      </c>
      <c r="F99" s="44" t="s">
        <v>122</v>
      </c>
      <c r="G99" s="235">
        <v>8.80192394</v>
      </c>
      <c r="H99" s="235">
        <v>1.66870008</v>
      </c>
      <c r="I99" s="240">
        <v>1.5229016899999999</v>
      </c>
      <c r="J99" s="162"/>
      <c r="K99" s="36" t="s">
        <v>627</v>
      </c>
      <c r="L99" s="235">
        <v>0.18292223000000002</v>
      </c>
      <c r="M99" s="235">
        <v>0.31770378999999999</v>
      </c>
      <c r="N99" s="235">
        <v>0.14099288000000001</v>
      </c>
    </row>
    <row r="100" spans="1:14" x14ac:dyDescent="0.25">
      <c r="A100" s="44" t="s">
        <v>252</v>
      </c>
      <c r="B100" s="235">
        <v>10.62650723</v>
      </c>
      <c r="C100" s="235">
        <v>11.28739852</v>
      </c>
      <c r="D100" s="240">
        <v>17.807383269999999</v>
      </c>
      <c r="F100" s="44" t="s">
        <v>36</v>
      </c>
      <c r="G100" s="235">
        <v>1.7431659900000001</v>
      </c>
      <c r="H100" s="235">
        <v>4.5698198400000001</v>
      </c>
      <c r="I100" s="240">
        <v>1.4462788</v>
      </c>
      <c r="J100" s="162"/>
      <c r="K100" s="36" t="s">
        <v>182</v>
      </c>
      <c r="L100" s="235">
        <v>0.10384433999999999</v>
      </c>
      <c r="M100" s="235">
        <v>0.31479680999999998</v>
      </c>
      <c r="N100" s="235">
        <v>0.12265944000000001</v>
      </c>
    </row>
    <row r="101" spans="1:14" x14ac:dyDescent="0.25">
      <c r="A101" s="44" t="s">
        <v>230</v>
      </c>
      <c r="B101" s="235">
        <v>15.082154409999999</v>
      </c>
      <c r="C101" s="235">
        <v>14.43269679</v>
      </c>
      <c r="D101" s="240">
        <v>17.7719211</v>
      </c>
      <c r="F101" s="44" t="s">
        <v>159</v>
      </c>
      <c r="G101" s="235">
        <v>1.4336477400000001</v>
      </c>
      <c r="H101" s="235">
        <v>1.5521213</v>
      </c>
      <c r="I101" s="240">
        <v>1.40400167</v>
      </c>
      <c r="J101" s="162"/>
      <c r="K101" s="36" t="s">
        <v>74</v>
      </c>
      <c r="L101" s="235">
        <v>0</v>
      </c>
      <c r="M101" s="235">
        <v>0</v>
      </c>
      <c r="N101" s="235">
        <v>0.11620603</v>
      </c>
    </row>
    <row r="102" spans="1:14" x14ac:dyDescent="0.25">
      <c r="A102" s="44" t="s">
        <v>82</v>
      </c>
      <c r="B102" s="235">
        <v>16.613417050000002</v>
      </c>
      <c r="C102" s="235">
        <v>19.473174030000003</v>
      </c>
      <c r="D102" s="240">
        <v>17.703373640000002</v>
      </c>
      <c r="F102" s="44" t="s">
        <v>176</v>
      </c>
      <c r="G102" s="235">
        <v>0.51827743999999998</v>
      </c>
      <c r="H102" s="235">
        <v>0.84346476000000004</v>
      </c>
      <c r="I102" s="240">
        <v>1.3331028200000001</v>
      </c>
      <c r="J102" s="162"/>
      <c r="K102" s="36" t="s">
        <v>229</v>
      </c>
      <c r="L102" s="235">
        <v>5.7575250000000001E-2</v>
      </c>
      <c r="M102" s="235">
        <v>8.2100909999999999E-2</v>
      </c>
      <c r="N102" s="235">
        <v>0.11359503</v>
      </c>
    </row>
    <row r="103" spans="1:14" x14ac:dyDescent="0.25">
      <c r="A103" s="44" t="s">
        <v>174</v>
      </c>
      <c r="B103" s="235">
        <v>18.430178429999998</v>
      </c>
      <c r="C103" s="235">
        <v>16.63855813</v>
      </c>
      <c r="D103" s="240">
        <v>17.523840499999999</v>
      </c>
      <c r="F103" s="44" t="s">
        <v>214</v>
      </c>
      <c r="G103" s="235">
        <v>1.6581784799999999</v>
      </c>
      <c r="H103" s="235">
        <v>0.52930809999999995</v>
      </c>
      <c r="I103" s="240">
        <v>1.1661011499999998</v>
      </c>
      <c r="J103" s="162"/>
      <c r="K103" s="36" t="s">
        <v>241</v>
      </c>
      <c r="L103" s="235">
        <v>1.682616E-2</v>
      </c>
      <c r="M103" s="235">
        <v>4.6460359999999999E-2</v>
      </c>
      <c r="N103" s="235">
        <v>0.10335888</v>
      </c>
    </row>
    <row r="104" spans="1:14" x14ac:dyDescent="0.25">
      <c r="A104" s="44" t="s">
        <v>24</v>
      </c>
      <c r="B104" s="235">
        <v>11.69667521</v>
      </c>
      <c r="C104" s="235">
        <v>16.869174770000001</v>
      </c>
      <c r="D104" s="240">
        <v>17.314888929999999</v>
      </c>
      <c r="F104" s="44" t="s">
        <v>27</v>
      </c>
      <c r="G104" s="235">
        <v>0.37575165000000005</v>
      </c>
      <c r="H104" s="235">
        <v>0.65714980000000001</v>
      </c>
      <c r="I104" s="240">
        <v>1.1637441100000001</v>
      </c>
      <c r="J104" s="162"/>
      <c r="K104" s="36" t="s">
        <v>193</v>
      </c>
      <c r="L104" s="235">
        <v>6.37244E-2</v>
      </c>
      <c r="M104" s="235">
        <v>7.0368089999999994E-2</v>
      </c>
      <c r="N104" s="235">
        <v>0.10200747</v>
      </c>
    </row>
    <row r="105" spans="1:14" x14ac:dyDescent="0.25">
      <c r="A105" s="44" t="s">
        <v>14</v>
      </c>
      <c r="B105" s="235">
        <v>18.636661539999999</v>
      </c>
      <c r="C105" s="235">
        <v>19.894596700000001</v>
      </c>
      <c r="D105" s="240">
        <v>16.833794829999999</v>
      </c>
      <c r="F105" s="44" t="s">
        <v>95</v>
      </c>
      <c r="G105" s="235">
        <v>1.5845889499999999</v>
      </c>
      <c r="H105" s="235">
        <v>1.45911148</v>
      </c>
      <c r="I105" s="240">
        <v>1.0624604900000001</v>
      </c>
      <c r="J105" s="162"/>
      <c r="K105" s="36" t="s">
        <v>149</v>
      </c>
      <c r="L105" s="235">
        <v>8.190414E-2</v>
      </c>
      <c r="M105" s="235">
        <v>0.43092514000000004</v>
      </c>
      <c r="N105" s="235">
        <v>9.5564609999999994E-2</v>
      </c>
    </row>
    <row r="106" spans="1:14" x14ac:dyDescent="0.25">
      <c r="A106" s="44" t="s">
        <v>251</v>
      </c>
      <c r="B106" s="235">
        <v>19.584585420000003</v>
      </c>
      <c r="C106" s="235">
        <v>17.50603911</v>
      </c>
      <c r="D106" s="240">
        <v>16.65565359</v>
      </c>
      <c r="F106" s="44" t="s">
        <v>94</v>
      </c>
      <c r="G106" s="235">
        <v>0</v>
      </c>
      <c r="H106" s="235">
        <v>0.55085065</v>
      </c>
      <c r="I106" s="240">
        <v>1.01335708</v>
      </c>
      <c r="J106" s="162"/>
      <c r="K106" s="36" t="s">
        <v>116</v>
      </c>
      <c r="L106" s="235">
        <v>0.1856613</v>
      </c>
      <c r="M106" s="235">
        <v>0.13360541000000001</v>
      </c>
      <c r="N106" s="235">
        <v>9.1240740000000001E-2</v>
      </c>
    </row>
    <row r="107" spans="1:14" x14ac:dyDescent="0.25">
      <c r="A107" s="44" t="s">
        <v>149</v>
      </c>
      <c r="B107" s="235">
        <v>46.520345939999999</v>
      </c>
      <c r="C107" s="235">
        <v>12.73055999</v>
      </c>
      <c r="D107" s="240">
        <v>16.326173230000002</v>
      </c>
      <c r="F107" s="44" t="s">
        <v>139</v>
      </c>
      <c r="G107" s="235">
        <v>3.7927199999999999E-3</v>
      </c>
      <c r="H107" s="235">
        <v>5.8309160000000006E-2</v>
      </c>
      <c r="I107" s="240">
        <v>0.92624026999999998</v>
      </c>
      <c r="J107" s="162"/>
      <c r="K107" s="36" t="s">
        <v>129</v>
      </c>
      <c r="L107" s="235">
        <v>3.6356399999999999E-3</v>
      </c>
      <c r="M107" s="235">
        <v>3.1148119999999998E-2</v>
      </c>
      <c r="N107" s="235">
        <v>9.0301619999999999E-2</v>
      </c>
    </row>
    <row r="108" spans="1:14" x14ac:dyDescent="0.25">
      <c r="A108" s="44" t="s">
        <v>147</v>
      </c>
      <c r="B108" s="235">
        <v>9.8668275300000001</v>
      </c>
      <c r="C108" s="235">
        <v>13.780063109999999</v>
      </c>
      <c r="D108" s="240">
        <v>16.238035140000001</v>
      </c>
      <c r="F108" s="44" t="s">
        <v>33</v>
      </c>
      <c r="G108" s="235">
        <v>0.63571441000000006</v>
      </c>
      <c r="H108" s="235">
        <v>0.82971386000000003</v>
      </c>
      <c r="I108" s="240">
        <v>0.91850893999999994</v>
      </c>
      <c r="J108" s="162"/>
      <c r="K108" s="36" t="s">
        <v>94</v>
      </c>
      <c r="L108" s="235">
        <v>1.74384056</v>
      </c>
      <c r="M108" s="235">
        <v>3.9310291800000003</v>
      </c>
      <c r="N108" s="235">
        <v>8.2803299999999996E-2</v>
      </c>
    </row>
    <row r="109" spans="1:14" x14ac:dyDescent="0.25">
      <c r="A109" s="44" t="s">
        <v>180</v>
      </c>
      <c r="B109" s="235">
        <v>9.5631154399999989</v>
      </c>
      <c r="C109" s="235">
        <v>16.54303981</v>
      </c>
      <c r="D109" s="240">
        <v>16.069723570000001</v>
      </c>
      <c r="F109" s="44" t="s">
        <v>209</v>
      </c>
      <c r="G109" s="235">
        <v>49.957174930000001</v>
      </c>
      <c r="H109" s="235">
        <v>8.127691389999999</v>
      </c>
      <c r="I109" s="240">
        <v>0.91684857999999991</v>
      </c>
      <c r="J109" s="162"/>
      <c r="K109" s="36" t="s">
        <v>173</v>
      </c>
      <c r="L109" s="235">
        <v>0.15905217000000002</v>
      </c>
      <c r="M109" s="235">
        <v>0.22410395999999999</v>
      </c>
      <c r="N109" s="235">
        <v>8.2577270000000008E-2</v>
      </c>
    </row>
    <row r="110" spans="1:14" x14ac:dyDescent="0.25">
      <c r="A110" s="44" t="s">
        <v>202</v>
      </c>
      <c r="B110" s="235">
        <v>3.8701035699999999</v>
      </c>
      <c r="C110" s="235">
        <v>5.7829697400000004</v>
      </c>
      <c r="D110" s="240">
        <v>15.908344810000001</v>
      </c>
      <c r="F110" s="44" t="s">
        <v>174</v>
      </c>
      <c r="G110" s="235">
        <v>4.4865694999999999</v>
      </c>
      <c r="H110" s="235">
        <v>1.21450353</v>
      </c>
      <c r="I110" s="240">
        <v>0.86661455000000009</v>
      </c>
      <c r="J110" s="162"/>
      <c r="K110" s="36" t="s">
        <v>126</v>
      </c>
      <c r="L110" s="235">
        <v>1.2569540000000001E-2</v>
      </c>
      <c r="M110" s="235">
        <v>6.4190600000000007E-3</v>
      </c>
      <c r="N110" s="235">
        <v>7.9958340000000003E-2</v>
      </c>
    </row>
    <row r="111" spans="1:14" x14ac:dyDescent="0.25">
      <c r="A111" s="44" t="s">
        <v>49</v>
      </c>
      <c r="B111" s="235">
        <v>10.850604669999999</v>
      </c>
      <c r="C111" s="235">
        <v>9.5616118500000002</v>
      </c>
      <c r="D111" s="240">
        <v>14.085998890000001</v>
      </c>
      <c r="F111" s="44" t="s">
        <v>163</v>
      </c>
      <c r="G111" s="235">
        <v>4.1091515099999993</v>
      </c>
      <c r="H111" s="235">
        <v>2.5626423100000002</v>
      </c>
      <c r="I111" s="240">
        <v>0.82302063000000003</v>
      </c>
      <c r="J111" s="162"/>
      <c r="K111" s="36" t="s">
        <v>185</v>
      </c>
      <c r="L111" s="235">
        <v>0.3872565</v>
      </c>
      <c r="M111" s="235">
        <v>0.55862320999999993</v>
      </c>
      <c r="N111" s="235">
        <v>7.7324270000000001E-2</v>
      </c>
    </row>
    <row r="112" spans="1:14" x14ac:dyDescent="0.25">
      <c r="A112" s="44" t="s">
        <v>142</v>
      </c>
      <c r="B112" s="235">
        <v>14.46581065</v>
      </c>
      <c r="C112" s="235">
        <v>11.83324032</v>
      </c>
      <c r="D112" s="240">
        <v>13.996583119999999</v>
      </c>
      <c r="F112" s="44" t="s">
        <v>230</v>
      </c>
      <c r="G112" s="235">
        <v>0.48476534000000004</v>
      </c>
      <c r="H112" s="235">
        <v>0.24361101000000002</v>
      </c>
      <c r="I112" s="240">
        <v>0.76610181999999993</v>
      </c>
      <c r="J112" s="162"/>
      <c r="K112" s="36" t="s">
        <v>133</v>
      </c>
      <c r="L112" s="235">
        <v>1.9466199999999999E-2</v>
      </c>
      <c r="M112" s="235">
        <v>0.11804175</v>
      </c>
      <c r="N112" s="235">
        <v>6.8706169999999997E-2</v>
      </c>
    </row>
    <row r="113" spans="1:14" x14ac:dyDescent="0.25">
      <c r="A113" s="44" t="s">
        <v>133</v>
      </c>
      <c r="B113" s="235">
        <v>15.641600929999999</v>
      </c>
      <c r="C113" s="235">
        <v>13.482873529999999</v>
      </c>
      <c r="D113" s="240">
        <v>13.52691731</v>
      </c>
      <c r="F113" s="44" t="s">
        <v>74</v>
      </c>
      <c r="G113" s="235">
        <v>0.75220881000000006</v>
      </c>
      <c r="H113" s="235">
        <v>2.99315E-3</v>
      </c>
      <c r="I113" s="240">
        <v>0.70690224000000002</v>
      </c>
      <c r="J113" s="162"/>
      <c r="K113" s="36" t="s">
        <v>108</v>
      </c>
      <c r="L113" s="235">
        <v>3.2488969999999999E-2</v>
      </c>
      <c r="M113" s="235">
        <v>0.13643827</v>
      </c>
      <c r="N113" s="235">
        <v>6.21332E-2</v>
      </c>
    </row>
    <row r="114" spans="1:14" x14ac:dyDescent="0.25">
      <c r="A114" s="44" t="s">
        <v>237</v>
      </c>
      <c r="B114" s="235">
        <v>13.15168388</v>
      </c>
      <c r="C114" s="235">
        <v>12.051581369999999</v>
      </c>
      <c r="D114" s="240">
        <v>13.41690416</v>
      </c>
      <c r="F114" s="44" t="s">
        <v>25</v>
      </c>
      <c r="G114" s="235">
        <v>0.99592671999999993</v>
      </c>
      <c r="H114" s="235">
        <v>0.25322676</v>
      </c>
      <c r="I114" s="240">
        <v>0.68449064000000004</v>
      </c>
      <c r="J114" s="162"/>
      <c r="K114" s="36" t="s">
        <v>101</v>
      </c>
      <c r="L114" s="235">
        <v>9.0290000000000006E-3</v>
      </c>
      <c r="M114" s="235">
        <v>0.20714017000000001</v>
      </c>
      <c r="N114" s="235">
        <v>6.0367459999999998E-2</v>
      </c>
    </row>
    <row r="115" spans="1:14" x14ac:dyDescent="0.25">
      <c r="A115" s="44" t="s">
        <v>228</v>
      </c>
      <c r="B115" s="235">
        <v>16.095166630000001</v>
      </c>
      <c r="C115" s="235">
        <v>13.71286467</v>
      </c>
      <c r="D115" s="240">
        <v>13.343284669999999</v>
      </c>
      <c r="F115" s="44" t="s">
        <v>12</v>
      </c>
      <c r="G115" s="235">
        <v>14.405114680000001</v>
      </c>
      <c r="H115" s="235">
        <v>9.9445995700000012</v>
      </c>
      <c r="I115" s="240">
        <v>0.68268796999999992</v>
      </c>
      <c r="J115" s="162"/>
      <c r="K115" s="36" t="s">
        <v>167</v>
      </c>
      <c r="L115" s="235">
        <v>0.201017</v>
      </c>
      <c r="M115" s="235">
        <v>0</v>
      </c>
      <c r="N115" s="235">
        <v>5.38135E-2</v>
      </c>
    </row>
    <row r="116" spans="1:14" x14ac:dyDescent="0.25">
      <c r="A116" s="44" t="s">
        <v>145</v>
      </c>
      <c r="B116" s="235">
        <v>13.828885980000001</v>
      </c>
      <c r="C116" s="235">
        <v>12.749445769999999</v>
      </c>
      <c r="D116" s="240">
        <v>12.895356710000001</v>
      </c>
      <c r="F116" s="44" t="s">
        <v>208</v>
      </c>
      <c r="G116" s="235">
        <v>0.13008417999999999</v>
      </c>
      <c r="H116" s="235">
        <v>0.54773456000000009</v>
      </c>
      <c r="I116" s="240">
        <v>0.68022864000000005</v>
      </c>
      <c r="J116" s="162"/>
      <c r="K116" s="36" t="s">
        <v>163</v>
      </c>
      <c r="L116" s="235">
        <v>1.845099E-2</v>
      </c>
      <c r="M116" s="235">
        <v>1.014148E-2</v>
      </c>
      <c r="N116" s="235">
        <v>5.2196329999999999E-2</v>
      </c>
    </row>
    <row r="117" spans="1:14" x14ac:dyDescent="0.25">
      <c r="A117" s="44" t="s">
        <v>120</v>
      </c>
      <c r="B117" s="235">
        <v>10.789035890000001</v>
      </c>
      <c r="C117" s="235">
        <v>13.649877500000001</v>
      </c>
      <c r="D117" s="240">
        <v>12.835606800000001</v>
      </c>
      <c r="F117" s="44" t="s">
        <v>5</v>
      </c>
      <c r="G117" s="235">
        <v>11.326875749999999</v>
      </c>
      <c r="H117" s="235">
        <v>2.4910520000000002E-2</v>
      </c>
      <c r="I117" s="240">
        <v>0.66065681999999992</v>
      </c>
      <c r="J117" s="162"/>
      <c r="K117" s="36" t="s">
        <v>157</v>
      </c>
      <c r="L117" s="235">
        <v>4.7247190000000001E-2</v>
      </c>
      <c r="M117" s="235">
        <v>1.21353E-3</v>
      </c>
      <c r="N117" s="235">
        <v>4.5047589999999998E-2</v>
      </c>
    </row>
    <row r="118" spans="1:14" x14ac:dyDescent="0.25">
      <c r="A118" s="44" t="s">
        <v>148</v>
      </c>
      <c r="B118" s="235">
        <v>49.447412899999996</v>
      </c>
      <c r="C118" s="235">
        <v>13.051902330000001</v>
      </c>
      <c r="D118" s="240">
        <v>12.426649710000001</v>
      </c>
      <c r="F118" s="44" t="s">
        <v>249</v>
      </c>
      <c r="G118" s="235">
        <v>0.14770025000000001</v>
      </c>
      <c r="H118" s="235">
        <v>0.13538617999999999</v>
      </c>
      <c r="I118" s="240">
        <v>0.64801668999999995</v>
      </c>
      <c r="J118" s="162"/>
      <c r="K118" s="36" t="s">
        <v>207</v>
      </c>
      <c r="L118" s="235">
        <v>2.8313520000000002E-2</v>
      </c>
      <c r="M118" s="235">
        <v>0.15693462999999999</v>
      </c>
      <c r="N118" s="235">
        <v>4.3915639999999999E-2</v>
      </c>
    </row>
    <row r="119" spans="1:14" x14ac:dyDescent="0.25">
      <c r="A119" s="44" t="s">
        <v>215</v>
      </c>
      <c r="B119" s="235">
        <v>30.889920969999999</v>
      </c>
      <c r="C119" s="235">
        <v>9.6683841999999984</v>
      </c>
      <c r="D119" s="240">
        <v>12.076487199999999</v>
      </c>
      <c r="F119" s="44" t="s">
        <v>185</v>
      </c>
      <c r="G119" s="235">
        <v>1.81259981</v>
      </c>
      <c r="H119" s="235">
        <v>0.37540835</v>
      </c>
      <c r="I119" s="240">
        <v>0.63283206999999997</v>
      </c>
      <c r="J119" s="162"/>
      <c r="K119" s="36" t="s">
        <v>150</v>
      </c>
      <c r="L119" s="235">
        <v>4.18281E-2</v>
      </c>
      <c r="M119" s="235">
        <v>2.7981820000000001E-2</v>
      </c>
      <c r="N119" s="235">
        <v>3.9617949999999999E-2</v>
      </c>
    </row>
    <row r="120" spans="1:14" x14ac:dyDescent="0.25">
      <c r="A120" s="44" t="s">
        <v>236</v>
      </c>
      <c r="B120" s="235">
        <v>14.091835289999999</v>
      </c>
      <c r="C120" s="235">
        <v>13.39163578</v>
      </c>
      <c r="D120" s="240">
        <v>11.756787800000001</v>
      </c>
      <c r="F120" s="44" t="s">
        <v>50</v>
      </c>
      <c r="G120" s="235">
        <v>0</v>
      </c>
      <c r="H120" s="235">
        <v>0</v>
      </c>
      <c r="I120" s="240">
        <v>0.61395948</v>
      </c>
      <c r="J120" s="162"/>
      <c r="K120" s="36" t="s">
        <v>80</v>
      </c>
      <c r="L120" s="235">
        <v>2.82891E-3</v>
      </c>
      <c r="M120" s="235">
        <v>9.3095129999999998E-2</v>
      </c>
      <c r="N120" s="235">
        <v>3.8621410000000002E-2</v>
      </c>
    </row>
    <row r="121" spans="1:14" x14ac:dyDescent="0.25">
      <c r="A121" s="44" t="s">
        <v>12</v>
      </c>
      <c r="B121" s="235">
        <v>7.0933553200000006</v>
      </c>
      <c r="C121" s="235">
        <v>11.99343258</v>
      </c>
      <c r="D121" s="240">
        <v>11.64497268</v>
      </c>
      <c r="F121" s="44" t="s">
        <v>190</v>
      </c>
      <c r="G121" s="235">
        <v>4.2889690300000005</v>
      </c>
      <c r="H121" s="235">
        <v>7.7466853600000007</v>
      </c>
      <c r="I121" s="240">
        <v>0.59168472999999999</v>
      </c>
      <c r="J121" s="162"/>
      <c r="K121" s="36" t="s">
        <v>134</v>
      </c>
      <c r="L121" s="235">
        <v>0.29739434000000003</v>
      </c>
      <c r="M121" s="235">
        <v>8.877560000000001E-2</v>
      </c>
      <c r="N121" s="235">
        <v>3.4317819999999999E-2</v>
      </c>
    </row>
    <row r="122" spans="1:14" x14ac:dyDescent="0.25">
      <c r="A122" s="44" t="s">
        <v>154</v>
      </c>
      <c r="B122" s="235">
        <v>7.9988531600000004</v>
      </c>
      <c r="C122" s="235">
        <v>13.685484240000001</v>
      </c>
      <c r="D122" s="240">
        <v>11.06068932</v>
      </c>
      <c r="F122" s="44" t="s">
        <v>181</v>
      </c>
      <c r="G122" s="235">
        <v>6.9324296700000003</v>
      </c>
      <c r="H122" s="235">
        <v>11.913714179999999</v>
      </c>
      <c r="I122" s="240">
        <v>0.56827620999999995</v>
      </c>
      <c r="J122" s="162"/>
      <c r="K122" s="36" t="s">
        <v>98</v>
      </c>
      <c r="L122" s="235">
        <v>2.5562910000000001E-2</v>
      </c>
      <c r="M122" s="235">
        <v>6.2814129999999996E-2</v>
      </c>
      <c r="N122" s="235">
        <v>3.1460109999999999E-2</v>
      </c>
    </row>
    <row r="123" spans="1:14" x14ac:dyDescent="0.25">
      <c r="A123" s="44" t="s">
        <v>94</v>
      </c>
      <c r="B123" s="235">
        <v>7.4654163000000002</v>
      </c>
      <c r="C123" s="235">
        <v>9.1690212400000011</v>
      </c>
      <c r="D123" s="240">
        <v>10.52087392</v>
      </c>
      <c r="F123" s="44" t="s">
        <v>107</v>
      </c>
      <c r="G123" s="235">
        <v>0.44724841999999998</v>
      </c>
      <c r="H123" s="235">
        <v>2.4421690299999996</v>
      </c>
      <c r="I123" s="240">
        <v>0.56494330000000004</v>
      </c>
      <c r="J123" s="162"/>
      <c r="K123" s="36" t="s">
        <v>37</v>
      </c>
      <c r="L123" s="235">
        <v>5.3285199999999998E-2</v>
      </c>
      <c r="M123" s="235">
        <v>2.05912118</v>
      </c>
      <c r="N123" s="235">
        <v>3.0287000000000001E-2</v>
      </c>
    </row>
    <row r="124" spans="1:14" x14ac:dyDescent="0.25">
      <c r="A124" s="44" t="s">
        <v>64</v>
      </c>
      <c r="B124" s="235">
        <v>7.9407960099999997</v>
      </c>
      <c r="C124" s="235">
        <v>11.30883519</v>
      </c>
      <c r="D124" s="240">
        <v>10.468872320000001</v>
      </c>
      <c r="F124" s="44" t="s">
        <v>30</v>
      </c>
      <c r="G124" s="235">
        <v>0.81147749000000002</v>
      </c>
      <c r="H124" s="235">
        <v>0.99212599000000001</v>
      </c>
      <c r="I124" s="240">
        <v>0.55477924999999995</v>
      </c>
      <c r="J124" s="162"/>
      <c r="K124" s="36" t="s">
        <v>145</v>
      </c>
      <c r="L124" s="235">
        <v>6.1539999999999997E-3</v>
      </c>
      <c r="M124" s="235">
        <v>3.8199910000000004E-2</v>
      </c>
      <c r="N124" s="235">
        <v>2.8982999999999998E-2</v>
      </c>
    </row>
    <row r="125" spans="1:14" x14ac:dyDescent="0.25">
      <c r="A125" s="44" t="s">
        <v>627</v>
      </c>
      <c r="B125" s="235">
        <v>6.9133672599999993</v>
      </c>
      <c r="C125" s="235">
        <v>8.2279880199999997</v>
      </c>
      <c r="D125" s="240">
        <v>10.375344349999999</v>
      </c>
      <c r="F125" s="44" t="s">
        <v>132</v>
      </c>
      <c r="G125" s="235">
        <v>1.67121202</v>
      </c>
      <c r="H125" s="235">
        <v>3.8201610000000004E-2</v>
      </c>
      <c r="I125" s="240">
        <v>0.51348791999999999</v>
      </c>
      <c r="J125" s="162"/>
      <c r="K125" s="36" t="s">
        <v>106</v>
      </c>
      <c r="L125" s="235">
        <v>1.80751E-2</v>
      </c>
      <c r="M125" s="235">
        <v>9.3196269999999998E-2</v>
      </c>
      <c r="N125" s="235">
        <v>2.3946040000000002E-2</v>
      </c>
    </row>
    <row r="126" spans="1:14" x14ac:dyDescent="0.25">
      <c r="A126" s="44" t="s">
        <v>128</v>
      </c>
      <c r="B126" s="235">
        <v>9.1981834100000004</v>
      </c>
      <c r="C126" s="235">
        <v>14.2178985</v>
      </c>
      <c r="D126" s="240">
        <v>9.6630912599999998</v>
      </c>
      <c r="F126" s="44" t="s">
        <v>144</v>
      </c>
      <c r="G126" s="235">
        <v>0.75672267000000004</v>
      </c>
      <c r="H126" s="235">
        <v>0.16244454999999999</v>
      </c>
      <c r="I126" s="240">
        <v>0.51069671999999999</v>
      </c>
      <c r="J126" s="162"/>
      <c r="K126" s="36" t="s">
        <v>141</v>
      </c>
      <c r="L126" s="235">
        <v>2.4540259999999998E-2</v>
      </c>
      <c r="M126" s="235">
        <v>0.12565741</v>
      </c>
      <c r="N126" s="235">
        <v>1.9213810000000001E-2</v>
      </c>
    </row>
    <row r="127" spans="1:14" x14ac:dyDescent="0.25">
      <c r="A127" s="44" t="s">
        <v>199</v>
      </c>
      <c r="B127" s="235">
        <v>8.7891901999999984</v>
      </c>
      <c r="C127" s="235">
        <v>7.2150777300000009</v>
      </c>
      <c r="D127" s="240">
        <v>9.3413192899999995</v>
      </c>
      <c r="F127" s="44" t="s">
        <v>237</v>
      </c>
      <c r="G127" s="235">
        <v>7.0229694400000007</v>
      </c>
      <c r="H127" s="235">
        <v>0.81000786999999996</v>
      </c>
      <c r="I127" s="240">
        <v>0.48158223999999999</v>
      </c>
      <c r="J127" s="162"/>
      <c r="K127" s="36" t="s">
        <v>161</v>
      </c>
      <c r="L127" s="235">
        <v>3.0065500000000002E-3</v>
      </c>
      <c r="M127" s="235">
        <v>0</v>
      </c>
      <c r="N127" s="235">
        <v>1.8780000000000002E-2</v>
      </c>
    </row>
    <row r="128" spans="1:14" x14ac:dyDescent="0.25">
      <c r="A128" s="44" t="s">
        <v>152</v>
      </c>
      <c r="B128" s="235">
        <v>15.2605541</v>
      </c>
      <c r="C128" s="235">
        <v>7.6748121200000003</v>
      </c>
      <c r="D128" s="240">
        <v>9.3396439700000009</v>
      </c>
      <c r="F128" s="44" t="s">
        <v>31</v>
      </c>
      <c r="G128" s="235">
        <v>7.9750000000000003E-4</v>
      </c>
      <c r="H128" s="235">
        <v>0.51368928000000003</v>
      </c>
      <c r="I128" s="240">
        <v>0.4799892</v>
      </c>
      <c r="J128" s="162"/>
      <c r="K128" s="36" t="s">
        <v>168</v>
      </c>
      <c r="L128" s="235">
        <v>9.55516E-2</v>
      </c>
      <c r="M128" s="235">
        <v>0.43818614</v>
      </c>
      <c r="N128" s="235">
        <v>1.689384E-2</v>
      </c>
    </row>
    <row r="129" spans="1:14" x14ac:dyDescent="0.25">
      <c r="A129" s="44" t="s">
        <v>4</v>
      </c>
      <c r="B129" s="235">
        <v>21.148299379999997</v>
      </c>
      <c r="C129" s="235">
        <v>20.213580459999999</v>
      </c>
      <c r="D129" s="240">
        <v>9.3342072500000004</v>
      </c>
      <c r="F129" s="44" t="s">
        <v>236</v>
      </c>
      <c r="G129" s="235">
        <v>0.38066067999999997</v>
      </c>
      <c r="H129" s="235">
        <v>0.30828702000000002</v>
      </c>
      <c r="I129" s="240">
        <v>0.47932287000000001</v>
      </c>
      <c r="J129" s="162"/>
      <c r="K129" s="36" t="s">
        <v>144</v>
      </c>
      <c r="L129" s="235">
        <v>1.707734E-2</v>
      </c>
      <c r="M129" s="235">
        <v>2.1120490000000002E-2</v>
      </c>
      <c r="N129" s="235">
        <v>1.5773269999999999E-2</v>
      </c>
    </row>
    <row r="130" spans="1:14" x14ac:dyDescent="0.25">
      <c r="A130" s="44" t="s">
        <v>13</v>
      </c>
      <c r="B130" s="235">
        <v>43.456766630000004</v>
      </c>
      <c r="C130" s="235">
        <v>0.20672199999999999</v>
      </c>
      <c r="D130" s="240">
        <v>9.0616409999999998</v>
      </c>
      <c r="F130" s="44" t="s">
        <v>173</v>
      </c>
      <c r="G130" s="235">
        <v>0.28018392999999997</v>
      </c>
      <c r="H130" s="235">
        <v>0.43907164000000004</v>
      </c>
      <c r="I130" s="240">
        <v>0.46490154</v>
      </c>
      <c r="J130" s="162"/>
      <c r="K130" s="36" t="s">
        <v>114</v>
      </c>
      <c r="L130" s="235">
        <v>3.1316200000000002E-2</v>
      </c>
      <c r="M130" s="235">
        <v>2.2072069999999999E-2</v>
      </c>
      <c r="N130" s="235">
        <v>1.530127E-2</v>
      </c>
    </row>
    <row r="131" spans="1:14" x14ac:dyDescent="0.25">
      <c r="A131" s="44" t="s">
        <v>246</v>
      </c>
      <c r="B131" s="235">
        <v>5.6103462300000002</v>
      </c>
      <c r="C131" s="235">
        <v>8.0030079799999996</v>
      </c>
      <c r="D131" s="240">
        <v>8.8865335299999995</v>
      </c>
      <c r="F131" s="44" t="s">
        <v>252</v>
      </c>
      <c r="G131" s="235">
        <v>4.9620379999999999E-2</v>
      </c>
      <c r="H131" s="235">
        <v>4.3517109999999998E-2</v>
      </c>
      <c r="I131" s="240">
        <v>0.46389229999999998</v>
      </c>
      <c r="J131" s="162"/>
      <c r="K131" s="36" t="s">
        <v>124</v>
      </c>
      <c r="L131" s="235">
        <v>0</v>
      </c>
      <c r="M131" s="235">
        <v>0</v>
      </c>
      <c r="N131" s="235">
        <v>1.411982E-2</v>
      </c>
    </row>
    <row r="132" spans="1:14" x14ac:dyDescent="0.25">
      <c r="A132" s="44" t="s">
        <v>98</v>
      </c>
      <c r="B132" s="235">
        <v>8.6316003000000006</v>
      </c>
      <c r="C132" s="235">
        <v>16.427542150000001</v>
      </c>
      <c r="D132" s="240">
        <v>8.8109194600000009</v>
      </c>
      <c r="F132" s="44" t="s">
        <v>227</v>
      </c>
      <c r="G132" s="235">
        <v>0.32738272999999996</v>
      </c>
      <c r="H132" s="235">
        <v>3.0072830000000002E-2</v>
      </c>
      <c r="I132" s="240">
        <v>0.43876703</v>
      </c>
      <c r="J132" s="162"/>
      <c r="K132" s="36" t="s">
        <v>244</v>
      </c>
      <c r="L132" s="235">
        <v>2.5442999999999999E-4</v>
      </c>
      <c r="M132" s="235">
        <v>1.9593840000000001E-2</v>
      </c>
      <c r="N132" s="235">
        <v>1.311E-2</v>
      </c>
    </row>
    <row r="133" spans="1:14" x14ac:dyDescent="0.25">
      <c r="A133" s="44" t="s">
        <v>227</v>
      </c>
      <c r="B133" s="235">
        <v>5.6596501699999999</v>
      </c>
      <c r="C133" s="235">
        <v>5.7190376600000006</v>
      </c>
      <c r="D133" s="240">
        <v>8.5939169999999994</v>
      </c>
      <c r="F133" s="44" t="s">
        <v>256</v>
      </c>
      <c r="G133" s="235">
        <v>1.9766774599999999</v>
      </c>
      <c r="H133" s="235">
        <v>0.83183794</v>
      </c>
      <c r="I133" s="240">
        <v>0.43811656999999998</v>
      </c>
      <c r="J133" s="162"/>
      <c r="K133" s="36" t="s">
        <v>137</v>
      </c>
      <c r="L133" s="235">
        <v>1.0866549999999999E-2</v>
      </c>
      <c r="M133" s="235">
        <v>8.8651800000000003E-3</v>
      </c>
      <c r="N133" s="235">
        <v>1.296283E-2</v>
      </c>
    </row>
    <row r="134" spans="1:14" x14ac:dyDescent="0.25">
      <c r="A134" s="44" t="s">
        <v>188</v>
      </c>
      <c r="B134" s="235">
        <v>11.056433720000001</v>
      </c>
      <c r="C134" s="235">
        <v>5.4357498799999995</v>
      </c>
      <c r="D134" s="240">
        <v>8.4868494999999999</v>
      </c>
      <c r="F134" s="44" t="s">
        <v>192</v>
      </c>
      <c r="G134" s="235">
        <v>0.79245741000000003</v>
      </c>
      <c r="H134" s="235">
        <v>4.1655249999999998E-2</v>
      </c>
      <c r="I134" s="240">
        <v>0.4324733</v>
      </c>
      <c r="J134" s="162"/>
      <c r="K134" s="36" t="s">
        <v>113</v>
      </c>
      <c r="L134" s="235">
        <v>1.3359999999999999E-3</v>
      </c>
      <c r="M134" s="235">
        <v>1.27177E-3</v>
      </c>
      <c r="N134" s="235">
        <v>1.1369020000000001E-2</v>
      </c>
    </row>
    <row r="135" spans="1:14" x14ac:dyDescent="0.25">
      <c r="A135" s="44" t="s">
        <v>31</v>
      </c>
      <c r="B135" s="235">
        <v>7.1472258799999997</v>
      </c>
      <c r="C135" s="235">
        <v>8.1206404199999991</v>
      </c>
      <c r="D135" s="240">
        <v>8.4160745500000012</v>
      </c>
      <c r="F135" s="44" t="s">
        <v>138</v>
      </c>
      <c r="G135" s="235">
        <v>0.67879610999999995</v>
      </c>
      <c r="H135" s="235">
        <v>1.4351371100000001</v>
      </c>
      <c r="I135" s="240">
        <v>0.40389250999999998</v>
      </c>
      <c r="J135" s="162"/>
      <c r="K135" s="36" t="s">
        <v>118</v>
      </c>
      <c r="L135" s="235">
        <v>4.7070000000000002E-3</v>
      </c>
      <c r="M135" s="235">
        <v>1.3001600000000001E-3</v>
      </c>
      <c r="N135" s="235">
        <v>1.02615E-2</v>
      </c>
    </row>
    <row r="136" spans="1:14" x14ac:dyDescent="0.25">
      <c r="A136" s="44" t="s">
        <v>221</v>
      </c>
      <c r="B136" s="235">
        <v>9.3389845200000003</v>
      </c>
      <c r="C136" s="235">
        <v>7.6599804200000001</v>
      </c>
      <c r="D136" s="240">
        <v>8.2902685300000005</v>
      </c>
      <c r="F136" s="44" t="s">
        <v>238</v>
      </c>
      <c r="G136" s="235">
        <v>0.44464394000000002</v>
      </c>
      <c r="H136" s="235">
        <v>0.13908945</v>
      </c>
      <c r="I136" s="240">
        <v>0.38526884</v>
      </c>
      <c r="J136" s="162"/>
      <c r="K136" s="36" t="s">
        <v>112</v>
      </c>
      <c r="L136" s="235">
        <v>0</v>
      </c>
      <c r="M136" s="235">
        <v>1.91227E-3</v>
      </c>
      <c r="N136" s="235">
        <v>1.0085180000000001E-2</v>
      </c>
    </row>
    <row r="137" spans="1:14" x14ac:dyDescent="0.25">
      <c r="A137" s="44" t="s">
        <v>159</v>
      </c>
      <c r="B137" s="235">
        <v>9.5006885899999993</v>
      </c>
      <c r="C137" s="235">
        <v>10.18129646</v>
      </c>
      <c r="D137" s="240">
        <v>8.2361880999999997</v>
      </c>
      <c r="F137" s="44" t="s">
        <v>93</v>
      </c>
      <c r="G137" s="235">
        <v>0.76129693000000009</v>
      </c>
      <c r="H137" s="235">
        <v>3.8675E-4</v>
      </c>
      <c r="I137" s="240">
        <v>0.34882598999999997</v>
      </c>
      <c r="J137" s="162"/>
      <c r="K137" s="36" t="s">
        <v>176</v>
      </c>
      <c r="L137" s="235">
        <v>0</v>
      </c>
      <c r="M137" s="235">
        <v>0</v>
      </c>
      <c r="N137" s="235">
        <v>9.1409899999999999E-3</v>
      </c>
    </row>
    <row r="138" spans="1:14" x14ac:dyDescent="0.25">
      <c r="A138" s="44" t="s">
        <v>205</v>
      </c>
      <c r="B138" s="235">
        <v>6.6967528700000001</v>
      </c>
      <c r="C138" s="235">
        <v>5.5424799199999999</v>
      </c>
      <c r="D138" s="240">
        <v>8.1552730100000002</v>
      </c>
      <c r="F138" s="44" t="s">
        <v>24</v>
      </c>
      <c r="G138" s="235">
        <v>0.10158347</v>
      </c>
      <c r="H138" s="235">
        <v>0.40685093</v>
      </c>
      <c r="I138" s="240">
        <v>0.32525347999999998</v>
      </c>
      <c r="J138" s="162"/>
      <c r="K138" s="36" t="s">
        <v>31</v>
      </c>
      <c r="L138" s="235">
        <v>3.7598800000000002E-3</v>
      </c>
      <c r="M138" s="235">
        <v>7.5652499999999999E-3</v>
      </c>
      <c r="N138" s="235">
        <v>8.7472900000000013E-3</v>
      </c>
    </row>
    <row r="139" spans="1:14" x14ac:dyDescent="0.25">
      <c r="A139" s="44" t="s">
        <v>186</v>
      </c>
      <c r="B139" s="235">
        <v>0.37040227000000003</v>
      </c>
      <c r="C139" s="235">
        <v>0.53546379</v>
      </c>
      <c r="D139" s="240">
        <v>7.8709432900000005</v>
      </c>
      <c r="F139" s="44" t="s">
        <v>203</v>
      </c>
      <c r="G139" s="235">
        <v>0.25277839000000002</v>
      </c>
      <c r="H139" s="235">
        <v>1.4436422199999999</v>
      </c>
      <c r="I139" s="240">
        <v>0.32322255999999999</v>
      </c>
      <c r="J139" s="162"/>
      <c r="K139" s="36" t="s">
        <v>25</v>
      </c>
      <c r="L139" s="235">
        <v>2.2459200000000002E-3</v>
      </c>
      <c r="M139" s="235">
        <v>0.1209788</v>
      </c>
      <c r="N139" s="235">
        <v>8.4766100000000007E-3</v>
      </c>
    </row>
    <row r="140" spans="1:14" x14ac:dyDescent="0.25">
      <c r="A140" s="44" t="s">
        <v>122</v>
      </c>
      <c r="B140" s="235">
        <v>5.1046865099999996</v>
      </c>
      <c r="C140" s="235">
        <v>8.4060835699999998</v>
      </c>
      <c r="D140" s="240">
        <v>7.7694450700000006</v>
      </c>
      <c r="F140" s="44" t="s">
        <v>226</v>
      </c>
      <c r="G140" s="235">
        <v>11.04203643</v>
      </c>
      <c r="H140" s="235">
        <v>3.9202063599999999</v>
      </c>
      <c r="I140" s="240">
        <v>0.31793639000000001</v>
      </c>
      <c r="J140" s="162"/>
      <c r="K140" s="36" t="s">
        <v>36</v>
      </c>
      <c r="L140" s="235">
        <v>1.2413E-2</v>
      </c>
      <c r="M140" s="235">
        <v>1.6231389999999998E-2</v>
      </c>
      <c r="N140" s="235">
        <v>8.3312000000000004E-3</v>
      </c>
    </row>
    <row r="141" spans="1:14" x14ac:dyDescent="0.25">
      <c r="A141" s="44" t="s">
        <v>173</v>
      </c>
      <c r="B141" s="235">
        <v>5.3659406199999999</v>
      </c>
      <c r="C141" s="235">
        <v>6.3341080199999995</v>
      </c>
      <c r="D141" s="240">
        <v>7.5445997400000007</v>
      </c>
      <c r="F141" s="44" t="s">
        <v>22</v>
      </c>
      <c r="G141" s="235">
        <v>0.96754608999999991</v>
      </c>
      <c r="H141" s="235">
        <v>1.2193207099999999</v>
      </c>
      <c r="I141" s="240">
        <v>0.30892452000000004</v>
      </c>
      <c r="J141" s="162"/>
      <c r="K141" s="36" t="s">
        <v>253</v>
      </c>
      <c r="L141" s="235">
        <v>0.25273676</v>
      </c>
      <c r="M141" s="235">
        <v>0.12594093000000001</v>
      </c>
      <c r="N141" s="235">
        <v>7.4541899999999994E-3</v>
      </c>
    </row>
    <row r="142" spans="1:14" x14ac:dyDescent="0.25">
      <c r="A142" s="44" t="s">
        <v>114</v>
      </c>
      <c r="B142" s="235">
        <v>10.232735609999999</v>
      </c>
      <c r="C142" s="235">
        <v>16.6780945</v>
      </c>
      <c r="D142" s="240">
        <v>6.9424549500000001</v>
      </c>
      <c r="F142" s="44" t="s">
        <v>96</v>
      </c>
      <c r="G142" s="235">
        <v>1.7067727800000001</v>
      </c>
      <c r="H142" s="235">
        <v>0.21496872</v>
      </c>
      <c r="I142" s="240">
        <v>0.30751271999999996</v>
      </c>
      <c r="J142" s="162"/>
      <c r="K142" s="36" t="s">
        <v>125</v>
      </c>
      <c r="L142" s="235">
        <v>6.8000000000000005E-4</v>
      </c>
      <c r="M142" s="235">
        <v>7.6513500000000003E-3</v>
      </c>
      <c r="N142" s="235">
        <v>7.0837600000000006E-3</v>
      </c>
    </row>
    <row r="143" spans="1:14" x14ac:dyDescent="0.25">
      <c r="A143" s="44" t="s">
        <v>61</v>
      </c>
      <c r="B143" s="235">
        <v>3.5652904599999999</v>
      </c>
      <c r="C143" s="235">
        <v>4.5908903299999997</v>
      </c>
      <c r="D143" s="240">
        <v>6.8748356799999994</v>
      </c>
      <c r="F143" s="44" t="s">
        <v>21</v>
      </c>
      <c r="G143" s="235">
        <v>0.38679828999999999</v>
      </c>
      <c r="H143" s="235">
        <v>6.8303149999999993E-2</v>
      </c>
      <c r="I143" s="240">
        <v>0.30667189</v>
      </c>
      <c r="J143" s="162"/>
      <c r="K143" s="36" t="s">
        <v>28</v>
      </c>
      <c r="L143" s="235">
        <v>6.6688999999999995E-4</v>
      </c>
      <c r="M143" s="235">
        <v>3.6313499999999998E-3</v>
      </c>
      <c r="N143" s="235">
        <v>6.9915000000000003E-3</v>
      </c>
    </row>
    <row r="144" spans="1:14" x14ac:dyDescent="0.25">
      <c r="A144" s="44" t="s">
        <v>6</v>
      </c>
      <c r="B144" s="235">
        <v>5.2752265700000001</v>
      </c>
      <c r="C144" s="235">
        <v>3.61221478</v>
      </c>
      <c r="D144" s="240">
        <v>6.8058320199999995</v>
      </c>
      <c r="F144" s="44" t="s">
        <v>133</v>
      </c>
      <c r="G144" s="235">
        <v>0.53310844999999996</v>
      </c>
      <c r="H144" s="235">
        <v>1.24447522</v>
      </c>
      <c r="I144" s="240">
        <v>0.30173521000000003</v>
      </c>
      <c r="J144" s="162"/>
      <c r="K144" s="36" t="s">
        <v>50</v>
      </c>
      <c r="L144" s="235">
        <v>0</v>
      </c>
      <c r="M144" s="235">
        <v>0</v>
      </c>
      <c r="N144" s="235">
        <v>6.0722700000000003E-3</v>
      </c>
    </row>
    <row r="145" spans="1:14" x14ac:dyDescent="0.25">
      <c r="A145" s="44" t="s">
        <v>182</v>
      </c>
      <c r="B145" s="235">
        <v>11.780486720000001</v>
      </c>
      <c r="C145" s="235">
        <v>10.399962630000001</v>
      </c>
      <c r="D145" s="240">
        <v>6.5698575799999999</v>
      </c>
      <c r="F145" s="44" t="s">
        <v>87</v>
      </c>
      <c r="G145" s="235">
        <v>3.3723400000000001E-3</v>
      </c>
      <c r="H145" s="235">
        <v>0</v>
      </c>
      <c r="I145" s="240">
        <v>0.28647733000000003</v>
      </c>
      <c r="J145" s="162"/>
      <c r="K145" s="36" t="s">
        <v>39</v>
      </c>
      <c r="L145" s="235">
        <v>4.9753029999999997E-2</v>
      </c>
      <c r="M145" s="235">
        <v>9.539947E-2</v>
      </c>
      <c r="N145" s="235">
        <v>5.9119300000000001E-3</v>
      </c>
    </row>
    <row r="146" spans="1:14" x14ac:dyDescent="0.25">
      <c r="A146" s="44" t="s">
        <v>163</v>
      </c>
      <c r="B146" s="235">
        <v>7.1539262199999998</v>
      </c>
      <c r="C146" s="235">
        <v>6.0271188600000007</v>
      </c>
      <c r="D146" s="240">
        <v>6.3765633600000005</v>
      </c>
      <c r="F146" s="44" t="s">
        <v>101</v>
      </c>
      <c r="G146" s="235">
        <v>4.6292309999999996E-2</v>
      </c>
      <c r="H146" s="235">
        <v>0.13525887</v>
      </c>
      <c r="I146" s="240">
        <v>0.27765878999999999</v>
      </c>
      <c r="J146" s="162"/>
      <c r="K146" s="36" t="s">
        <v>6</v>
      </c>
      <c r="L146" s="235">
        <v>0</v>
      </c>
      <c r="M146" s="235">
        <v>0</v>
      </c>
      <c r="N146" s="235">
        <v>5.8919999999999997E-3</v>
      </c>
    </row>
    <row r="147" spans="1:14" x14ac:dyDescent="0.25">
      <c r="A147" s="44" t="s">
        <v>55</v>
      </c>
      <c r="B147" s="235">
        <v>4.031407E-2</v>
      </c>
      <c r="C147" s="235">
        <v>1.0234801200000001</v>
      </c>
      <c r="D147" s="240">
        <v>6.1202121600000003</v>
      </c>
      <c r="F147" s="44" t="s">
        <v>23</v>
      </c>
      <c r="G147" s="235">
        <v>0</v>
      </c>
      <c r="H147" s="235">
        <v>2.1929509999999999E-2</v>
      </c>
      <c r="I147" s="240">
        <v>0.24935017000000001</v>
      </c>
      <c r="J147" s="162"/>
      <c r="K147" s="36" t="s">
        <v>136</v>
      </c>
      <c r="L147" s="235">
        <v>4.4657500000000001E-3</v>
      </c>
      <c r="M147" s="235">
        <v>3.2077000000000001E-4</v>
      </c>
      <c r="N147" s="235">
        <v>5.5019600000000002E-3</v>
      </c>
    </row>
    <row r="148" spans="1:14" x14ac:dyDescent="0.25">
      <c r="A148" s="44" t="s">
        <v>187</v>
      </c>
      <c r="B148" s="235">
        <v>3.13501582</v>
      </c>
      <c r="C148" s="235">
        <v>3.1180930499999997</v>
      </c>
      <c r="D148" s="240">
        <v>6.07410082</v>
      </c>
      <c r="F148" s="44" t="s">
        <v>112</v>
      </c>
      <c r="G148" s="235">
        <v>1.08394674</v>
      </c>
      <c r="H148" s="235">
        <v>1.8732039599999999</v>
      </c>
      <c r="I148" s="240">
        <v>0.24130705</v>
      </c>
      <c r="J148" s="162"/>
      <c r="K148" s="36" t="s">
        <v>20</v>
      </c>
      <c r="L148" s="235">
        <v>2.2412629999999999E-2</v>
      </c>
      <c r="M148" s="235">
        <v>2.093807E-2</v>
      </c>
      <c r="N148" s="235">
        <v>5.4720000000000003E-3</v>
      </c>
    </row>
    <row r="149" spans="1:14" x14ac:dyDescent="0.25">
      <c r="A149" s="44" t="s">
        <v>156</v>
      </c>
      <c r="B149" s="235">
        <v>5.91547863</v>
      </c>
      <c r="C149" s="235">
        <v>6.3800662300000006</v>
      </c>
      <c r="D149" s="240">
        <v>5.9553726500000002</v>
      </c>
      <c r="F149" s="44" t="s">
        <v>627</v>
      </c>
      <c r="G149" s="235">
        <v>0.24078454000000002</v>
      </c>
      <c r="H149" s="235">
        <v>0.15761389000000001</v>
      </c>
      <c r="I149" s="240">
        <v>0.23903384999999999</v>
      </c>
      <c r="J149" s="162"/>
      <c r="K149" s="36" t="s">
        <v>97</v>
      </c>
      <c r="L149" s="235">
        <v>1.0671E-2</v>
      </c>
      <c r="M149" s="235">
        <v>3.7891399999999999E-2</v>
      </c>
      <c r="N149" s="235">
        <v>5.2745100000000005E-3</v>
      </c>
    </row>
    <row r="150" spans="1:14" x14ac:dyDescent="0.25">
      <c r="A150" s="44" t="s">
        <v>181</v>
      </c>
      <c r="B150" s="235">
        <v>31.018261079999998</v>
      </c>
      <c r="C150" s="235">
        <v>6.7359908099999997</v>
      </c>
      <c r="D150" s="240">
        <v>5.7891291599999999</v>
      </c>
      <c r="F150" s="44" t="s">
        <v>243</v>
      </c>
      <c r="G150" s="235">
        <v>1.57077757</v>
      </c>
      <c r="H150" s="235">
        <v>0.14104888000000002</v>
      </c>
      <c r="I150" s="240">
        <v>0.22196552</v>
      </c>
      <c r="J150" s="162"/>
      <c r="K150" s="36" t="s">
        <v>59</v>
      </c>
      <c r="L150" s="235">
        <v>3.5200000000000001E-3</v>
      </c>
      <c r="M150" s="235">
        <v>1.0906850000000001E-2</v>
      </c>
      <c r="N150" s="235">
        <v>5.1811599999999998E-3</v>
      </c>
    </row>
    <row r="151" spans="1:14" x14ac:dyDescent="0.25">
      <c r="A151" s="44" t="s">
        <v>113</v>
      </c>
      <c r="B151" s="235">
        <v>1.9655791499999999</v>
      </c>
      <c r="C151" s="235">
        <v>4.5348765799999997</v>
      </c>
      <c r="D151" s="240">
        <v>5.72048398</v>
      </c>
      <c r="F151" s="44" t="s">
        <v>231</v>
      </c>
      <c r="G151" s="235">
        <v>0.51141928000000003</v>
      </c>
      <c r="H151" s="235">
        <v>0.44039136000000001</v>
      </c>
      <c r="I151" s="240">
        <v>0.20196139000000002</v>
      </c>
      <c r="J151" s="162"/>
      <c r="K151" s="36" t="s">
        <v>226</v>
      </c>
      <c r="L151" s="235">
        <v>0</v>
      </c>
      <c r="M151" s="235">
        <v>0</v>
      </c>
      <c r="N151" s="235">
        <v>4.6753699999999999E-3</v>
      </c>
    </row>
    <row r="152" spans="1:14" x14ac:dyDescent="0.25">
      <c r="A152" s="44" t="s">
        <v>81</v>
      </c>
      <c r="B152" s="235">
        <v>13.849989410000001</v>
      </c>
      <c r="C152" s="235">
        <v>5.3130099699999995</v>
      </c>
      <c r="D152" s="240">
        <v>5.55422189</v>
      </c>
      <c r="F152" s="44" t="s">
        <v>247</v>
      </c>
      <c r="G152" s="235">
        <v>0.13574586999999999</v>
      </c>
      <c r="H152" s="235">
        <v>5.6428309999999995E-2</v>
      </c>
      <c r="I152" s="240">
        <v>0.19609509999999999</v>
      </c>
      <c r="J152" s="162"/>
      <c r="K152" s="36" t="s">
        <v>138</v>
      </c>
      <c r="L152" s="235">
        <v>1.206374E-2</v>
      </c>
      <c r="M152" s="235">
        <v>6.7084300000000005E-3</v>
      </c>
      <c r="N152" s="235">
        <v>4.4640399999999998E-3</v>
      </c>
    </row>
    <row r="153" spans="1:14" x14ac:dyDescent="0.25">
      <c r="A153" s="44" t="s">
        <v>74</v>
      </c>
      <c r="B153" s="235">
        <v>2.1261036500000001</v>
      </c>
      <c r="C153" s="235">
        <v>1.04610172</v>
      </c>
      <c r="D153" s="240">
        <v>5.32923335</v>
      </c>
      <c r="F153" s="44" t="s">
        <v>233</v>
      </c>
      <c r="G153" s="235">
        <v>0.32252390000000003</v>
      </c>
      <c r="H153" s="235">
        <v>0.12724284</v>
      </c>
      <c r="I153" s="240">
        <v>0.18776698</v>
      </c>
      <c r="J153" s="162"/>
      <c r="K153" s="36" t="s">
        <v>120</v>
      </c>
      <c r="L153" s="235">
        <v>3.4972250000000003E-2</v>
      </c>
      <c r="M153" s="235">
        <v>1.496784E-2</v>
      </c>
      <c r="N153" s="235">
        <v>4.4405E-3</v>
      </c>
    </row>
    <row r="154" spans="1:14" x14ac:dyDescent="0.25">
      <c r="A154" s="44" t="s">
        <v>193</v>
      </c>
      <c r="B154" s="235">
        <v>4.1683544900000005</v>
      </c>
      <c r="C154" s="235">
        <v>5.84240578</v>
      </c>
      <c r="D154" s="240">
        <v>4.9626033300000003</v>
      </c>
      <c r="F154" s="44" t="s">
        <v>165</v>
      </c>
      <c r="G154" s="235">
        <v>1.203047E-2</v>
      </c>
      <c r="H154" s="235">
        <v>1.235006</v>
      </c>
      <c r="I154" s="240">
        <v>0.142207</v>
      </c>
      <c r="J154" s="162"/>
      <c r="K154" s="36" t="s">
        <v>90</v>
      </c>
      <c r="L154" s="235">
        <v>3.4340000000000007E-5</v>
      </c>
      <c r="M154" s="235">
        <v>1.4799999999999999E-4</v>
      </c>
      <c r="N154" s="235">
        <v>4.3826400000000001E-3</v>
      </c>
    </row>
    <row r="155" spans="1:14" x14ac:dyDescent="0.25">
      <c r="A155" s="44" t="s">
        <v>255</v>
      </c>
      <c r="B155" s="235">
        <v>3.2715041400000002</v>
      </c>
      <c r="C155" s="235">
        <v>2.6070530600000001</v>
      </c>
      <c r="D155" s="240">
        <v>4.8573920999999993</v>
      </c>
      <c r="F155" s="44" t="s">
        <v>150</v>
      </c>
      <c r="G155" s="235">
        <v>6.4870230000000001E-2</v>
      </c>
      <c r="H155" s="235">
        <v>1.3381631100000002</v>
      </c>
      <c r="I155" s="240">
        <v>0.12370689999999999</v>
      </c>
      <c r="J155" s="162"/>
      <c r="K155" s="36" t="s">
        <v>93</v>
      </c>
      <c r="L155" s="235">
        <v>0</v>
      </c>
      <c r="M155" s="235">
        <v>4.4399000000000001E-4</v>
      </c>
      <c r="N155" s="235">
        <v>4.3504199999999998E-3</v>
      </c>
    </row>
    <row r="156" spans="1:14" x14ac:dyDescent="0.25">
      <c r="A156" s="44" t="s">
        <v>185</v>
      </c>
      <c r="B156" s="235">
        <v>4.4168014000000007</v>
      </c>
      <c r="C156" s="235">
        <v>5.8021196500000007</v>
      </c>
      <c r="D156" s="240">
        <v>4.7721628599999999</v>
      </c>
      <c r="F156" s="44" t="s">
        <v>120</v>
      </c>
      <c r="G156" s="235">
        <v>0.18924464000000002</v>
      </c>
      <c r="H156" s="235">
        <v>0.45617734000000004</v>
      </c>
      <c r="I156" s="240">
        <v>0.12204669999999999</v>
      </c>
      <c r="J156" s="162"/>
      <c r="K156" s="36" t="s">
        <v>27</v>
      </c>
      <c r="L156" s="235">
        <v>2.3800000000000002E-3</v>
      </c>
      <c r="M156" s="235">
        <v>3.69441E-3</v>
      </c>
      <c r="N156" s="235">
        <v>3.95123E-3</v>
      </c>
    </row>
    <row r="157" spans="1:14" x14ac:dyDescent="0.25">
      <c r="A157" s="44" t="s">
        <v>141</v>
      </c>
      <c r="B157" s="235">
        <v>1.4761745900000001</v>
      </c>
      <c r="C157" s="235">
        <v>1.5674871000000001</v>
      </c>
      <c r="D157" s="240">
        <v>4.7658696599999999</v>
      </c>
      <c r="F157" s="44" t="s">
        <v>10</v>
      </c>
      <c r="G157" s="235">
        <v>0</v>
      </c>
      <c r="H157" s="235">
        <v>1.2791440000000001E-2</v>
      </c>
      <c r="I157" s="240">
        <v>0.12198634</v>
      </c>
      <c r="J157" s="162"/>
      <c r="K157" s="36" t="s">
        <v>33</v>
      </c>
      <c r="L157" s="235">
        <v>3.0654099999999997E-3</v>
      </c>
      <c r="M157" s="235">
        <v>2.0409500000000001E-3</v>
      </c>
      <c r="N157" s="235">
        <v>3.4640000000000001E-3</v>
      </c>
    </row>
    <row r="158" spans="1:14" x14ac:dyDescent="0.25">
      <c r="A158" s="44" t="s">
        <v>254</v>
      </c>
      <c r="B158" s="235">
        <v>5.9159708600000007</v>
      </c>
      <c r="C158" s="235">
        <v>4.7127693499999994</v>
      </c>
      <c r="D158" s="240">
        <v>4.6522479500000005</v>
      </c>
      <c r="F158" s="44" t="s">
        <v>141</v>
      </c>
      <c r="G158" s="235">
        <v>6.8214300000000007E-3</v>
      </c>
      <c r="H158" s="235">
        <v>5.4230940000000005E-2</v>
      </c>
      <c r="I158" s="240">
        <v>0.10357533000000001</v>
      </c>
      <c r="J158" s="162"/>
      <c r="K158" s="36" t="s">
        <v>155</v>
      </c>
      <c r="L158" s="235">
        <v>8.0508699999999999E-3</v>
      </c>
      <c r="M158" s="235">
        <v>0</v>
      </c>
      <c r="N158" s="235">
        <v>3.1569099999999998E-3</v>
      </c>
    </row>
    <row r="159" spans="1:14" x14ac:dyDescent="0.25">
      <c r="A159" s="44" t="s">
        <v>258</v>
      </c>
      <c r="B159" s="235">
        <v>3.93136909</v>
      </c>
      <c r="C159" s="235">
        <v>4.2323678200000003</v>
      </c>
      <c r="D159" s="240">
        <v>4.6201914999999998</v>
      </c>
      <c r="F159" s="44" t="s">
        <v>118</v>
      </c>
      <c r="G159" s="235">
        <v>0</v>
      </c>
      <c r="H159" s="235">
        <v>0.22371173999999999</v>
      </c>
      <c r="I159" s="240">
        <v>0.10075425</v>
      </c>
      <c r="J159" s="162"/>
      <c r="K159" s="36" t="s">
        <v>23</v>
      </c>
      <c r="L159" s="235">
        <v>3.6000000000000001E-5</v>
      </c>
      <c r="M159" s="235">
        <v>6.9512000000000003E-4</v>
      </c>
      <c r="N159" s="235">
        <v>3.0516799999999998E-3</v>
      </c>
    </row>
    <row r="160" spans="1:14" x14ac:dyDescent="0.25">
      <c r="A160" s="44" t="s">
        <v>226</v>
      </c>
      <c r="B160" s="235">
        <v>0</v>
      </c>
      <c r="C160" s="235">
        <v>3.3123584199999998</v>
      </c>
      <c r="D160" s="240">
        <v>4.5916017999999994</v>
      </c>
      <c r="F160" s="44" t="s">
        <v>8</v>
      </c>
      <c r="G160" s="235">
        <v>0</v>
      </c>
      <c r="H160" s="235">
        <v>1.4608930000000001E-2</v>
      </c>
      <c r="I160" s="240">
        <v>9.8888440000000008E-2</v>
      </c>
      <c r="J160" s="162"/>
      <c r="K160" s="36" t="s">
        <v>92</v>
      </c>
      <c r="L160" s="235">
        <v>1.3422E-4</v>
      </c>
      <c r="M160" s="235">
        <v>4.9056899999999999E-3</v>
      </c>
      <c r="N160" s="235">
        <v>2.7128E-3</v>
      </c>
    </row>
    <row r="161" spans="1:14" x14ac:dyDescent="0.25">
      <c r="A161" s="44" t="s">
        <v>83</v>
      </c>
      <c r="B161" s="235">
        <v>7.1300549999999996</v>
      </c>
      <c r="C161" s="235">
        <v>3.59083138</v>
      </c>
      <c r="D161" s="240">
        <v>4.4992696100000007</v>
      </c>
      <c r="F161" s="44" t="s">
        <v>6</v>
      </c>
      <c r="G161" s="235">
        <v>0</v>
      </c>
      <c r="H161" s="235">
        <v>1.2199759999999999</v>
      </c>
      <c r="I161" s="240">
        <v>9.8572550000000009E-2</v>
      </c>
      <c r="J161" s="162"/>
      <c r="K161" s="36" t="s">
        <v>61</v>
      </c>
      <c r="L161" s="235">
        <v>1.24347E-3</v>
      </c>
      <c r="M161" s="235">
        <v>4.7800000000000002E-4</v>
      </c>
      <c r="N161" s="235">
        <v>2.1985400000000001E-3</v>
      </c>
    </row>
    <row r="162" spans="1:14" x14ac:dyDescent="0.25">
      <c r="A162" s="44" t="s">
        <v>144</v>
      </c>
      <c r="B162" s="235">
        <v>3.7457736400000003</v>
      </c>
      <c r="C162" s="235">
        <v>3.1332859500000003</v>
      </c>
      <c r="D162" s="240">
        <v>4.34254564</v>
      </c>
      <c r="F162" s="44" t="s">
        <v>7</v>
      </c>
      <c r="G162" s="235">
        <v>1.9537736699999999</v>
      </c>
      <c r="H162" s="235">
        <v>3.5320800600000002</v>
      </c>
      <c r="I162" s="240">
        <v>7.0861320000000005E-2</v>
      </c>
      <c r="J162" s="162"/>
      <c r="K162" s="36" t="s">
        <v>24</v>
      </c>
      <c r="L162" s="235">
        <v>1.3447000000000001E-4</v>
      </c>
      <c r="M162" s="235">
        <v>1.56661E-3</v>
      </c>
      <c r="N162" s="235">
        <v>2.0867199999999998E-3</v>
      </c>
    </row>
    <row r="163" spans="1:14" x14ac:dyDescent="0.25">
      <c r="A163" s="44" t="s">
        <v>150</v>
      </c>
      <c r="B163" s="235">
        <v>4.2486799</v>
      </c>
      <c r="C163" s="235">
        <v>4.5462595499999994</v>
      </c>
      <c r="D163" s="240">
        <v>4.3101691500000001</v>
      </c>
      <c r="F163" s="44" t="s">
        <v>232</v>
      </c>
      <c r="G163" s="235">
        <v>0.34666022999999996</v>
      </c>
      <c r="H163" s="235">
        <v>9.2460910000000007E-2</v>
      </c>
      <c r="I163" s="240">
        <v>6.7206630000000003E-2</v>
      </c>
      <c r="J163" s="162"/>
      <c r="K163" s="36" t="s">
        <v>89</v>
      </c>
      <c r="L163" s="235">
        <v>3.9448E-4</v>
      </c>
      <c r="M163" s="235">
        <v>2.83278E-3</v>
      </c>
      <c r="N163" s="235">
        <v>1.94634E-3</v>
      </c>
    </row>
    <row r="164" spans="1:14" x14ac:dyDescent="0.25">
      <c r="A164" s="44" t="s">
        <v>158</v>
      </c>
      <c r="B164" s="235">
        <v>7.1798294699999996</v>
      </c>
      <c r="C164" s="235">
        <v>3.3987737500000001</v>
      </c>
      <c r="D164" s="240">
        <v>4.0642348100000003</v>
      </c>
      <c r="F164" s="44" t="s">
        <v>75</v>
      </c>
      <c r="G164" s="235">
        <v>0.97640982999999992</v>
      </c>
      <c r="H164" s="235">
        <v>3.3342981699999998</v>
      </c>
      <c r="I164" s="240">
        <v>5.8498260000000003E-2</v>
      </c>
      <c r="J164" s="162"/>
      <c r="K164" s="36" t="s">
        <v>26</v>
      </c>
      <c r="L164" s="235">
        <v>5.0000000000000002E-5</v>
      </c>
      <c r="M164" s="235">
        <v>0</v>
      </c>
      <c r="N164" s="235">
        <v>1.8040199999999999E-3</v>
      </c>
    </row>
    <row r="165" spans="1:14" x14ac:dyDescent="0.25">
      <c r="A165" s="44" t="s">
        <v>76</v>
      </c>
      <c r="B165" s="235">
        <v>43.247290770000006</v>
      </c>
      <c r="C165" s="235">
        <v>4.2831917000000006</v>
      </c>
      <c r="D165" s="240">
        <v>3.8689424799999999</v>
      </c>
      <c r="F165" s="44" t="s">
        <v>136</v>
      </c>
      <c r="G165" s="235">
        <v>0.37866771000000005</v>
      </c>
      <c r="H165" s="235">
        <v>7.1979330000000008E-2</v>
      </c>
      <c r="I165" s="240">
        <v>5.3768410000000003E-2</v>
      </c>
      <c r="J165" s="162"/>
      <c r="K165" s="36" t="s">
        <v>132</v>
      </c>
      <c r="L165" s="235">
        <v>2.0560000000000001E-3</v>
      </c>
      <c r="M165" s="235">
        <v>3.0459800000000002E-3</v>
      </c>
      <c r="N165" s="235">
        <v>1.60552E-3</v>
      </c>
    </row>
    <row r="166" spans="1:14" x14ac:dyDescent="0.25">
      <c r="A166" s="44" t="s">
        <v>190</v>
      </c>
      <c r="B166" s="235">
        <v>1.06206109</v>
      </c>
      <c r="C166" s="235">
        <v>1.9726480100000001</v>
      </c>
      <c r="D166" s="240">
        <v>3.7680052000000002</v>
      </c>
      <c r="F166" s="44" t="s">
        <v>66</v>
      </c>
      <c r="G166" s="235">
        <v>0</v>
      </c>
      <c r="H166" s="235">
        <v>8.6845000000000006E-2</v>
      </c>
      <c r="I166" s="240">
        <v>5.2430209999999998E-2</v>
      </c>
      <c r="J166" s="162"/>
      <c r="K166" s="36" t="s">
        <v>30</v>
      </c>
      <c r="L166" s="235">
        <v>9.9164000000000001E-4</v>
      </c>
      <c r="M166" s="235">
        <v>6.2098599999999993E-3</v>
      </c>
      <c r="N166" s="235">
        <v>1.60454E-3</v>
      </c>
    </row>
    <row r="167" spans="1:14" x14ac:dyDescent="0.25">
      <c r="A167" s="44" t="s">
        <v>17</v>
      </c>
      <c r="B167" s="235">
        <v>2.0348323800000001</v>
      </c>
      <c r="C167" s="235">
        <v>2.6091318299999999</v>
      </c>
      <c r="D167" s="240">
        <v>3.7342751499999998</v>
      </c>
      <c r="F167" s="44" t="s">
        <v>34</v>
      </c>
      <c r="G167" s="235">
        <v>1.019976E-2</v>
      </c>
      <c r="H167" s="235">
        <v>4.207296E-2</v>
      </c>
      <c r="I167" s="240">
        <v>5.1126249999999998E-2</v>
      </c>
      <c r="J167" s="162"/>
      <c r="K167" s="36" t="s">
        <v>109</v>
      </c>
      <c r="L167" s="235">
        <v>1.7E-5</v>
      </c>
      <c r="M167" s="235">
        <v>6.7573000000000004E-4</v>
      </c>
      <c r="N167" s="235">
        <v>1.2255199999999999E-3</v>
      </c>
    </row>
    <row r="168" spans="1:14" x14ac:dyDescent="0.25">
      <c r="A168" s="44" t="s">
        <v>89</v>
      </c>
      <c r="B168" s="235">
        <v>10.170003850000001</v>
      </c>
      <c r="C168" s="235">
        <v>5.3531950000000004</v>
      </c>
      <c r="D168" s="240">
        <v>3.59527668</v>
      </c>
      <c r="F168" s="44" t="s">
        <v>32</v>
      </c>
      <c r="G168" s="235">
        <v>6.2934690000000001E-2</v>
      </c>
      <c r="H168" s="235">
        <v>0.11306628000000001</v>
      </c>
      <c r="I168" s="240">
        <v>4.1241599999999996E-2</v>
      </c>
      <c r="J168" s="162"/>
      <c r="K168" s="36" t="s">
        <v>146</v>
      </c>
      <c r="L168" s="235">
        <v>1.6786099999999999E-3</v>
      </c>
      <c r="M168" s="235">
        <v>1.484984E-2</v>
      </c>
      <c r="N168" s="235">
        <v>1.1956600000000001E-3</v>
      </c>
    </row>
    <row r="169" spans="1:14" x14ac:dyDescent="0.25">
      <c r="A169" s="44" t="s">
        <v>138</v>
      </c>
      <c r="B169" s="235">
        <v>1.9920468899999999</v>
      </c>
      <c r="C169" s="235">
        <v>3.3311333199999997</v>
      </c>
      <c r="D169" s="240">
        <v>3.2310308299999999</v>
      </c>
      <c r="F169" s="44" t="s">
        <v>113</v>
      </c>
      <c r="G169" s="235">
        <v>1.2435594399999998</v>
      </c>
      <c r="H169" s="235">
        <v>0.17270995</v>
      </c>
      <c r="I169" s="240">
        <v>3.7685969999999999E-2</v>
      </c>
      <c r="J169" s="162"/>
      <c r="K169" s="36" t="s">
        <v>111</v>
      </c>
      <c r="L169" s="235">
        <v>0</v>
      </c>
      <c r="M169" s="235">
        <v>0</v>
      </c>
      <c r="N169" s="235">
        <v>1.1753499999999999E-3</v>
      </c>
    </row>
    <row r="170" spans="1:14" x14ac:dyDescent="0.25">
      <c r="A170" s="44" t="s">
        <v>139</v>
      </c>
      <c r="B170" s="235">
        <v>3.1260892500000002</v>
      </c>
      <c r="C170" s="235">
        <v>3.65251181</v>
      </c>
      <c r="D170" s="240">
        <v>2.9535319100000001</v>
      </c>
      <c r="F170" s="44" t="s">
        <v>239</v>
      </c>
      <c r="G170" s="235">
        <v>5.471173E-2</v>
      </c>
      <c r="H170" s="235">
        <v>9.3908679999999994E-2</v>
      </c>
      <c r="I170" s="240">
        <v>3.747723E-2</v>
      </c>
      <c r="J170" s="162"/>
      <c r="K170" s="36" t="s">
        <v>99</v>
      </c>
      <c r="L170" s="235">
        <v>2.7345580000000001E-2</v>
      </c>
      <c r="M170" s="235">
        <v>1.135716E-2</v>
      </c>
      <c r="N170" s="235">
        <v>8.5682E-4</v>
      </c>
    </row>
    <row r="171" spans="1:14" x14ac:dyDescent="0.25">
      <c r="A171" s="44" t="s">
        <v>112</v>
      </c>
      <c r="B171" s="235">
        <v>0.29389682</v>
      </c>
      <c r="C171" s="235">
        <v>1.6004566999999998</v>
      </c>
      <c r="D171" s="240">
        <v>2.8278775199999999</v>
      </c>
      <c r="F171" s="44" t="s">
        <v>4</v>
      </c>
      <c r="G171" s="235">
        <v>2.1518321199999999</v>
      </c>
      <c r="H171" s="235">
        <v>0.10771425</v>
      </c>
      <c r="I171" s="240">
        <v>3.2385219999999999E-2</v>
      </c>
      <c r="J171" s="162"/>
      <c r="K171" s="36" t="s">
        <v>139</v>
      </c>
      <c r="L171" s="235">
        <v>9.0944000000000007E-4</v>
      </c>
      <c r="M171" s="235">
        <v>7.8731519999999999E-2</v>
      </c>
      <c r="N171" s="235">
        <v>7.6203000000000002E-4</v>
      </c>
    </row>
    <row r="172" spans="1:14" x14ac:dyDescent="0.25">
      <c r="A172" s="44" t="s">
        <v>19</v>
      </c>
      <c r="B172" s="235">
        <v>1.46091131</v>
      </c>
      <c r="C172" s="235">
        <v>2.2333635299999997</v>
      </c>
      <c r="D172" s="240">
        <v>2.7582468700000002</v>
      </c>
      <c r="F172" s="44" t="s">
        <v>88</v>
      </c>
      <c r="G172" s="235">
        <v>0.43790735999999997</v>
      </c>
      <c r="H172" s="235">
        <v>0.29577091</v>
      </c>
      <c r="I172" s="240">
        <v>3.2022169999999996E-2</v>
      </c>
      <c r="J172" s="162"/>
      <c r="K172" s="36" t="s">
        <v>5</v>
      </c>
      <c r="L172" s="235">
        <v>1.6061000000000002E-4</v>
      </c>
      <c r="M172" s="235">
        <v>5.2651999999999994E-4</v>
      </c>
      <c r="N172" s="235">
        <v>7.5000000000000002E-4</v>
      </c>
    </row>
    <row r="173" spans="1:14" x14ac:dyDescent="0.25">
      <c r="A173" s="44" t="s">
        <v>224</v>
      </c>
      <c r="B173" s="235">
        <v>1.1723930900000001</v>
      </c>
      <c r="C173" s="235">
        <v>4.3631717199999995</v>
      </c>
      <c r="D173" s="240">
        <v>2.7125895</v>
      </c>
      <c r="F173" s="44" t="s">
        <v>254</v>
      </c>
      <c r="G173" s="235">
        <v>0.17189510999999999</v>
      </c>
      <c r="H173" s="235">
        <v>4.5550470000000003E-2</v>
      </c>
      <c r="I173" s="240">
        <v>2.9104520000000002E-2</v>
      </c>
      <c r="J173" s="162"/>
      <c r="K173" s="36" t="s">
        <v>67</v>
      </c>
      <c r="L173" s="235">
        <v>0</v>
      </c>
      <c r="M173" s="235">
        <v>4.3577999999999998E-4</v>
      </c>
      <c r="N173" s="235">
        <v>6.5012000000000002E-4</v>
      </c>
    </row>
    <row r="174" spans="1:14" x14ac:dyDescent="0.25">
      <c r="A174" s="44" t="s">
        <v>243</v>
      </c>
      <c r="B174" s="235">
        <v>3.5616147300000001</v>
      </c>
      <c r="C174" s="235">
        <v>3.1110969700000002</v>
      </c>
      <c r="D174" s="240">
        <v>2.70588585</v>
      </c>
      <c r="F174" s="44" t="s">
        <v>158</v>
      </c>
      <c r="G174" s="235">
        <v>0.46931299999999998</v>
      </c>
      <c r="H174" s="235">
        <v>9.3114649999999993E-2</v>
      </c>
      <c r="I174" s="240">
        <v>2.6783000000000001E-2</v>
      </c>
      <c r="J174" s="162"/>
      <c r="K174" s="36" t="s">
        <v>64</v>
      </c>
      <c r="L174" s="235">
        <v>1.5863040000000002E-2</v>
      </c>
      <c r="M174" s="235">
        <v>0.11401422</v>
      </c>
      <c r="N174" s="235">
        <v>6.1670000000000008E-4</v>
      </c>
    </row>
    <row r="175" spans="1:14" x14ac:dyDescent="0.25">
      <c r="A175" s="44" t="s">
        <v>241</v>
      </c>
      <c r="B175" s="235">
        <v>2.7576693699999999</v>
      </c>
      <c r="C175" s="235">
        <v>3.7018620599999998</v>
      </c>
      <c r="D175" s="240">
        <v>2.6468838300000002</v>
      </c>
      <c r="F175" s="44" t="s">
        <v>187</v>
      </c>
      <c r="G175" s="235">
        <v>0.52737434999999999</v>
      </c>
      <c r="H175" s="235">
        <v>0.39053659999999996</v>
      </c>
      <c r="I175" s="240">
        <v>2.4964699999999999E-2</v>
      </c>
      <c r="J175" s="162"/>
      <c r="K175" s="36" t="s">
        <v>78</v>
      </c>
      <c r="L175" s="235">
        <v>0</v>
      </c>
      <c r="M175" s="235">
        <v>0</v>
      </c>
      <c r="N175" s="235">
        <v>5.8675000000000003E-4</v>
      </c>
    </row>
    <row r="176" spans="1:14" x14ac:dyDescent="0.25">
      <c r="A176" s="44" t="s">
        <v>111</v>
      </c>
      <c r="B176" s="235">
        <v>0.7307574</v>
      </c>
      <c r="C176" s="235">
        <v>1.9450483600000001</v>
      </c>
      <c r="D176" s="240">
        <v>2.35186085</v>
      </c>
      <c r="F176" s="44" t="s">
        <v>246</v>
      </c>
      <c r="G176" s="235">
        <v>1.03219482</v>
      </c>
      <c r="H176" s="235">
        <v>3.4137309999999997E-2</v>
      </c>
      <c r="I176" s="240">
        <v>2.479052E-2</v>
      </c>
      <c r="J176" s="162"/>
      <c r="K176" s="36" t="s">
        <v>140</v>
      </c>
      <c r="L176" s="235">
        <v>2.856E-3</v>
      </c>
      <c r="M176" s="235">
        <v>5.3408400000000003E-3</v>
      </c>
      <c r="N176" s="235">
        <v>5.5230999999999998E-4</v>
      </c>
    </row>
    <row r="177" spans="1:14" x14ac:dyDescent="0.25">
      <c r="A177" s="44" t="s">
        <v>247</v>
      </c>
      <c r="B177" s="235">
        <v>3.4206152300000001</v>
      </c>
      <c r="C177" s="235">
        <v>2.6821176000000002</v>
      </c>
      <c r="D177" s="240">
        <v>2.1791577400000004</v>
      </c>
      <c r="F177" s="44" t="s">
        <v>205</v>
      </c>
      <c r="G177" s="235">
        <v>1.91435E-3</v>
      </c>
      <c r="H177" s="235">
        <v>1.85462E-3</v>
      </c>
      <c r="I177" s="240">
        <v>2.4740810000000002E-2</v>
      </c>
      <c r="J177" s="162"/>
      <c r="K177" s="36" t="s">
        <v>14</v>
      </c>
      <c r="L177" s="235">
        <v>6.9999999999999994E-5</v>
      </c>
      <c r="M177" s="235">
        <v>0</v>
      </c>
      <c r="N177" s="235">
        <v>4.8294000000000001E-4</v>
      </c>
    </row>
    <row r="178" spans="1:14" x14ac:dyDescent="0.25">
      <c r="A178" s="44" t="s">
        <v>153</v>
      </c>
      <c r="B178" s="235">
        <v>0.41963403999999999</v>
      </c>
      <c r="C178" s="235">
        <v>0.74344750999999998</v>
      </c>
      <c r="D178" s="240">
        <v>2.1186201499999999</v>
      </c>
      <c r="F178" s="44" t="s">
        <v>224</v>
      </c>
      <c r="G178" s="235">
        <v>0</v>
      </c>
      <c r="H178" s="235">
        <v>0</v>
      </c>
      <c r="I178" s="240">
        <v>2.3351159999999999E-2</v>
      </c>
      <c r="J178" s="162"/>
      <c r="K178" s="36" t="s">
        <v>88</v>
      </c>
      <c r="L178" s="235">
        <v>0</v>
      </c>
      <c r="M178" s="235">
        <v>1.00344E-3</v>
      </c>
      <c r="N178" s="235">
        <v>4.7326999999999997E-4</v>
      </c>
    </row>
    <row r="179" spans="1:14" x14ac:dyDescent="0.25">
      <c r="A179" s="44" t="s">
        <v>95</v>
      </c>
      <c r="B179" s="235">
        <v>0.73931191000000007</v>
      </c>
      <c r="C179" s="235">
        <v>10.65332673</v>
      </c>
      <c r="D179" s="240">
        <v>2.0797581100000002</v>
      </c>
      <c r="F179" s="44" t="s">
        <v>44</v>
      </c>
      <c r="G179" s="235">
        <v>0</v>
      </c>
      <c r="H179" s="235">
        <v>8.9337899999999998E-2</v>
      </c>
      <c r="I179" s="240">
        <v>2.2201389999999998E-2</v>
      </c>
      <c r="J179" s="162"/>
      <c r="K179" s="36" t="s">
        <v>153</v>
      </c>
      <c r="L179" s="235">
        <v>0</v>
      </c>
      <c r="M179" s="235">
        <v>4.3319999999999999E-3</v>
      </c>
      <c r="N179" s="235">
        <v>4.6913E-4</v>
      </c>
    </row>
    <row r="180" spans="1:14" x14ac:dyDescent="0.25">
      <c r="A180" s="44" t="s">
        <v>93</v>
      </c>
      <c r="B180" s="235">
        <v>3.8312823300000001</v>
      </c>
      <c r="C180" s="235">
        <v>1.5408909</v>
      </c>
      <c r="D180" s="240">
        <v>2.0430568500000001</v>
      </c>
      <c r="F180" s="44" t="s">
        <v>59</v>
      </c>
      <c r="G180" s="235">
        <v>6.5238489999999996E-2</v>
      </c>
      <c r="H180" s="235">
        <v>0.12493000999999999</v>
      </c>
      <c r="I180" s="240">
        <v>2.1611369999999998E-2</v>
      </c>
      <c r="J180" s="162"/>
      <c r="K180" s="36" t="s">
        <v>21</v>
      </c>
      <c r="L180" s="235">
        <v>2.8200000000000002E-4</v>
      </c>
      <c r="M180" s="235">
        <v>1.1692600000000001E-3</v>
      </c>
      <c r="N180" s="235">
        <v>4.6200000000000001E-4</v>
      </c>
    </row>
    <row r="181" spans="1:14" x14ac:dyDescent="0.25">
      <c r="A181" s="44" t="s">
        <v>11</v>
      </c>
      <c r="B181" s="235">
        <v>4.5133374999999996</v>
      </c>
      <c r="C181" s="235">
        <v>0.78122731999999995</v>
      </c>
      <c r="D181" s="240">
        <v>2.0302328799999998</v>
      </c>
      <c r="F181" s="44" t="s">
        <v>161</v>
      </c>
      <c r="G181" s="235">
        <v>1.3907100000000001E-3</v>
      </c>
      <c r="H181" s="235">
        <v>0</v>
      </c>
      <c r="I181" s="240">
        <v>2.0181080000000001E-2</v>
      </c>
      <c r="J181" s="162"/>
      <c r="K181" s="36" t="s">
        <v>77</v>
      </c>
      <c r="L181" s="235">
        <v>0</v>
      </c>
      <c r="M181" s="235">
        <v>0</v>
      </c>
      <c r="N181" s="235">
        <v>4.4956E-4</v>
      </c>
    </row>
    <row r="182" spans="1:14" x14ac:dyDescent="0.25">
      <c r="A182" s="44" t="s">
        <v>0</v>
      </c>
      <c r="B182" s="235">
        <v>2.146903</v>
      </c>
      <c r="C182" s="235">
        <v>2.6362920000000001</v>
      </c>
      <c r="D182" s="240">
        <v>1.935484</v>
      </c>
      <c r="F182" s="44" t="s">
        <v>207</v>
      </c>
      <c r="G182" s="235">
        <v>0.18612363000000001</v>
      </c>
      <c r="H182" s="235">
        <v>0.15718876000000001</v>
      </c>
      <c r="I182" s="240">
        <v>1.807081E-2</v>
      </c>
      <c r="J182" s="162"/>
      <c r="K182" s="36" t="s">
        <v>17</v>
      </c>
      <c r="L182" s="235">
        <v>0</v>
      </c>
      <c r="M182" s="235">
        <v>3.9599999999999998E-4</v>
      </c>
      <c r="N182" s="235">
        <v>4.0099999999999999E-4</v>
      </c>
    </row>
    <row r="183" spans="1:14" x14ac:dyDescent="0.25">
      <c r="A183" s="44" t="s">
        <v>213</v>
      </c>
      <c r="B183" s="235">
        <v>6.6462787099999998</v>
      </c>
      <c r="C183" s="235">
        <v>0.88958411000000004</v>
      </c>
      <c r="D183" s="240">
        <v>1.8288912800000001</v>
      </c>
      <c r="F183" s="44" t="s">
        <v>121</v>
      </c>
      <c r="G183" s="235">
        <v>0.16483545999999999</v>
      </c>
      <c r="H183" s="235">
        <v>1.694E-3</v>
      </c>
      <c r="I183" s="240">
        <v>1.7595E-2</v>
      </c>
      <c r="J183" s="162"/>
      <c r="K183" s="36" t="s">
        <v>73</v>
      </c>
      <c r="L183" s="235">
        <v>1.8240000000000001E-3</v>
      </c>
      <c r="M183" s="235">
        <v>0.11435766</v>
      </c>
      <c r="N183" s="235">
        <v>3.9877999999999995E-4</v>
      </c>
    </row>
    <row r="184" spans="1:14" x14ac:dyDescent="0.25">
      <c r="A184" s="44" t="s">
        <v>223</v>
      </c>
      <c r="B184" s="235">
        <v>0.67555708999999997</v>
      </c>
      <c r="C184" s="235">
        <v>4.8381988600000003</v>
      </c>
      <c r="D184" s="240">
        <v>1.7999174899999999</v>
      </c>
      <c r="F184" s="44" t="s">
        <v>244</v>
      </c>
      <c r="G184" s="235">
        <v>1.256823E-2</v>
      </c>
      <c r="H184" s="235">
        <v>0</v>
      </c>
      <c r="I184" s="240">
        <v>1.7278150000000003E-2</v>
      </c>
      <c r="J184" s="162"/>
      <c r="K184" s="36" t="s">
        <v>56</v>
      </c>
      <c r="L184" s="235">
        <v>0</v>
      </c>
      <c r="M184" s="235">
        <v>0</v>
      </c>
      <c r="N184" s="235">
        <v>3.7251999999999999E-4</v>
      </c>
    </row>
    <row r="185" spans="1:14" x14ac:dyDescent="0.25">
      <c r="A185" s="44" t="s">
        <v>207</v>
      </c>
      <c r="B185" s="235">
        <v>1.6399088700000002</v>
      </c>
      <c r="C185" s="235">
        <v>2.5775712500000001</v>
      </c>
      <c r="D185" s="240">
        <v>1.5752623700000001</v>
      </c>
      <c r="F185" s="44" t="s">
        <v>119</v>
      </c>
      <c r="G185" s="235">
        <v>2.7275140200000001</v>
      </c>
      <c r="H185" s="235">
        <v>6.6600000000000003E-4</v>
      </c>
      <c r="I185" s="240">
        <v>1.5524709999999999E-2</v>
      </c>
      <c r="J185" s="162"/>
      <c r="K185" s="36" t="s">
        <v>162</v>
      </c>
      <c r="L185" s="235">
        <v>5.0799999999999999E-4</v>
      </c>
      <c r="M185" s="235">
        <v>0</v>
      </c>
      <c r="N185" s="235">
        <v>2.5066999999999998E-4</v>
      </c>
    </row>
    <row r="186" spans="1:14" x14ac:dyDescent="0.25">
      <c r="A186" s="44" t="s">
        <v>96</v>
      </c>
      <c r="B186" s="235">
        <v>0.47544622999999997</v>
      </c>
      <c r="C186" s="235">
        <v>0.85922423999999997</v>
      </c>
      <c r="D186" s="240">
        <v>1.5640867899999999</v>
      </c>
      <c r="F186" s="44" t="s">
        <v>186</v>
      </c>
      <c r="G186" s="235">
        <v>0.13309699999999999</v>
      </c>
      <c r="H186" s="235">
        <v>1.127623E-2</v>
      </c>
      <c r="I186" s="240">
        <v>1.4292620000000001E-2</v>
      </c>
      <c r="J186" s="162"/>
      <c r="K186" s="36" t="s">
        <v>222</v>
      </c>
      <c r="L186" s="235">
        <v>0.22489501000000001</v>
      </c>
      <c r="M186" s="235">
        <v>0</v>
      </c>
      <c r="N186" s="235">
        <v>1.9799999999999999E-4</v>
      </c>
    </row>
    <row r="187" spans="1:14" x14ac:dyDescent="0.25">
      <c r="A187" s="44" t="s">
        <v>91</v>
      </c>
      <c r="B187" s="235">
        <v>1.6517354499999999</v>
      </c>
      <c r="C187" s="235">
        <v>1.6426415599999999</v>
      </c>
      <c r="D187" s="240">
        <v>1.49886743</v>
      </c>
      <c r="F187" s="44" t="s">
        <v>234</v>
      </c>
      <c r="G187" s="235">
        <v>0.20949514999999999</v>
      </c>
      <c r="H187" s="235">
        <v>3.5159320000000001E-2</v>
      </c>
      <c r="I187" s="240">
        <v>1.3017860000000001E-2</v>
      </c>
      <c r="J187" s="162"/>
      <c r="K187" s="36" t="s">
        <v>81</v>
      </c>
      <c r="L187" s="235">
        <v>0</v>
      </c>
      <c r="M187" s="235">
        <v>1.1430100000000001E-3</v>
      </c>
      <c r="N187" s="235">
        <v>5.8530000000000004E-5</v>
      </c>
    </row>
    <row r="188" spans="1:14" x14ac:dyDescent="0.25">
      <c r="A188" s="44" t="s">
        <v>43</v>
      </c>
      <c r="B188" s="235">
        <v>1.7665802800000001</v>
      </c>
      <c r="C188" s="235">
        <v>2.5330582000000001</v>
      </c>
      <c r="D188" s="240">
        <v>1.4364633</v>
      </c>
      <c r="F188" s="44" t="s">
        <v>126</v>
      </c>
      <c r="G188" s="235">
        <v>5.2263769999999994E-2</v>
      </c>
      <c r="H188" s="235">
        <v>4.0533999999999996E-4</v>
      </c>
      <c r="I188" s="240">
        <v>1.2276E-2</v>
      </c>
      <c r="J188" s="162"/>
      <c r="K188" s="36" t="s">
        <v>53</v>
      </c>
      <c r="L188" s="235">
        <v>0</v>
      </c>
      <c r="M188" s="235">
        <v>3.501E-4</v>
      </c>
      <c r="N188" s="235">
        <v>1.986E-5</v>
      </c>
    </row>
    <row r="189" spans="1:14" x14ac:dyDescent="0.25">
      <c r="A189" s="44" t="s">
        <v>140</v>
      </c>
      <c r="B189" s="235">
        <v>1.0705748100000001</v>
      </c>
      <c r="C189" s="235">
        <v>2.6727986699999997</v>
      </c>
      <c r="D189" s="240">
        <v>1.4033091899999999</v>
      </c>
      <c r="F189" s="44" t="s">
        <v>19</v>
      </c>
      <c r="G189" s="235">
        <v>0</v>
      </c>
      <c r="H189" s="235">
        <v>5.3007700000000007E-3</v>
      </c>
      <c r="I189" s="240">
        <v>1.1047620000000001E-2</v>
      </c>
      <c r="J189" s="162"/>
      <c r="K189" s="36" t="s">
        <v>10</v>
      </c>
      <c r="L189" s="235">
        <v>2.2119990000000003E-2</v>
      </c>
      <c r="M189" s="235">
        <v>7.3799999999999996E-6</v>
      </c>
      <c r="N189" s="235">
        <v>0</v>
      </c>
    </row>
    <row r="190" spans="1:14" x14ac:dyDescent="0.25">
      <c r="A190" s="44" t="s">
        <v>137</v>
      </c>
      <c r="B190" s="235">
        <v>1.0814028</v>
      </c>
      <c r="C190" s="235">
        <v>1.1274974799999999</v>
      </c>
      <c r="D190" s="240">
        <v>1.2855717199999999</v>
      </c>
      <c r="F190" s="44" t="s">
        <v>18</v>
      </c>
      <c r="G190" s="235">
        <v>1.2935481499999999</v>
      </c>
      <c r="H190" s="235">
        <v>0.96466048999999998</v>
      </c>
      <c r="I190" s="240">
        <v>9.4688299999999993E-3</v>
      </c>
      <c r="J190" s="162"/>
      <c r="K190" s="36" t="s">
        <v>12</v>
      </c>
      <c r="L190" s="235">
        <v>8.1221100000000001E-3</v>
      </c>
      <c r="M190" s="235">
        <v>4.2369690000000002E-2</v>
      </c>
      <c r="N190" s="235">
        <v>0</v>
      </c>
    </row>
    <row r="191" spans="1:14" x14ac:dyDescent="0.25">
      <c r="A191" s="44" t="s">
        <v>101</v>
      </c>
      <c r="B191" s="235">
        <v>1.1126321499999998</v>
      </c>
      <c r="C191" s="235">
        <v>2.4979749300000003</v>
      </c>
      <c r="D191" s="240">
        <v>1.2384701899999999</v>
      </c>
      <c r="F191" s="44" t="s">
        <v>106</v>
      </c>
      <c r="G191" s="235">
        <v>4.8855375800000003</v>
      </c>
      <c r="H191" s="235">
        <v>0.30832686999999998</v>
      </c>
      <c r="I191" s="240">
        <v>9.3314000000000001E-3</v>
      </c>
      <c r="J191" s="162"/>
      <c r="K191" s="36" t="s">
        <v>18</v>
      </c>
      <c r="L191" s="235">
        <v>2.1394799999999999E-2</v>
      </c>
      <c r="M191" s="235">
        <v>0</v>
      </c>
      <c r="N191" s="235">
        <v>0</v>
      </c>
    </row>
    <row r="192" spans="1:14" x14ac:dyDescent="0.25">
      <c r="A192" s="44" t="s">
        <v>40</v>
      </c>
      <c r="B192" s="235">
        <v>0.35392056</v>
      </c>
      <c r="C192" s="235">
        <v>0.81518837</v>
      </c>
      <c r="D192" s="240">
        <v>1.1651184999999999</v>
      </c>
      <c r="F192" s="44" t="s">
        <v>41</v>
      </c>
      <c r="G192" s="235">
        <v>6.34368E-3</v>
      </c>
      <c r="H192" s="235">
        <v>0</v>
      </c>
      <c r="I192" s="240">
        <v>8.9852199999999986E-3</v>
      </c>
      <c r="J192" s="162"/>
      <c r="K192" s="36" t="s">
        <v>19</v>
      </c>
      <c r="L192" s="235">
        <v>0</v>
      </c>
      <c r="M192" s="235">
        <v>0</v>
      </c>
      <c r="N192" s="235">
        <v>0</v>
      </c>
    </row>
    <row r="193" spans="1:14" x14ac:dyDescent="0.25">
      <c r="A193" s="44" t="s">
        <v>59</v>
      </c>
      <c r="B193" s="235">
        <v>1.9772968100000001</v>
      </c>
      <c r="C193" s="235">
        <v>0.93658006000000005</v>
      </c>
      <c r="D193" s="240">
        <v>1.1247122000000001</v>
      </c>
      <c r="F193" s="44" t="s">
        <v>47</v>
      </c>
      <c r="G193" s="235">
        <v>0</v>
      </c>
      <c r="H193" s="235">
        <v>0</v>
      </c>
      <c r="I193" s="240">
        <v>8.010090000000001E-3</v>
      </c>
      <c r="J193" s="162"/>
      <c r="K193" s="36" t="s">
        <v>22</v>
      </c>
      <c r="L193" s="235">
        <v>2.4800000000000001E-4</v>
      </c>
      <c r="M193" s="235">
        <v>1.3262599999999999E-3</v>
      </c>
      <c r="N193" s="235">
        <v>0</v>
      </c>
    </row>
    <row r="194" spans="1:14" x14ac:dyDescent="0.25">
      <c r="A194" s="44" t="s">
        <v>239</v>
      </c>
      <c r="B194" s="235">
        <v>0.72291979000000006</v>
      </c>
      <c r="C194" s="235">
        <v>0.48872114</v>
      </c>
      <c r="D194" s="240">
        <v>1.09286379</v>
      </c>
      <c r="F194" s="44" t="s">
        <v>137</v>
      </c>
      <c r="G194" s="235">
        <v>2.9088639999999999E-2</v>
      </c>
      <c r="H194" s="235">
        <v>0.11904678</v>
      </c>
      <c r="I194" s="240">
        <v>7.3886999999999998E-3</v>
      </c>
      <c r="J194" s="162"/>
      <c r="K194" s="36" t="s">
        <v>32</v>
      </c>
      <c r="L194" s="235">
        <v>2.7685999999999999E-2</v>
      </c>
      <c r="M194" s="235">
        <v>8.2583999999999999E-4</v>
      </c>
      <c r="N194" s="235">
        <v>0</v>
      </c>
    </row>
    <row r="195" spans="1:14" x14ac:dyDescent="0.25">
      <c r="A195" s="44" t="s">
        <v>136</v>
      </c>
      <c r="B195" s="235">
        <v>1.0794991599999999</v>
      </c>
      <c r="C195" s="235">
        <v>1.38228799</v>
      </c>
      <c r="D195" s="240">
        <v>1.05845195</v>
      </c>
      <c r="F195" s="44" t="s">
        <v>140</v>
      </c>
      <c r="G195" s="235">
        <v>1.8556060000000003E-2</v>
      </c>
      <c r="H195" s="235">
        <v>5.9506139999999999E-2</v>
      </c>
      <c r="I195" s="240">
        <v>6.7802899999999996E-3</v>
      </c>
      <c r="J195" s="162"/>
      <c r="K195" s="36" t="s">
        <v>38</v>
      </c>
      <c r="L195" s="235">
        <v>0</v>
      </c>
      <c r="M195" s="235">
        <v>0</v>
      </c>
      <c r="N195" s="235">
        <v>0</v>
      </c>
    </row>
    <row r="196" spans="1:14" x14ac:dyDescent="0.25">
      <c r="A196" s="44" t="s">
        <v>248</v>
      </c>
      <c r="B196" s="235">
        <v>0.84160871999999998</v>
      </c>
      <c r="C196" s="235">
        <v>3.6624816200000003</v>
      </c>
      <c r="D196" s="240">
        <v>0.85606543999999996</v>
      </c>
      <c r="F196" s="44" t="s">
        <v>191</v>
      </c>
      <c r="G196" s="235">
        <v>1.65592574</v>
      </c>
      <c r="H196" s="235">
        <v>0.15044607999999998</v>
      </c>
      <c r="I196" s="240">
        <v>6.6745900000000002E-3</v>
      </c>
      <c r="J196" s="162"/>
      <c r="K196" s="36" t="s">
        <v>41</v>
      </c>
      <c r="L196" s="235">
        <v>0</v>
      </c>
      <c r="M196" s="235">
        <v>1.5024999999999999E-4</v>
      </c>
      <c r="N196" s="235">
        <v>0</v>
      </c>
    </row>
    <row r="197" spans="1:14" x14ac:dyDescent="0.25">
      <c r="A197" s="44" t="s">
        <v>92</v>
      </c>
      <c r="B197" s="235">
        <v>1.9637516699999999</v>
      </c>
      <c r="C197" s="235">
        <v>0.79780209999999996</v>
      </c>
      <c r="D197" s="240">
        <v>0.82302993999999996</v>
      </c>
      <c r="F197" s="44" t="s">
        <v>43</v>
      </c>
      <c r="G197" s="235">
        <v>3.6649999999999999E-3</v>
      </c>
      <c r="H197" s="235">
        <v>0</v>
      </c>
      <c r="I197" s="240">
        <v>5.5055099999999999E-3</v>
      </c>
      <c r="J197" s="162"/>
      <c r="K197" s="36" t="s">
        <v>44</v>
      </c>
      <c r="L197" s="235">
        <v>2.529E-3</v>
      </c>
      <c r="M197" s="235">
        <v>6.0109999999999999E-5</v>
      </c>
      <c r="N197" s="235">
        <v>0</v>
      </c>
    </row>
    <row r="198" spans="1:14" x14ac:dyDescent="0.25">
      <c r="A198" s="44" t="s">
        <v>118</v>
      </c>
      <c r="B198" s="235">
        <v>0.51956718000000002</v>
      </c>
      <c r="C198" s="235">
        <v>1.1969483799999998</v>
      </c>
      <c r="D198" s="240">
        <v>0.80696283999999996</v>
      </c>
      <c r="F198" s="44" t="s">
        <v>248</v>
      </c>
      <c r="G198" s="235">
        <v>5.2003249500000006</v>
      </c>
      <c r="H198" s="235">
        <v>0.18087700000000001</v>
      </c>
      <c r="I198" s="240">
        <v>3.2070000000000002E-3</v>
      </c>
      <c r="J198" s="162"/>
      <c r="K198" s="36" t="s">
        <v>45</v>
      </c>
      <c r="L198" s="235">
        <v>0</v>
      </c>
      <c r="M198" s="235">
        <v>1.795447E-2</v>
      </c>
      <c r="N198" s="235">
        <v>0</v>
      </c>
    </row>
    <row r="199" spans="1:14" x14ac:dyDescent="0.25">
      <c r="A199" s="44" t="s">
        <v>126</v>
      </c>
      <c r="B199" s="235">
        <v>1.18903212</v>
      </c>
      <c r="C199" s="235">
        <v>0.86997871999999998</v>
      </c>
      <c r="D199" s="240">
        <v>0.70126742000000009</v>
      </c>
      <c r="F199" s="44" t="s">
        <v>82</v>
      </c>
      <c r="G199" s="235">
        <v>0</v>
      </c>
      <c r="H199" s="235">
        <v>2.7480000000000001E-4</v>
      </c>
      <c r="I199" s="240">
        <v>2.3387800000000004E-3</v>
      </c>
      <c r="J199" s="162"/>
      <c r="K199" s="36" t="s">
        <v>48</v>
      </c>
      <c r="L199" s="235">
        <v>0</v>
      </c>
      <c r="M199" s="235">
        <v>1.4315999999999999E-3</v>
      </c>
      <c r="N199" s="235">
        <v>0</v>
      </c>
    </row>
    <row r="200" spans="1:14" x14ac:dyDescent="0.25">
      <c r="A200" s="44" t="s">
        <v>191</v>
      </c>
      <c r="B200" s="235">
        <v>2.04965983</v>
      </c>
      <c r="C200" s="235">
        <v>0.17737292000000002</v>
      </c>
      <c r="D200" s="240">
        <v>0.62680272999999997</v>
      </c>
      <c r="F200" s="44" t="s">
        <v>253</v>
      </c>
      <c r="G200" s="235">
        <v>1.364371E-2</v>
      </c>
      <c r="H200" s="235">
        <v>5.6509500000000001E-3</v>
      </c>
      <c r="I200" s="240">
        <v>1.9471500000000001E-3</v>
      </c>
      <c r="J200" s="162"/>
      <c r="K200" s="36" t="s">
        <v>51</v>
      </c>
      <c r="L200" s="235">
        <v>0</v>
      </c>
      <c r="M200" s="235">
        <v>0</v>
      </c>
      <c r="N200" s="235">
        <v>0</v>
      </c>
    </row>
    <row r="201" spans="1:14" x14ac:dyDescent="0.25">
      <c r="A201" s="44" t="s">
        <v>208</v>
      </c>
      <c r="B201" s="235">
        <v>1.01167896</v>
      </c>
      <c r="C201" s="235">
        <v>0.54678217000000007</v>
      </c>
      <c r="D201" s="240">
        <v>0.62358460999999998</v>
      </c>
      <c r="F201" s="44" t="s">
        <v>131</v>
      </c>
      <c r="G201" s="235">
        <v>0.14788285000000001</v>
      </c>
      <c r="H201" s="235">
        <v>0</v>
      </c>
      <c r="I201" s="240">
        <v>1.1745000000000001E-4</v>
      </c>
      <c r="J201" s="162"/>
      <c r="K201" s="36" t="s">
        <v>57</v>
      </c>
      <c r="L201" s="235">
        <v>0</v>
      </c>
      <c r="M201" s="235">
        <v>0</v>
      </c>
      <c r="N201" s="235">
        <v>0</v>
      </c>
    </row>
    <row r="202" spans="1:14" x14ac:dyDescent="0.25">
      <c r="A202" s="44" t="s">
        <v>244</v>
      </c>
      <c r="B202" s="235">
        <v>0.44393937999999999</v>
      </c>
      <c r="C202" s="235">
        <v>1.23018107</v>
      </c>
      <c r="D202" s="240">
        <v>0.53761340000000002</v>
      </c>
      <c r="F202" s="44" t="s">
        <v>1</v>
      </c>
      <c r="G202" s="235">
        <v>1.68221804</v>
      </c>
      <c r="H202" s="235">
        <v>7.7700980000000003E-2</v>
      </c>
      <c r="I202" s="240">
        <v>0</v>
      </c>
      <c r="J202" s="162"/>
      <c r="K202" s="36" t="s">
        <v>69</v>
      </c>
      <c r="L202" s="235">
        <v>0</v>
      </c>
      <c r="M202" s="235">
        <v>0.32159599999999999</v>
      </c>
      <c r="N202" s="235">
        <v>0</v>
      </c>
    </row>
    <row r="203" spans="1:14" x14ac:dyDescent="0.25">
      <c r="A203" s="44" t="s">
        <v>42</v>
      </c>
      <c r="B203" s="235">
        <v>6.1206679999999999E-2</v>
      </c>
      <c r="C203" s="235">
        <v>0.25465778999999999</v>
      </c>
      <c r="D203" s="240">
        <v>0.51229804999999995</v>
      </c>
      <c r="F203" s="44" t="s">
        <v>3</v>
      </c>
      <c r="G203" s="235">
        <v>0</v>
      </c>
      <c r="H203" s="235">
        <v>1.8609029999999999E-2</v>
      </c>
      <c r="I203" s="240">
        <v>0</v>
      </c>
      <c r="J203" s="162"/>
      <c r="K203" s="36" t="s">
        <v>71</v>
      </c>
      <c r="L203" s="235">
        <v>0</v>
      </c>
      <c r="M203" s="235">
        <v>2.0358999999999999E-2</v>
      </c>
      <c r="N203" s="235">
        <v>0</v>
      </c>
    </row>
    <row r="204" spans="1:14" x14ac:dyDescent="0.25">
      <c r="A204" s="44" t="s">
        <v>225</v>
      </c>
      <c r="B204" s="235">
        <v>0.31634396999999997</v>
      </c>
      <c r="C204" s="235">
        <v>7.8035897599999995</v>
      </c>
      <c r="D204" s="240">
        <v>0.4996469</v>
      </c>
      <c r="F204" s="44" t="s">
        <v>13</v>
      </c>
      <c r="G204" s="235">
        <v>0</v>
      </c>
      <c r="H204" s="235">
        <v>131.09430140000001</v>
      </c>
      <c r="I204" s="240">
        <v>0</v>
      </c>
      <c r="J204" s="162"/>
      <c r="K204" s="36" t="s">
        <v>72</v>
      </c>
      <c r="L204" s="235">
        <v>0</v>
      </c>
      <c r="M204" s="235">
        <v>5.8162999999999999E-2</v>
      </c>
      <c r="N204" s="235">
        <v>0</v>
      </c>
    </row>
    <row r="205" spans="1:14" x14ac:dyDescent="0.25">
      <c r="A205" s="44" t="s">
        <v>3</v>
      </c>
      <c r="B205" s="235">
        <v>0.74031304000000009</v>
      </c>
      <c r="C205" s="235">
        <v>1.37737048</v>
      </c>
      <c r="D205" s="240">
        <v>0.45808165000000001</v>
      </c>
      <c r="F205" s="44" t="s">
        <v>17</v>
      </c>
      <c r="G205" s="235">
        <v>5.5601400000000007E-3</v>
      </c>
      <c r="H205" s="235">
        <v>0</v>
      </c>
      <c r="I205" s="240">
        <v>0</v>
      </c>
      <c r="J205" s="162"/>
      <c r="K205" s="36" t="s">
        <v>76</v>
      </c>
      <c r="L205" s="235">
        <v>0</v>
      </c>
      <c r="M205" s="235">
        <v>8.6185999999999999E-4</v>
      </c>
      <c r="N205" s="235">
        <v>0</v>
      </c>
    </row>
    <row r="206" spans="1:14" x14ac:dyDescent="0.25">
      <c r="A206" s="44" t="s">
        <v>45</v>
      </c>
      <c r="B206" s="235">
        <v>0.69803683999999999</v>
      </c>
      <c r="C206" s="235">
        <v>1.4937698799999999</v>
      </c>
      <c r="D206" s="240">
        <v>0.45691031999999998</v>
      </c>
      <c r="F206" s="44" t="s">
        <v>42</v>
      </c>
      <c r="G206" s="235">
        <v>0</v>
      </c>
      <c r="H206" s="235">
        <v>0</v>
      </c>
      <c r="I206" s="240">
        <v>0</v>
      </c>
      <c r="J206" s="162"/>
      <c r="K206" s="36" t="s">
        <v>87</v>
      </c>
      <c r="L206" s="235">
        <v>0</v>
      </c>
      <c r="M206" s="235">
        <v>0</v>
      </c>
      <c r="N206" s="235">
        <v>0</v>
      </c>
    </row>
    <row r="207" spans="1:14" x14ac:dyDescent="0.25">
      <c r="A207" s="44" t="s">
        <v>90</v>
      </c>
      <c r="B207" s="235">
        <v>0.25169815000000001</v>
      </c>
      <c r="C207" s="235">
        <v>4.7932300000000004E-2</v>
      </c>
      <c r="D207" s="240">
        <v>0.45579344999999999</v>
      </c>
      <c r="F207" s="44" t="s">
        <v>45</v>
      </c>
      <c r="G207" s="235">
        <v>9.7706800000000003E-3</v>
      </c>
      <c r="H207" s="235">
        <v>3.2454410000000003E-2</v>
      </c>
      <c r="I207" s="240">
        <v>0</v>
      </c>
      <c r="J207" s="162"/>
      <c r="K207" s="36" t="s">
        <v>102</v>
      </c>
      <c r="L207" s="235">
        <v>0</v>
      </c>
      <c r="M207" s="235">
        <v>4.0014000000000001E-2</v>
      </c>
      <c r="N207" s="235">
        <v>0</v>
      </c>
    </row>
    <row r="208" spans="1:14" x14ac:dyDescent="0.25">
      <c r="A208" s="44" t="s">
        <v>56</v>
      </c>
      <c r="B208" s="235">
        <v>0.16162935</v>
      </c>
      <c r="C208" s="235">
        <v>0.14807077999999999</v>
      </c>
      <c r="D208" s="240">
        <v>0.43451084000000001</v>
      </c>
      <c r="F208" s="44" t="s">
        <v>46</v>
      </c>
      <c r="G208" s="235">
        <v>2.2039E-4</v>
      </c>
      <c r="H208" s="235">
        <v>0</v>
      </c>
      <c r="I208" s="240">
        <v>0</v>
      </c>
      <c r="J208" s="162"/>
      <c r="K208" s="36" t="s">
        <v>119</v>
      </c>
      <c r="L208" s="235">
        <v>1.1543900000000001E-3</v>
      </c>
      <c r="M208" s="235">
        <v>1.7930799999999998E-3</v>
      </c>
      <c r="N208" s="235">
        <v>0</v>
      </c>
    </row>
    <row r="209" spans="1:14" x14ac:dyDescent="0.25">
      <c r="A209" s="44" t="s">
        <v>18</v>
      </c>
      <c r="B209" s="235">
        <v>0.14383448000000001</v>
      </c>
      <c r="C209" s="235">
        <v>0.23055932000000001</v>
      </c>
      <c r="D209" s="240">
        <v>0.40779441</v>
      </c>
      <c r="F209" s="44" t="s">
        <v>48</v>
      </c>
      <c r="G209" s="235">
        <v>0</v>
      </c>
      <c r="H209" s="235">
        <v>5.1458000000000005E-4</v>
      </c>
      <c r="I209" s="240">
        <v>0</v>
      </c>
      <c r="J209" s="162"/>
      <c r="K209" s="36" t="s">
        <v>121</v>
      </c>
      <c r="L209" s="235">
        <v>0</v>
      </c>
      <c r="M209" s="235">
        <v>0.51594825</v>
      </c>
      <c r="N209" s="235">
        <v>0</v>
      </c>
    </row>
    <row r="210" spans="1:14" x14ac:dyDescent="0.25">
      <c r="A210" s="44" t="s">
        <v>77</v>
      </c>
      <c r="B210" s="235">
        <v>0.63779993999999995</v>
      </c>
      <c r="C210" s="235">
        <v>0.3838568</v>
      </c>
      <c r="D210" s="240">
        <v>0.39992101000000002</v>
      </c>
      <c r="F210" s="44" t="s">
        <v>51</v>
      </c>
      <c r="G210" s="235">
        <v>0</v>
      </c>
      <c r="H210" s="235">
        <v>0</v>
      </c>
      <c r="I210" s="240">
        <v>0</v>
      </c>
      <c r="J210" s="162"/>
      <c r="K210" s="36" t="s">
        <v>131</v>
      </c>
      <c r="L210" s="235">
        <v>0</v>
      </c>
      <c r="M210" s="235">
        <v>6.2884000000000008E-4</v>
      </c>
      <c r="N210" s="235">
        <v>0</v>
      </c>
    </row>
    <row r="211" spans="1:14" x14ac:dyDescent="0.25">
      <c r="A211" s="44" t="s">
        <v>29</v>
      </c>
      <c r="B211" s="235">
        <v>0.21781871999999999</v>
      </c>
      <c r="C211" s="235">
        <v>0.44434244000000001</v>
      </c>
      <c r="D211" s="240">
        <v>0.35352348</v>
      </c>
      <c r="F211" s="44" t="s">
        <v>56</v>
      </c>
      <c r="G211" s="235">
        <v>3.6499999999999998E-4</v>
      </c>
      <c r="H211" s="235">
        <v>0</v>
      </c>
      <c r="I211" s="240">
        <v>0</v>
      </c>
      <c r="J211" s="162"/>
      <c r="K211" s="36" t="s">
        <v>152</v>
      </c>
      <c r="L211" s="235">
        <v>1.031E-2</v>
      </c>
      <c r="M211" s="235">
        <v>5.5000000000000002E-5</v>
      </c>
      <c r="N211" s="235">
        <v>0</v>
      </c>
    </row>
    <row r="212" spans="1:14" x14ac:dyDescent="0.25">
      <c r="A212" s="44" t="s">
        <v>125</v>
      </c>
      <c r="B212" s="235">
        <v>1.1798317899999999</v>
      </c>
      <c r="C212" s="235">
        <v>0.44710105</v>
      </c>
      <c r="D212" s="240">
        <v>0.33544583</v>
      </c>
      <c r="F212" s="44" t="s">
        <v>57</v>
      </c>
      <c r="G212" s="235">
        <v>0</v>
      </c>
      <c r="H212" s="235">
        <v>0.93958790000000003</v>
      </c>
      <c r="I212" s="240">
        <v>0</v>
      </c>
      <c r="J212" s="162"/>
      <c r="K212" s="36" t="s">
        <v>156</v>
      </c>
      <c r="L212" s="235">
        <v>0.10453509</v>
      </c>
      <c r="M212" s="235">
        <v>0</v>
      </c>
      <c r="N212" s="235">
        <v>0</v>
      </c>
    </row>
    <row r="213" spans="1:14" x14ac:dyDescent="0.25">
      <c r="A213" s="44" t="s">
        <v>47</v>
      </c>
      <c r="B213" s="235">
        <v>0.12437595</v>
      </c>
      <c r="C213" s="235">
        <v>0.67291234</v>
      </c>
      <c r="D213" s="240">
        <v>0.33450321</v>
      </c>
      <c r="F213" s="44" t="s">
        <v>58</v>
      </c>
      <c r="G213" s="235">
        <v>1.6102999999999999E-4</v>
      </c>
      <c r="H213" s="235">
        <v>3.2588000000000001E-3</v>
      </c>
      <c r="I213" s="240">
        <v>0</v>
      </c>
      <c r="J213" s="162"/>
      <c r="K213" s="36" t="s">
        <v>158</v>
      </c>
      <c r="L213" s="235">
        <v>0</v>
      </c>
      <c r="M213" s="235">
        <v>1.1979E-3</v>
      </c>
      <c r="N213" s="235">
        <v>0</v>
      </c>
    </row>
    <row r="214" spans="1:14" x14ac:dyDescent="0.25">
      <c r="A214" s="44" t="s">
        <v>60</v>
      </c>
      <c r="B214" s="235">
        <v>0.20792632</v>
      </c>
      <c r="C214" s="235">
        <v>0.19963926000000001</v>
      </c>
      <c r="D214" s="240">
        <v>0.29907035999999998</v>
      </c>
      <c r="F214" s="44" t="s">
        <v>61</v>
      </c>
      <c r="G214" s="235">
        <v>7.5601490000000007E-2</v>
      </c>
      <c r="H214" s="235">
        <v>0.24153221999999999</v>
      </c>
      <c r="I214" s="240">
        <v>0</v>
      </c>
      <c r="J214" s="162"/>
      <c r="K214" s="36" t="s">
        <v>159</v>
      </c>
      <c r="L214" s="235">
        <v>2.6535100000000004E-3</v>
      </c>
      <c r="M214" s="235">
        <v>2.6161399999999999E-3</v>
      </c>
      <c r="N214" s="235">
        <v>0</v>
      </c>
    </row>
    <row r="215" spans="1:14" x14ac:dyDescent="0.25">
      <c r="A215" s="44" t="s">
        <v>44</v>
      </c>
      <c r="B215" s="235">
        <v>2.5390999999999999E-4</v>
      </c>
      <c r="C215" s="235">
        <v>0.11592725999999999</v>
      </c>
      <c r="D215" s="240">
        <v>0.29063850000000002</v>
      </c>
      <c r="F215" s="44" t="s">
        <v>62</v>
      </c>
      <c r="G215" s="235">
        <v>84.460022120000005</v>
      </c>
      <c r="H215" s="235">
        <v>0</v>
      </c>
      <c r="I215" s="240">
        <v>0</v>
      </c>
      <c r="J215" s="162"/>
      <c r="K215" s="36" t="s">
        <v>164</v>
      </c>
      <c r="L215" s="235">
        <v>5.4814000000000002E-4</v>
      </c>
      <c r="M215" s="235">
        <v>0</v>
      </c>
      <c r="N215" s="235">
        <v>0</v>
      </c>
    </row>
    <row r="216" spans="1:14" x14ac:dyDescent="0.25">
      <c r="A216" s="44" t="s">
        <v>48</v>
      </c>
      <c r="B216" s="235">
        <v>0.24275547</v>
      </c>
      <c r="C216" s="235">
        <v>0.35986988000000003</v>
      </c>
      <c r="D216" s="240">
        <v>0.27585800999999999</v>
      </c>
      <c r="F216" s="44" t="s">
        <v>63</v>
      </c>
      <c r="G216" s="235">
        <v>1.6533299999999999E-3</v>
      </c>
      <c r="H216" s="235">
        <v>0</v>
      </c>
      <c r="I216" s="240">
        <v>0</v>
      </c>
      <c r="J216" s="162"/>
      <c r="K216" s="36" t="s">
        <v>165</v>
      </c>
      <c r="L216" s="235">
        <v>0</v>
      </c>
      <c r="M216" s="235">
        <v>5.1817999999999992E-4</v>
      </c>
      <c r="N216" s="235">
        <v>0</v>
      </c>
    </row>
    <row r="217" spans="1:14" x14ac:dyDescent="0.25">
      <c r="A217" s="44" t="s">
        <v>102</v>
      </c>
      <c r="B217" s="235">
        <v>1.0671107200000001</v>
      </c>
      <c r="C217" s="235">
        <v>0.19809903000000001</v>
      </c>
      <c r="D217" s="240">
        <v>0.21872114000000001</v>
      </c>
      <c r="F217" s="44" t="s">
        <v>67</v>
      </c>
      <c r="G217" s="235">
        <v>228.88097077</v>
      </c>
      <c r="H217" s="235">
        <v>1397.2983800999998</v>
      </c>
      <c r="I217" s="240">
        <v>0</v>
      </c>
      <c r="J217" s="162"/>
      <c r="K217" s="36" t="s">
        <v>186</v>
      </c>
      <c r="L217" s="235">
        <v>1.7014999999999999E-2</v>
      </c>
      <c r="M217" s="235">
        <v>2.7812199999999996E-3</v>
      </c>
      <c r="N217" s="235">
        <v>0</v>
      </c>
    </row>
    <row r="218" spans="1:14" x14ac:dyDescent="0.25">
      <c r="A218" s="44" t="s">
        <v>38</v>
      </c>
      <c r="B218" s="235">
        <v>5.9756999999999998E-2</v>
      </c>
      <c r="C218" s="235">
        <v>4.1948050000000001E-2</v>
      </c>
      <c r="D218" s="240">
        <v>0.19557825000000001</v>
      </c>
      <c r="F218" s="44" t="s">
        <v>73</v>
      </c>
      <c r="G218" s="235">
        <v>388.57910480000004</v>
      </c>
      <c r="H218" s="235">
        <v>0</v>
      </c>
      <c r="I218" s="240">
        <v>0</v>
      </c>
      <c r="J218" s="162"/>
      <c r="K218" s="36" t="s">
        <v>219</v>
      </c>
      <c r="L218" s="235">
        <v>0</v>
      </c>
      <c r="M218" s="235">
        <v>0</v>
      </c>
      <c r="N218" s="235">
        <v>0</v>
      </c>
    </row>
    <row r="219" spans="1:14" x14ac:dyDescent="0.25">
      <c r="A219" s="44" t="s">
        <v>192</v>
      </c>
      <c r="B219" s="235">
        <v>0.62356470999999991</v>
      </c>
      <c r="C219" s="235">
        <v>1.38995256</v>
      </c>
      <c r="D219" s="240">
        <v>0.19012372</v>
      </c>
      <c r="F219" s="44" t="s">
        <v>77</v>
      </c>
      <c r="G219" s="235">
        <v>0.13115829000000001</v>
      </c>
      <c r="H219" s="235">
        <v>0</v>
      </c>
      <c r="I219" s="240">
        <v>0</v>
      </c>
      <c r="J219" s="162"/>
      <c r="K219" s="36" t="s">
        <v>223</v>
      </c>
      <c r="L219" s="235">
        <v>0.76120246999999996</v>
      </c>
      <c r="M219" s="235">
        <v>1.0574999999999999E-2</v>
      </c>
      <c r="N219" s="235">
        <v>0</v>
      </c>
    </row>
    <row r="220" spans="1:14" x14ac:dyDescent="0.25">
      <c r="A220" s="44" t="s">
        <v>253</v>
      </c>
      <c r="B220" s="235">
        <v>0.78722449999999999</v>
      </c>
      <c r="C220" s="235">
        <v>0.22559960000000001</v>
      </c>
      <c r="D220" s="240">
        <v>0.18755676999999998</v>
      </c>
      <c r="F220" s="44" t="s">
        <v>78</v>
      </c>
      <c r="G220" s="235">
        <v>7.2397E-4</v>
      </c>
      <c r="H220" s="235">
        <v>0</v>
      </c>
      <c r="I220" s="240">
        <v>0</v>
      </c>
      <c r="J220" s="162"/>
      <c r="K220" s="36" t="s">
        <v>227</v>
      </c>
      <c r="L220" s="235">
        <v>2.8126189999999999E-2</v>
      </c>
      <c r="M220" s="235">
        <v>0</v>
      </c>
      <c r="N220" s="235">
        <v>0</v>
      </c>
    </row>
    <row r="221" spans="1:14" x14ac:dyDescent="0.25">
      <c r="A221" s="44" t="s">
        <v>176</v>
      </c>
      <c r="B221" s="235">
        <v>0.12297264999999999</v>
      </c>
      <c r="C221" s="235">
        <v>9.3240570000000009E-2</v>
      </c>
      <c r="D221" s="240">
        <v>0.16607389</v>
      </c>
      <c r="F221" s="44" t="s">
        <v>83</v>
      </c>
      <c r="G221" s="235">
        <v>2.2066199999999998E-3</v>
      </c>
      <c r="H221" s="235">
        <v>0</v>
      </c>
      <c r="I221" s="240">
        <v>0</v>
      </c>
      <c r="J221" s="162"/>
      <c r="K221" s="36" t="s">
        <v>260</v>
      </c>
      <c r="L221" s="235">
        <v>8.6599999999999993E-3</v>
      </c>
      <c r="M221" s="235">
        <v>1.7535299999999999E-3</v>
      </c>
      <c r="N221" s="235">
        <v>0</v>
      </c>
    </row>
    <row r="222" spans="1:14" x14ac:dyDescent="0.25">
      <c r="A222" s="44" t="s">
        <v>179</v>
      </c>
      <c r="B222" s="235">
        <v>1.4487E-2</v>
      </c>
      <c r="C222" s="235">
        <v>0.44279596000000004</v>
      </c>
      <c r="D222" s="240">
        <v>0.14705893</v>
      </c>
      <c r="F222" s="44" t="s">
        <v>84</v>
      </c>
      <c r="G222" s="235">
        <v>0</v>
      </c>
      <c r="H222" s="235">
        <v>8.754613E-2</v>
      </c>
      <c r="I222" s="240">
        <v>0</v>
      </c>
      <c r="J222" s="162"/>
      <c r="K222" s="150"/>
      <c r="L222" s="243"/>
      <c r="M222" s="243"/>
      <c r="N222" s="243"/>
    </row>
    <row r="223" spans="1:14" x14ac:dyDescent="0.25">
      <c r="A223" s="44" t="s">
        <v>10</v>
      </c>
      <c r="B223" s="235">
        <v>0.13489841</v>
      </c>
      <c r="C223" s="235">
        <v>0.44754658000000003</v>
      </c>
      <c r="D223" s="240">
        <v>0.14147460000000001</v>
      </c>
      <c r="F223" s="44" t="s">
        <v>85</v>
      </c>
      <c r="G223" s="235">
        <v>0</v>
      </c>
      <c r="H223" s="235">
        <v>0</v>
      </c>
      <c r="I223" s="240">
        <v>0</v>
      </c>
      <c r="J223" s="162"/>
      <c r="L223" s="193"/>
      <c r="M223" s="193"/>
      <c r="N223" s="193"/>
    </row>
    <row r="224" spans="1:14" x14ac:dyDescent="0.25">
      <c r="A224" s="44" t="s">
        <v>63</v>
      </c>
      <c r="B224" s="235">
        <v>3.7919499999999997E-3</v>
      </c>
      <c r="C224" s="235">
        <v>4.4093199999999996E-3</v>
      </c>
      <c r="D224" s="240">
        <v>0.14094173999999998</v>
      </c>
      <c r="F224" s="44" t="s">
        <v>89</v>
      </c>
      <c r="G224" s="235">
        <v>6.0239999999999999E-5</v>
      </c>
      <c r="H224" s="235">
        <v>6.0683000000000004E-4</v>
      </c>
      <c r="I224" s="240">
        <v>0</v>
      </c>
      <c r="J224" s="162"/>
      <c r="L224" s="193"/>
      <c r="M224" s="193"/>
      <c r="N224" s="193"/>
    </row>
    <row r="225" spans="1:14" x14ac:dyDescent="0.25">
      <c r="A225" s="44" t="s">
        <v>164</v>
      </c>
      <c r="B225" s="235">
        <v>5.836268E-2</v>
      </c>
      <c r="C225" s="235">
        <v>2.468948E-2</v>
      </c>
      <c r="D225" s="240">
        <v>0.13753736</v>
      </c>
      <c r="F225" s="44" t="s">
        <v>91</v>
      </c>
      <c r="G225" s="235">
        <v>0.41137365999999997</v>
      </c>
      <c r="H225" s="235">
        <v>0.23337766000000001</v>
      </c>
      <c r="I225" s="240">
        <v>0</v>
      </c>
      <c r="L225" s="193"/>
      <c r="M225" s="193"/>
      <c r="N225" s="193"/>
    </row>
    <row r="226" spans="1:14" x14ac:dyDescent="0.25">
      <c r="A226" s="44" t="s">
        <v>53</v>
      </c>
      <c r="B226" s="235">
        <v>0.14960319</v>
      </c>
      <c r="C226" s="235">
        <v>0.10529942</v>
      </c>
      <c r="D226" s="240">
        <v>0.13618307000000002</v>
      </c>
      <c r="F226" s="44" t="s">
        <v>100</v>
      </c>
      <c r="G226" s="235">
        <v>0</v>
      </c>
      <c r="H226" s="235">
        <v>2.8600000000000001E-5</v>
      </c>
      <c r="I226" s="240">
        <v>0</v>
      </c>
      <c r="L226" s="25"/>
      <c r="M226" s="25"/>
      <c r="N226" s="25"/>
    </row>
    <row r="227" spans="1:14" x14ac:dyDescent="0.25">
      <c r="A227" s="44" t="s">
        <v>162</v>
      </c>
      <c r="B227" s="235">
        <v>0.31498992999999997</v>
      </c>
      <c r="C227" s="235">
        <v>0.80853129000000001</v>
      </c>
      <c r="D227" s="240">
        <v>9.6225679999999994E-2</v>
      </c>
      <c r="F227" s="44" t="s">
        <v>102</v>
      </c>
      <c r="G227" s="235">
        <v>0.12483147</v>
      </c>
      <c r="H227" s="235">
        <v>0.30324915999999996</v>
      </c>
      <c r="I227" s="240">
        <v>0</v>
      </c>
    </row>
    <row r="228" spans="1:14" x14ac:dyDescent="0.25">
      <c r="A228" s="44" t="s">
        <v>165</v>
      </c>
      <c r="B228" s="235">
        <v>8.5587E-4</v>
      </c>
      <c r="C228" s="235">
        <v>0.18341079999999998</v>
      </c>
      <c r="D228" s="240">
        <v>9.5112870000000002E-2</v>
      </c>
      <c r="F228" s="44" t="s">
        <v>111</v>
      </c>
      <c r="G228" s="235">
        <v>1.72116377</v>
      </c>
      <c r="H228" s="235">
        <v>3.2386399999999997E-3</v>
      </c>
      <c r="I228" s="240">
        <v>0</v>
      </c>
    </row>
    <row r="229" spans="1:14" x14ac:dyDescent="0.25">
      <c r="A229" s="44" t="s">
        <v>87</v>
      </c>
      <c r="B229" s="235">
        <v>1.0933360000000001E-2</v>
      </c>
      <c r="C229" s="235">
        <v>3.1511080000000004E-2</v>
      </c>
      <c r="D229" s="240">
        <v>9.425138000000001E-2</v>
      </c>
      <c r="F229" s="44" t="s">
        <v>125</v>
      </c>
      <c r="G229" s="235">
        <v>0</v>
      </c>
      <c r="H229" s="235">
        <v>2.0189000000000001E-3</v>
      </c>
      <c r="I229" s="240">
        <v>0</v>
      </c>
    </row>
    <row r="230" spans="1:14" x14ac:dyDescent="0.25">
      <c r="A230" s="44" t="s">
        <v>177</v>
      </c>
      <c r="B230" s="235">
        <v>0</v>
      </c>
      <c r="C230" s="235">
        <v>0</v>
      </c>
      <c r="D230" s="240">
        <v>7.2190550000000006E-2</v>
      </c>
      <c r="F230" s="44" t="s">
        <v>151</v>
      </c>
      <c r="G230" s="235">
        <v>9.6989999999999999E-4</v>
      </c>
      <c r="H230" s="235">
        <v>0</v>
      </c>
      <c r="I230" s="240">
        <v>0</v>
      </c>
    </row>
    <row r="231" spans="1:14" x14ac:dyDescent="0.25">
      <c r="A231" s="44" t="s">
        <v>58</v>
      </c>
      <c r="B231" s="235">
        <v>1.6684999999999999E-4</v>
      </c>
      <c r="C231" s="235">
        <v>0.10738200000000001</v>
      </c>
      <c r="D231" s="240">
        <v>6.7654300000000001E-2</v>
      </c>
      <c r="F231" s="44" t="s">
        <v>153</v>
      </c>
      <c r="G231" s="235">
        <v>6.178939E-2</v>
      </c>
      <c r="H231" s="235">
        <v>0</v>
      </c>
      <c r="I231" s="240">
        <v>0</v>
      </c>
    </row>
    <row r="232" spans="1:14" x14ac:dyDescent="0.25">
      <c r="A232" s="44" t="s">
        <v>72</v>
      </c>
      <c r="B232" s="235">
        <v>0</v>
      </c>
      <c r="C232" s="235">
        <v>0</v>
      </c>
      <c r="D232" s="240">
        <v>5.9475769999999997E-2</v>
      </c>
      <c r="F232" s="44" t="s">
        <v>179</v>
      </c>
      <c r="G232" s="235">
        <v>0.13919599999999999</v>
      </c>
      <c r="H232" s="235">
        <v>0</v>
      </c>
      <c r="I232" s="240">
        <v>0</v>
      </c>
    </row>
    <row r="233" spans="1:14" x14ac:dyDescent="0.25">
      <c r="A233" s="44" t="s">
        <v>71</v>
      </c>
      <c r="B233" s="235">
        <v>0</v>
      </c>
      <c r="C233" s="235">
        <v>1.3390000000000001E-2</v>
      </c>
      <c r="D233" s="240">
        <v>3.1845600000000002E-2</v>
      </c>
      <c r="F233" s="173" t="s">
        <v>223</v>
      </c>
      <c r="G233" s="237">
        <v>0</v>
      </c>
      <c r="H233" s="237">
        <v>0</v>
      </c>
      <c r="I233" s="244">
        <v>0</v>
      </c>
    </row>
    <row r="234" spans="1:14" x14ac:dyDescent="0.25">
      <c r="A234" s="44" t="s">
        <v>46</v>
      </c>
      <c r="B234" s="235">
        <v>0</v>
      </c>
      <c r="C234" s="235">
        <v>2.17983E-2</v>
      </c>
      <c r="D234" s="240">
        <v>2.8814259999999998E-2</v>
      </c>
    </row>
    <row r="235" spans="1:14" x14ac:dyDescent="0.25">
      <c r="A235" s="44" t="s">
        <v>100</v>
      </c>
      <c r="B235" s="235">
        <v>1.82406E-3</v>
      </c>
      <c r="C235" s="235">
        <v>4.912337E-2</v>
      </c>
      <c r="D235" s="240">
        <v>2.8801119999999999E-2</v>
      </c>
    </row>
    <row r="236" spans="1:14" x14ac:dyDescent="0.25">
      <c r="A236" s="44" t="s">
        <v>84</v>
      </c>
      <c r="B236" s="235">
        <v>2.4443400000000001E-2</v>
      </c>
      <c r="C236" s="235">
        <v>2.8799098599999997</v>
      </c>
      <c r="D236" s="240">
        <v>2.4711210000000001E-2</v>
      </c>
    </row>
    <row r="237" spans="1:14" x14ac:dyDescent="0.25">
      <c r="A237" s="44" t="s">
        <v>131</v>
      </c>
      <c r="B237" s="235">
        <v>1.5757420000000001E-2</v>
      </c>
      <c r="C237" s="235">
        <v>2.2163560000000002E-2</v>
      </c>
      <c r="D237" s="240">
        <v>2.2376049999999998E-2</v>
      </c>
    </row>
    <row r="238" spans="1:14" x14ac:dyDescent="0.25">
      <c r="A238" s="44" t="s">
        <v>67</v>
      </c>
      <c r="B238" s="235">
        <v>0</v>
      </c>
      <c r="C238" s="235">
        <v>8.8789999999999997E-3</v>
      </c>
      <c r="D238" s="240">
        <v>2.0993380000000002E-2</v>
      </c>
    </row>
    <row r="239" spans="1:14" x14ac:dyDescent="0.25">
      <c r="A239" s="44" t="s">
        <v>69</v>
      </c>
      <c r="B239" s="235">
        <v>2.3E-3</v>
      </c>
      <c r="C239" s="235">
        <v>0</v>
      </c>
      <c r="D239" s="240">
        <v>1.7520020000000001E-2</v>
      </c>
    </row>
    <row r="240" spans="1:14" x14ac:dyDescent="0.25">
      <c r="A240" s="44" t="s">
        <v>62</v>
      </c>
      <c r="B240" s="235">
        <v>1.493384E-2</v>
      </c>
      <c r="C240" s="235">
        <v>7.0489820000000009E-2</v>
      </c>
      <c r="D240" s="240">
        <v>1.284443E-2</v>
      </c>
    </row>
    <row r="241" spans="1:4" x14ac:dyDescent="0.25">
      <c r="A241" s="44" t="s">
        <v>127</v>
      </c>
      <c r="B241" s="235">
        <v>0</v>
      </c>
      <c r="C241" s="235">
        <v>0</v>
      </c>
      <c r="D241" s="240">
        <v>8.89005E-3</v>
      </c>
    </row>
    <row r="242" spans="1:4" x14ac:dyDescent="0.25">
      <c r="A242" s="44" t="s">
        <v>51</v>
      </c>
      <c r="B242" s="235">
        <v>3.3741529999999999E-2</v>
      </c>
      <c r="C242" s="235">
        <v>0</v>
      </c>
      <c r="D242" s="240">
        <v>8.8620000000000001E-3</v>
      </c>
    </row>
    <row r="243" spans="1:4" x14ac:dyDescent="0.25">
      <c r="A243" s="44" t="s">
        <v>124</v>
      </c>
      <c r="B243" s="235">
        <v>7.4897060000000001E-2</v>
      </c>
      <c r="C243" s="235">
        <v>9.202921E-2</v>
      </c>
      <c r="D243" s="240">
        <v>6.9371199999999997E-3</v>
      </c>
    </row>
    <row r="244" spans="1:4" x14ac:dyDescent="0.25">
      <c r="A244" s="44" t="s">
        <v>66</v>
      </c>
      <c r="B244" s="235">
        <v>0</v>
      </c>
      <c r="C244" s="235">
        <v>0</v>
      </c>
      <c r="D244" s="240">
        <v>6.3798000000000006E-3</v>
      </c>
    </row>
    <row r="245" spans="1:4" x14ac:dyDescent="0.25">
      <c r="A245" s="44" t="s">
        <v>167</v>
      </c>
      <c r="B245" s="235">
        <v>7.6299999999999996E-3</v>
      </c>
      <c r="C245" s="235">
        <v>0</v>
      </c>
      <c r="D245" s="240">
        <v>4.3770699999999994E-3</v>
      </c>
    </row>
    <row r="246" spans="1:4" x14ac:dyDescent="0.25">
      <c r="A246" s="44" t="s">
        <v>161</v>
      </c>
      <c r="B246" s="235">
        <v>1.7447000000000001E-3</v>
      </c>
      <c r="C246" s="235">
        <v>1.2246469999999999E-2</v>
      </c>
      <c r="D246" s="240">
        <v>3.2499999999999999E-3</v>
      </c>
    </row>
    <row r="247" spans="1:4" x14ac:dyDescent="0.25">
      <c r="A247" s="44" t="s">
        <v>54</v>
      </c>
      <c r="B247" s="235">
        <v>1.8690000000000002E-4</v>
      </c>
      <c r="C247" s="235">
        <v>0</v>
      </c>
      <c r="D247" s="240">
        <v>2.97087E-3</v>
      </c>
    </row>
    <row r="248" spans="1:4" x14ac:dyDescent="0.25">
      <c r="A248" s="44" t="s">
        <v>259</v>
      </c>
      <c r="B248" s="235">
        <v>2.0536899999999999E-3</v>
      </c>
      <c r="C248" s="235">
        <v>3.4327699999999999E-3</v>
      </c>
      <c r="D248" s="240">
        <v>2.3663200000000003E-3</v>
      </c>
    </row>
    <row r="249" spans="1:4" x14ac:dyDescent="0.25">
      <c r="A249" s="44" t="s">
        <v>57</v>
      </c>
      <c r="B249" s="235">
        <v>6.0803999999999997E-3</v>
      </c>
      <c r="C249" s="235">
        <v>0</v>
      </c>
      <c r="D249" s="240">
        <v>2.1504000000000002E-3</v>
      </c>
    </row>
    <row r="250" spans="1:4" x14ac:dyDescent="0.25">
      <c r="A250" s="44" t="s">
        <v>79</v>
      </c>
      <c r="B250" s="235">
        <v>22.83217698</v>
      </c>
      <c r="C250" s="235">
        <v>3.1830399999999998E-3</v>
      </c>
      <c r="D250" s="240">
        <v>4.4495E-4</v>
      </c>
    </row>
    <row r="251" spans="1:4" x14ac:dyDescent="0.25">
      <c r="A251" s="44" t="s">
        <v>41</v>
      </c>
      <c r="B251" s="235">
        <v>0</v>
      </c>
      <c r="C251" s="235">
        <v>0</v>
      </c>
      <c r="D251" s="240">
        <v>3.1223000000000004E-4</v>
      </c>
    </row>
    <row r="252" spans="1:4" x14ac:dyDescent="0.25">
      <c r="A252" s="44" t="s">
        <v>115</v>
      </c>
      <c r="B252" s="235">
        <v>2.882E-3</v>
      </c>
      <c r="C252" s="235">
        <v>0</v>
      </c>
      <c r="D252" s="240">
        <v>1.6120000000000002E-5</v>
      </c>
    </row>
    <row r="253" spans="1:4" x14ac:dyDescent="0.25">
      <c r="A253" s="44" t="s">
        <v>1</v>
      </c>
      <c r="B253" s="235">
        <v>0</v>
      </c>
      <c r="C253" s="235">
        <v>0</v>
      </c>
      <c r="D253" s="240">
        <v>0</v>
      </c>
    </row>
    <row r="254" spans="1:4" x14ac:dyDescent="0.25">
      <c r="A254" s="44" t="s">
        <v>8</v>
      </c>
      <c r="B254" s="235">
        <v>3.290225</v>
      </c>
      <c r="C254" s="235">
        <v>8.5634210000000002E-2</v>
      </c>
      <c r="D254" s="240">
        <v>0</v>
      </c>
    </row>
    <row r="255" spans="1:4" x14ac:dyDescent="0.25">
      <c r="A255" s="44" t="s">
        <v>65</v>
      </c>
      <c r="B255" s="235">
        <v>2.9849999999999998E-3</v>
      </c>
      <c r="C255" s="235">
        <v>0.1613</v>
      </c>
      <c r="D255" s="240">
        <v>0</v>
      </c>
    </row>
    <row r="256" spans="1:4" x14ac:dyDescent="0.25">
      <c r="A256" s="44" t="s">
        <v>73</v>
      </c>
      <c r="B256" s="235">
        <v>0</v>
      </c>
      <c r="C256" s="235">
        <v>1.6133999999999999E-2</v>
      </c>
      <c r="D256" s="240">
        <v>0</v>
      </c>
    </row>
    <row r="257" spans="1:4" x14ac:dyDescent="0.25">
      <c r="A257" s="44" t="s">
        <v>245</v>
      </c>
      <c r="B257" s="235">
        <v>2.0981999999999999E-4</v>
      </c>
      <c r="C257" s="235">
        <v>0</v>
      </c>
      <c r="D257" s="240">
        <v>0</v>
      </c>
    </row>
    <row r="258" spans="1:4" x14ac:dyDescent="0.25">
      <c r="A258" s="44" t="s">
        <v>260</v>
      </c>
      <c r="B258" s="235">
        <v>5.5000000000000003E-4</v>
      </c>
      <c r="C258" s="235">
        <v>1.5100263999999999</v>
      </c>
      <c r="D258" s="240">
        <v>0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5"/>
  <sheetViews>
    <sheetView zoomScale="70" zoomScaleNormal="70" workbookViewId="0">
      <selection activeCell="H26" sqref="H26"/>
    </sheetView>
  </sheetViews>
  <sheetFormatPr defaultColWidth="9.1796875" defaultRowHeight="11.5" x14ac:dyDescent="0.25"/>
  <cols>
    <col min="1" max="1" width="24.1796875" style="7" bestFit="1" customWidth="1"/>
    <col min="2" max="2" width="18.54296875" style="7" customWidth="1"/>
    <col min="3" max="3" width="17.453125" style="7" customWidth="1"/>
    <col min="4" max="4" width="15.453125" style="7" customWidth="1"/>
    <col min="5" max="16384" width="9.1796875" style="7"/>
  </cols>
  <sheetData>
    <row r="1" spans="1:7" x14ac:dyDescent="0.25">
      <c r="A1" s="24" t="s">
        <v>517</v>
      </c>
      <c r="B1" s="165"/>
      <c r="C1" s="24"/>
      <c r="D1" s="24"/>
      <c r="F1" s="358" t="s">
        <v>313</v>
      </c>
      <c r="G1" s="358"/>
    </row>
    <row r="2" spans="1:7" x14ac:dyDescent="0.25">
      <c r="A2" s="52" t="s">
        <v>322</v>
      </c>
      <c r="B2" s="166">
        <v>44774</v>
      </c>
      <c r="C2" s="166">
        <v>45108</v>
      </c>
      <c r="D2" s="166">
        <v>45139</v>
      </c>
    </row>
    <row r="3" spans="1:7" x14ac:dyDescent="0.25">
      <c r="A3" s="44" t="s">
        <v>654</v>
      </c>
      <c r="B3" s="235">
        <v>184136.97194999998</v>
      </c>
      <c r="C3" s="235">
        <v>516060.23453000002</v>
      </c>
      <c r="D3" s="240">
        <v>530721.78243999998</v>
      </c>
    </row>
    <row r="4" spans="1:7" x14ac:dyDescent="0.25">
      <c r="A4" s="44" t="s">
        <v>655</v>
      </c>
      <c r="B4" s="235">
        <v>161156.326481</v>
      </c>
      <c r="C4" s="235">
        <v>134667.35083000001</v>
      </c>
      <c r="D4" s="240">
        <v>146550.13478000002</v>
      </c>
    </row>
    <row r="5" spans="1:7" x14ac:dyDescent="0.25">
      <c r="A5" s="44" t="s">
        <v>656</v>
      </c>
      <c r="B5" s="235">
        <v>265.64274999999998</v>
      </c>
      <c r="C5" s="235">
        <v>156.81669699999998</v>
      </c>
      <c r="D5" s="240">
        <v>112.78473</v>
      </c>
    </row>
    <row r="6" spans="1:7" x14ac:dyDescent="0.25">
      <c r="A6" s="44" t="s">
        <v>657</v>
      </c>
      <c r="B6" s="235">
        <v>0</v>
      </c>
      <c r="C6" s="235">
        <v>60.900000000000006</v>
      </c>
      <c r="D6" s="240">
        <v>25.04214</v>
      </c>
    </row>
    <row r="7" spans="1:7" x14ac:dyDescent="0.25">
      <c r="A7" s="44" t="s">
        <v>658</v>
      </c>
      <c r="B7" s="235">
        <v>0</v>
      </c>
      <c r="C7" s="235">
        <v>0</v>
      </c>
      <c r="D7" s="240">
        <v>8.02</v>
      </c>
    </row>
    <row r="8" spans="1:7" x14ac:dyDescent="0.25">
      <c r="A8" s="56" t="s">
        <v>262</v>
      </c>
      <c r="B8" s="167">
        <f>SUM(B3:B7)</f>
        <v>345558.94118099997</v>
      </c>
      <c r="C8" s="167">
        <f>SUM(C3:C7)</f>
        <v>650945.30205699999</v>
      </c>
      <c r="D8" s="168">
        <f>SUM(D3:D7)</f>
        <v>677417.76408999995</v>
      </c>
    </row>
    <row r="9" spans="1:7" x14ac:dyDescent="0.25">
      <c r="B9" s="19"/>
      <c r="C9" s="19"/>
      <c r="D9" s="19"/>
    </row>
    <row r="10" spans="1:7" x14ac:dyDescent="0.25">
      <c r="D10" s="19"/>
    </row>
    <row r="11" spans="1:7" x14ac:dyDescent="0.25">
      <c r="D11" s="29"/>
    </row>
    <row r="12" spans="1:7" x14ac:dyDescent="0.25">
      <c r="D12" s="19"/>
    </row>
    <row r="13" spans="1:7" x14ac:dyDescent="0.25">
      <c r="D13" s="19"/>
    </row>
    <row r="14" spans="1:7" x14ac:dyDescent="0.25">
      <c r="D14" s="19"/>
    </row>
    <row r="15" spans="1:7" x14ac:dyDescent="0.25">
      <c r="D15" s="19"/>
    </row>
  </sheetData>
  <sortState xmlns:xlrd2="http://schemas.microsoft.com/office/spreadsheetml/2017/richdata2" ref="A3:D8">
    <sortCondition descending="1" ref="D3:D8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8"/>
  <sheetViews>
    <sheetView zoomScale="70" zoomScaleNormal="70" workbookViewId="0">
      <selection activeCell="H21" sqref="H21"/>
    </sheetView>
  </sheetViews>
  <sheetFormatPr defaultColWidth="9.1796875" defaultRowHeight="11.5" x14ac:dyDescent="0.25"/>
  <cols>
    <col min="1" max="1" width="24.1796875" style="7" bestFit="1" customWidth="1"/>
    <col min="2" max="2" width="14.1796875" style="7" customWidth="1"/>
    <col min="3" max="3" width="13" style="7" customWidth="1"/>
    <col min="4" max="4" width="14.54296875" style="7" customWidth="1"/>
    <col min="5" max="16384" width="9.1796875" style="7"/>
  </cols>
  <sheetData>
    <row r="1" spans="1:7" x14ac:dyDescent="0.25">
      <c r="A1" s="360" t="s">
        <v>518</v>
      </c>
      <c r="B1" s="360"/>
      <c r="C1" s="360"/>
      <c r="D1" s="360"/>
      <c r="F1" s="358" t="s">
        <v>313</v>
      </c>
      <c r="G1" s="358"/>
    </row>
    <row r="2" spans="1:7" x14ac:dyDescent="0.25">
      <c r="A2" s="51" t="s">
        <v>322</v>
      </c>
      <c r="B2" s="166">
        <v>44774</v>
      </c>
      <c r="C2" s="166">
        <v>45108</v>
      </c>
      <c r="D2" s="166">
        <v>45139</v>
      </c>
    </row>
    <row r="3" spans="1:7" ht="14.5" x14ac:dyDescent="0.35">
      <c r="A3" s="227" t="s">
        <v>648</v>
      </c>
      <c r="B3" s="241">
        <v>186001.203262</v>
      </c>
      <c r="C3" s="241">
        <v>138457.40779</v>
      </c>
      <c r="D3" s="241">
        <v>269285.343964</v>
      </c>
    </row>
    <row r="4" spans="1:7" ht="14.5" x14ac:dyDescent="0.35">
      <c r="A4" s="228" t="s">
        <v>649</v>
      </c>
      <c r="B4" s="242">
        <v>244229.17106999998</v>
      </c>
      <c r="C4" s="242">
        <v>265543.85259999998</v>
      </c>
      <c r="D4" s="242">
        <v>202064.22863</v>
      </c>
    </row>
    <row r="5" spans="1:7" ht="14.5" x14ac:dyDescent="0.35">
      <c r="A5" s="228" t="s">
        <v>647</v>
      </c>
      <c r="B5" s="242">
        <v>189.01517999999999</v>
      </c>
      <c r="C5" s="242">
        <v>192.28348</v>
      </c>
      <c r="D5" s="242">
        <v>138.352</v>
      </c>
    </row>
    <row r="6" spans="1:7" ht="14.5" x14ac:dyDescent="0.35">
      <c r="A6" s="228" t="s">
        <v>651</v>
      </c>
      <c r="B6" s="242">
        <v>48.291940000000004</v>
      </c>
      <c r="C6" s="242">
        <v>20.90512</v>
      </c>
      <c r="D6" s="242">
        <v>48.241500000000002</v>
      </c>
    </row>
    <row r="7" spans="1:7" ht="14.5" x14ac:dyDescent="0.35">
      <c r="A7" s="228" t="s">
        <v>650</v>
      </c>
      <c r="B7" s="242">
        <v>49.815199999999997</v>
      </c>
      <c r="C7" s="242">
        <v>1.1930000000000001</v>
      </c>
      <c r="D7" s="242">
        <v>28.05199</v>
      </c>
    </row>
    <row r="8" spans="1:7" ht="14.5" x14ac:dyDescent="0.35">
      <c r="A8" s="228" t="s">
        <v>652</v>
      </c>
      <c r="B8" s="242">
        <v>1E-3</v>
      </c>
      <c r="C8" s="242">
        <v>0</v>
      </c>
      <c r="D8" s="242">
        <v>7.7000000000000002E-3</v>
      </c>
    </row>
    <row r="9" spans="1:7" x14ac:dyDescent="0.25">
      <c r="A9" s="56" t="s">
        <v>262</v>
      </c>
      <c r="B9" s="167">
        <f>SUM(B3:B8)</f>
        <v>430517.49765199999</v>
      </c>
      <c r="C9" s="167">
        <f>SUM(C3:C8)</f>
        <v>404215.64198999997</v>
      </c>
      <c r="D9" s="168">
        <f>SUM(D3:D8)</f>
        <v>471564.22578400007</v>
      </c>
    </row>
    <row r="10" spans="1:7" x14ac:dyDescent="0.25">
      <c r="B10" s="19"/>
      <c r="C10" s="19"/>
      <c r="D10" s="19"/>
    </row>
    <row r="11" spans="1:7" x14ac:dyDescent="0.25">
      <c r="D11" s="19"/>
    </row>
    <row r="12" spans="1:7" x14ac:dyDescent="0.25">
      <c r="D12" s="169"/>
    </row>
    <row r="13" spans="1:7" x14ac:dyDescent="0.25">
      <c r="D13" s="19"/>
    </row>
    <row r="14" spans="1:7" x14ac:dyDescent="0.25">
      <c r="D14" s="19"/>
    </row>
    <row r="15" spans="1:7" x14ac:dyDescent="0.25">
      <c r="D15" s="19"/>
    </row>
    <row r="16" spans="1:7" x14ac:dyDescent="0.25">
      <c r="D16" s="19"/>
    </row>
    <row r="17" spans="4:4" x14ac:dyDescent="0.25">
      <c r="D17" s="19"/>
    </row>
    <row r="18" spans="4:4" x14ac:dyDescent="0.25">
      <c r="D18" s="19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6"/>
  <sheetViews>
    <sheetView zoomScale="70" zoomScaleNormal="70" workbookViewId="0">
      <selection activeCell="I24" sqref="I24"/>
    </sheetView>
  </sheetViews>
  <sheetFormatPr defaultColWidth="8.81640625" defaultRowHeight="11.5" x14ac:dyDescent="0.25"/>
  <cols>
    <col min="1" max="1" width="30.81640625" style="60" customWidth="1"/>
    <col min="2" max="2" width="16.54296875" style="60" customWidth="1"/>
    <col min="3" max="3" width="12.36328125" style="60" customWidth="1"/>
    <col min="4" max="4" width="31.1796875" style="60" customWidth="1"/>
    <col min="5" max="5" width="15.1796875" style="60" customWidth="1"/>
    <col min="6" max="6" width="8.81640625" style="60" customWidth="1"/>
    <col min="7" max="7" width="9.453125" style="60" customWidth="1"/>
    <col min="8" max="8" width="9.36328125" style="60" customWidth="1"/>
    <col min="9" max="9" width="14.36328125" style="60" customWidth="1"/>
    <col min="10" max="10" width="17.1796875" style="60" customWidth="1"/>
    <col min="11" max="13" width="13.81640625" style="60" customWidth="1"/>
    <col min="14" max="16384" width="8.81640625" style="60"/>
  </cols>
  <sheetData>
    <row r="1" spans="1:12" x14ac:dyDescent="0.25">
      <c r="A1" s="125" t="s">
        <v>662</v>
      </c>
      <c r="G1" s="125" t="s">
        <v>663</v>
      </c>
      <c r="K1" s="24"/>
      <c r="L1" s="170" t="s">
        <v>313</v>
      </c>
    </row>
    <row r="2" spans="1:12" x14ac:dyDescent="0.25">
      <c r="A2" s="90" t="s">
        <v>575</v>
      </c>
      <c r="B2" s="90" t="s">
        <v>336</v>
      </c>
      <c r="D2" s="51" t="s">
        <v>575</v>
      </c>
      <c r="E2" s="51" t="s">
        <v>266</v>
      </c>
      <c r="G2" s="50" t="s">
        <v>263</v>
      </c>
      <c r="H2" s="39"/>
      <c r="I2" s="51" t="s">
        <v>336</v>
      </c>
      <c r="J2" s="51" t="s">
        <v>266</v>
      </c>
      <c r="K2" s="171"/>
    </row>
    <row r="3" spans="1:12" ht="15.65" customHeight="1" x14ac:dyDescent="0.25">
      <c r="A3" s="44" t="s">
        <v>347</v>
      </c>
      <c r="B3" s="275">
        <v>2258.2259645200002</v>
      </c>
      <c r="D3" s="36" t="s">
        <v>543</v>
      </c>
      <c r="E3" s="72">
        <v>5646.0618796099998</v>
      </c>
      <c r="G3" s="389">
        <v>2022</v>
      </c>
      <c r="H3" s="44" t="s">
        <v>276</v>
      </c>
      <c r="I3" s="276">
        <v>122.97518599999999</v>
      </c>
      <c r="J3" s="277">
        <v>142.97025557000001</v>
      </c>
      <c r="K3" s="171"/>
    </row>
    <row r="4" spans="1:12" x14ac:dyDescent="0.25">
      <c r="A4" s="44" t="s">
        <v>543</v>
      </c>
      <c r="B4" s="119">
        <v>1773.1506345299999</v>
      </c>
      <c r="D4" s="36" t="s">
        <v>346</v>
      </c>
      <c r="E4" s="73">
        <v>2210.6201873699997</v>
      </c>
      <c r="G4" s="390"/>
      <c r="H4" s="44" t="s">
        <v>277</v>
      </c>
      <c r="I4" s="276">
        <v>151.11649299999999</v>
      </c>
      <c r="J4" s="277">
        <v>129.81163699999999</v>
      </c>
      <c r="K4" s="171"/>
    </row>
    <row r="5" spans="1:12" x14ac:dyDescent="0.25">
      <c r="A5" s="44" t="s">
        <v>345</v>
      </c>
      <c r="B5" s="119">
        <v>1081.7058789</v>
      </c>
      <c r="D5" s="36" t="s">
        <v>544</v>
      </c>
      <c r="E5" s="73">
        <v>2110.9275922699999</v>
      </c>
      <c r="G5" s="390"/>
      <c r="H5" s="44" t="s">
        <v>278</v>
      </c>
      <c r="I5" s="276">
        <v>5.764335</v>
      </c>
      <c r="J5" s="277">
        <v>43.651936020000001</v>
      </c>
      <c r="K5" s="171"/>
    </row>
    <row r="6" spans="1:12" x14ac:dyDescent="0.25">
      <c r="A6" s="44" t="s">
        <v>547</v>
      </c>
      <c r="B6" s="119">
        <v>869.31155037999997</v>
      </c>
      <c r="D6" s="36" t="s">
        <v>545</v>
      </c>
      <c r="E6" s="73">
        <v>998.82293220000008</v>
      </c>
      <c r="G6" s="390"/>
      <c r="H6" s="44" t="s">
        <v>279</v>
      </c>
      <c r="I6" s="276">
        <v>114.45604112999999</v>
      </c>
      <c r="J6" s="277">
        <v>26.961718999999999</v>
      </c>
      <c r="K6" s="171"/>
    </row>
    <row r="7" spans="1:12" x14ac:dyDescent="0.25">
      <c r="A7" s="44" t="s">
        <v>346</v>
      </c>
      <c r="B7" s="119">
        <v>535.20982417000005</v>
      </c>
      <c r="D7" s="36" t="s">
        <v>556</v>
      </c>
      <c r="E7" s="73">
        <v>405.53853793000002</v>
      </c>
      <c r="G7" s="390"/>
      <c r="H7" s="44" t="s">
        <v>280</v>
      </c>
      <c r="I7" s="276">
        <v>246.55118425999999</v>
      </c>
      <c r="J7" s="277">
        <v>10.184612</v>
      </c>
      <c r="K7" s="171"/>
    </row>
    <row r="8" spans="1:12" x14ac:dyDescent="0.25">
      <c r="A8" s="44" t="s">
        <v>544</v>
      </c>
      <c r="B8" s="119">
        <v>313.03002523999999</v>
      </c>
      <c r="D8" s="36" t="s">
        <v>345</v>
      </c>
      <c r="E8" s="73">
        <v>273.53143749000003</v>
      </c>
      <c r="G8" s="390"/>
      <c r="H8" s="44" t="s">
        <v>269</v>
      </c>
      <c r="I8" s="276">
        <v>11.299899</v>
      </c>
      <c r="J8" s="277">
        <v>68.94604498999999</v>
      </c>
      <c r="K8" s="171"/>
    </row>
    <row r="9" spans="1:12" x14ac:dyDescent="0.25">
      <c r="A9" s="44" t="s">
        <v>545</v>
      </c>
      <c r="B9" s="119">
        <v>250.70488713</v>
      </c>
      <c r="D9" s="36" t="s">
        <v>347</v>
      </c>
      <c r="E9" s="73">
        <v>213.60030721999999</v>
      </c>
      <c r="G9" s="390" t="s">
        <v>559</v>
      </c>
      <c r="H9" s="44" t="s">
        <v>270</v>
      </c>
      <c r="I9" s="276">
        <v>7.944121</v>
      </c>
      <c r="J9" s="277">
        <v>69.439392010000006</v>
      </c>
      <c r="K9" s="171"/>
    </row>
    <row r="10" spans="1:12" x14ac:dyDescent="0.25">
      <c r="A10" s="44" t="s">
        <v>548</v>
      </c>
      <c r="B10" s="119">
        <v>133.61011907</v>
      </c>
      <c r="D10" s="36" t="s">
        <v>547</v>
      </c>
      <c r="E10" s="73">
        <v>177.27347508000003</v>
      </c>
      <c r="G10" s="390"/>
      <c r="H10" s="44" t="s">
        <v>271</v>
      </c>
      <c r="I10" s="276">
        <v>175.88425899999999</v>
      </c>
      <c r="J10" s="277">
        <v>73.932621980000008</v>
      </c>
      <c r="K10" s="171"/>
    </row>
    <row r="11" spans="1:12" ht="15.5" customHeight="1" x14ac:dyDescent="0.25">
      <c r="A11" s="44" t="s">
        <v>550</v>
      </c>
      <c r="B11" s="119">
        <v>106.52747737999999</v>
      </c>
      <c r="D11" s="36" t="s">
        <v>550</v>
      </c>
      <c r="E11" s="73">
        <v>117.66324899</v>
      </c>
      <c r="G11" s="390"/>
      <c r="H11" s="44" t="s">
        <v>272</v>
      </c>
      <c r="I11" s="276">
        <v>166.85658100000001</v>
      </c>
      <c r="J11" s="277">
        <v>5.9751610099999999</v>
      </c>
      <c r="K11" s="171"/>
    </row>
    <row r="12" spans="1:12" ht="15.65" customHeight="1" x14ac:dyDescent="0.25">
      <c r="A12" s="44" t="s">
        <v>549</v>
      </c>
      <c r="B12" s="119">
        <v>57.576853240000005</v>
      </c>
      <c r="D12" s="36" t="s">
        <v>546</v>
      </c>
      <c r="E12" s="73">
        <v>57.818819600000005</v>
      </c>
      <c r="G12" s="390"/>
      <c r="H12" s="44" t="s">
        <v>273</v>
      </c>
      <c r="I12" s="276">
        <v>300.317836</v>
      </c>
      <c r="J12" s="277">
        <v>77.110355150000004</v>
      </c>
      <c r="K12" s="171"/>
    </row>
    <row r="13" spans="1:12" x14ac:dyDescent="0.25">
      <c r="A13" s="44" t="s">
        <v>554</v>
      </c>
      <c r="B13" s="119">
        <v>4.7171440000000002</v>
      </c>
      <c r="D13" s="36" t="s">
        <v>548</v>
      </c>
      <c r="E13" s="73">
        <v>46.839606840000002</v>
      </c>
      <c r="G13" s="390"/>
      <c r="H13" s="44" t="s">
        <v>274</v>
      </c>
      <c r="I13" s="276">
        <v>5.5580870000000004</v>
      </c>
      <c r="J13" s="277">
        <v>85.044054889999998</v>
      </c>
      <c r="K13" s="171"/>
    </row>
    <row r="14" spans="1:12" x14ac:dyDescent="0.25">
      <c r="A14" s="44" t="s">
        <v>546</v>
      </c>
      <c r="B14" s="119">
        <v>2.4943870000000001</v>
      </c>
      <c r="D14" s="36" t="s">
        <v>549</v>
      </c>
      <c r="E14" s="73">
        <v>11.58947012</v>
      </c>
      <c r="G14" s="390"/>
      <c r="H14" s="44" t="s">
        <v>275</v>
      </c>
      <c r="I14" s="276">
        <v>107.847646</v>
      </c>
      <c r="J14" s="277">
        <v>124.94986297</v>
      </c>
      <c r="K14" s="171"/>
    </row>
    <row r="15" spans="1:12" x14ac:dyDescent="0.25">
      <c r="A15" s="44" t="s">
        <v>551</v>
      </c>
      <c r="B15" s="119">
        <v>1.4585379999999999</v>
      </c>
      <c r="D15" s="36" t="s">
        <v>551</v>
      </c>
      <c r="E15" s="73">
        <v>10.549747199999999</v>
      </c>
      <c r="G15" s="391"/>
      <c r="H15" s="44" t="s">
        <v>276</v>
      </c>
      <c r="I15" s="276">
        <v>106.52747737999999</v>
      </c>
      <c r="J15" s="277">
        <v>117.66324899</v>
      </c>
    </row>
    <row r="16" spans="1:12" x14ac:dyDescent="0.25">
      <c r="A16" s="44" t="s">
        <v>604</v>
      </c>
      <c r="B16" s="119">
        <v>0.73804362999999995</v>
      </c>
      <c r="D16" s="36" t="s">
        <v>552</v>
      </c>
      <c r="E16" s="73">
        <v>2.6661913300000002</v>
      </c>
      <c r="F16" s="172"/>
      <c r="G16" s="388"/>
      <c r="H16" s="388"/>
    </row>
    <row r="17" spans="1:6" x14ac:dyDescent="0.25">
      <c r="A17" s="44" t="s">
        <v>471</v>
      </c>
      <c r="B17" s="119">
        <v>0.40296757</v>
      </c>
      <c r="D17" s="36" t="s">
        <v>553</v>
      </c>
      <c r="E17" s="73">
        <v>1.4649321000000002</v>
      </c>
      <c r="F17" s="172"/>
    </row>
    <row r="18" spans="1:6" x14ac:dyDescent="0.25">
      <c r="A18" s="44" t="s">
        <v>603</v>
      </c>
      <c r="B18" s="119">
        <v>6.7049999999999998E-2</v>
      </c>
      <c r="D18" s="36" t="s">
        <v>471</v>
      </c>
      <c r="E18" s="73">
        <v>0.40720000000000001</v>
      </c>
      <c r="F18" s="172"/>
    </row>
    <row r="19" spans="1:6" x14ac:dyDescent="0.25">
      <c r="A19" s="44" t="s">
        <v>552</v>
      </c>
      <c r="B19" s="119">
        <v>3.5000000000000001E-3</v>
      </c>
      <c r="D19" s="36" t="s">
        <v>604</v>
      </c>
      <c r="E19" s="73">
        <v>0.25977860000000003</v>
      </c>
      <c r="F19" s="172"/>
    </row>
    <row r="20" spans="1:6" x14ac:dyDescent="0.25">
      <c r="A20" s="44" t="s">
        <v>660</v>
      </c>
      <c r="B20" s="119">
        <v>3.3180000000000002E-3</v>
      </c>
      <c r="D20" s="36" t="s">
        <v>661</v>
      </c>
      <c r="E20" s="73">
        <v>0.24761385999999999</v>
      </c>
      <c r="F20" s="172"/>
    </row>
    <row r="21" spans="1:6" x14ac:dyDescent="0.25">
      <c r="A21" s="56" t="s">
        <v>262</v>
      </c>
      <c r="B21" s="58">
        <f>SUM(B3:B20)</f>
        <v>7388.9381627600005</v>
      </c>
      <c r="D21" s="36" t="s">
        <v>607</v>
      </c>
      <c r="E21" s="73">
        <v>0.22568425</v>
      </c>
      <c r="F21" s="172"/>
    </row>
    <row r="22" spans="1:6" x14ac:dyDescent="0.25">
      <c r="D22" s="36" t="s">
        <v>472</v>
      </c>
      <c r="E22" s="73">
        <v>0.16316142</v>
      </c>
    </row>
    <row r="23" spans="1:6" x14ac:dyDescent="0.25">
      <c r="B23" s="172"/>
      <c r="D23" s="36" t="s">
        <v>574</v>
      </c>
      <c r="E23" s="73">
        <v>4.9500000000000002E-2</v>
      </c>
    </row>
    <row r="24" spans="1:6" x14ac:dyDescent="0.25">
      <c r="D24" s="36" t="s">
        <v>554</v>
      </c>
      <c r="E24" s="73">
        <v>1.3100000000000001E-2</v>
      </c>
    </row>
    <row r="25" spans="1:6" x14ac:dyDescent="0.25">
      <c r="D25" s="36" t="s">
        <v>555</v>
      </c>
      <c r="E25" s="73">
        <v>3.0000000000000001E-3</v>
      </c>
    </row>
    <row r="26" spans="1:6" x14ac:dyDescent="0.25">
      <c r="D26" s="155" t="s">
        <v>262</v>
      </c>
      <c r="E26" s="176">
        <f>SUM(E3:E25)</f>
        <v>12286.337403479998</v>
      </c>
    </row>
  </sheetData>
  <mergeCells count="3">
    <mergeCell ref="G16:H16"/>
    <mergeCell ref="G3:G8"/>
    <mergeCell ref="G9:G15"/>
  </mergeCells>
  <phoneticPr fontId="4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="70" zoomScaleNormal="70" workbookViewId="0">
      <selection sqref="A1:C1"/>
    </sheetView>
  </sheetViews>
  <sheetFormatPr defaultColWidth="8.81640625" defaultRowHeight="11.5" x14ac:dyDescent="0.25"/>
  <cols>
    <col min="1" max="1" width="9.1796875" style="7" customWidth="1"/>
    <col min="2" max="2" width="15.54296875" style="7" customWidth="1"/>
    <col min="3" max="3" width="11.26953125" style="7" bestFit="1" customWidth="1"/>
    <col min="4" max="5" width="20.7265625" style="7" bestFit="1" customWidth="1"/>
    <col min="6" max="16384" width="8.81640625" style="7"/>
  </cols>
  <sheetData>
    <row r="1" spans="1:8" x14ac:dyDescent="0.25">
      <c r="A1" s="349" t="s">
        <v>527</v>
      </c>
      <c r="B1" s="349"/>
      <c r="C1" s="349"/>
      <c r="G1" s="350" t="s">
        <v>313</v>
      </c>
      <c r="H1" s="350"/>
    </row>
    <row r="2" spans="1:8" x14ac:dyDescent="0.25">
      <c r="A2" s="8" t="s">
        <v>268</v>
      </c>
      <c r="B2" s="8" t="s">
        <v>336</v>
      </c>
      <c r="C2" s="8" t="s">
        <v>266</v>
      </c>
      <c r="D2" s="8" t="s">
        <v>578</v>
      </c>
      <c r="E2" s="8" t="s">
        <v>577</v>
      </c>
    </row>
    <row r="3" spans="1:8" ht="14.5" x14ac:dyDescent="0.35">
      <c r="A3" s="9" t="s">
        <v>269</v>
      </c>
      <c r="B3" s="206">
        <v>6405.2886954599999</v>
      </c>
      <c r="C3" s="206">
        <v>10439.89955283</v>
      </c>
      <c r="D3" s="10">
        <f>B3</f>
        <v>6405.2886954599999</v>
      </c>
      <c r="E3" s="11">
        <f>C3</f>
        <v>10439.89955283</v>
      </c>
      <c r="F3" s="12"/>
    </row>
    <row r="4" spans="1:8" ht="14.5" x14ac:dyDescent="0.35">
      <c r="A4" s="13" t="s">
        <v>270</v>
      </c>
      <c r="B4" s="207">
        <v>7964.5733896599995</v>
      </c>
      <c r="C4" s="207">
        <v>10705.07538516</v>
      </c>
      <c r="D4" s="14">
        <f>SUM(B3:B4)</f>
        <v>14369.862085119999</v>
      </c>
      <c r="E4" s="15">
        <f>SUM(C3:C4)</f>
        <v>21144.974937990002</v>
      </c>
      <c r="F4" s="12"/>
    </row>
    <row r="5" spans="1:8" ht="14.5" x14ac:dyDescent="0.35">
      <c r="A5" s="16" t="s">
        <v>271</v>
      </c>
      <c r="B5" s="207">
        <v>8899.7177005800004</v>
      </c>
      <c r="C5" s="207">
        <v>9410.3869071499994</v>
      </c>
      <c r="D5" s="17">
        <f>SUM(B3:B5)</f>
        <v>23269.5797857</v>
      </c>
      <c r="E5" s="18">
        <f>SUM(C3:C5)</f>
        <v>30555.361845140003</v>
      </c>
      <c r="F5" s="12"/>
    </row>
    <row r="6" spans="1:8" ht="14.5" x14ac:dyDescent="0.35">
      <c r="A6" s="13" t="s">
        <v>272</v>
      </c>
      <c r="B6" s="207">
        <v>6664.9364208100005</v>
      </c>
      <c r="C6" s="207">
        <v>10125.255308809999</v>
      </c>
      <c r="D6" s="14">
        <f>SUM(B3:B6)</f>
        <v>29934.516206510001</v>
      </c>
      <c r="E6" s="15">
        <f>SUM(C3:C6)</f>
        <v>40680.617153950006</v>
      </c>
      <c r="F6" s="12"/>
    </row>
    <row r="7" spans="1:8" ht="14.5" x14ac:dyDescent="0.35">
      <c r="A7" s="16" t="s">
        <v>273</v>
      </c>
      <c r="B7" s="207">
        <v>6384.0096615900002</v>
      </c>
      <c r="C7" s="207">
        <v>11588.809851299999</v>
      </c>
      <c r="D7" s="17">
        <f>SUM(B3:B7)</f>
        <v>36318.525868099998</v>
      </c>
      <c r="E7" s="18">
        <f>SUM(C3:C7)</f>
        <v>52269.427005250007</v>
      </c>
      <c r="F7" s="12"/>
    </row>
    <row r="8" spans="1:8" ht="14.5" x14ac:dyDescent="0.35">
      <c r="A8" s="13" t="s">
        <v>274</v>
      </c>
      <c r="B8" s="207">
        <v>8788.2247685400016</v>
      </c>
      <c r="C8" s="207">
        <v>8917.3075277900007</v>
      </c>
      <c r="D8" s="14">
        <f>SUM(B3:B8)</f>
        <v>45106.750636639998</v>
      </c>
      <c r="E8" s="15">
        <f>SUM(C3:C8)</f>
        <v>61186.734533040006</v>
      </c>
      <c r="F8" s="12"/>
      <c r="G8" s="19"/>
      <c r="H8" s="20"/>
    </row>
    <row r="9" spans="1:8" ht="14.5" x14ac:dyDescent="0.35">
      <c r="A9" s="16" t="s">
        <v>275</v>
      </c>
      <c r="B9" s="207">
        <v>8291.4660390999998</v>
      </c>
      <c r="C9" s="207">
        <v>10598.39312312</v>
      </c>
      <c r="D9" s="17">
        <f>SUM(B3:B9)</f>
        <v>53398.216675739997</v>
      </c>
      <c r="E9" s="18">
        <f>SUM(C3:C9)</f>
        <v>71785.12765616001</v>
      </c>
      <c r="F9" s="12"/>
      <c r="G9" s="19"/>
      <c r="H9" s="19"/>
    </row>
    <row r="10" spans="1:8" ht="14.5" x14ac:dyDescent="0.35">
      <c r="A10" s="13" t="s">
        <v>276</v>
      </c>
      <c r="B10" s="207">
        <v>7885.1578766800003</v>
      </c>
      <c r="C10" s="207">
        <v>12017.995337910001</v>
      </c>
      <c r="D10" s="14">
        <f>SUM(B3:B10)</f>
        <v>61283.374552419999</v>
      </c>
      <c r="E10" s="15">
        <f>SUM(C3:C10)</f>
        <v>83803.122994070014</v>
      </c>
      <c r="F10" s="12"/>
    </row>
    <row r="11" spans="1:8" ht="14.5" x14ac:dyDescent="0.35">
      <c r="A11" s="16" t="s">
        <v>277</v>
      </c>
      <c r="B11" s="207">
        <v>8743.2761413799999</v>
      </c>
      <c r="C11" s="207">
        <v>11364.60372483</v>
      </c>
      <c r="D11" s="17">
        <f>SUM(B3:B11)</f>
        <v>70026.650693799995</v>
      </c>
      <c r="E11" s="18">
        <f>SUM(C3:C11)</f>
        <v>95167.726718900012</v>
      </c>
      <c r="F11" s="12"/>
    </row>
    <row r="12" spans="1:8" ht="14.5" x14ac:dyDescent="0.35">
      <c r="A12" s="13" t="s">
        <v>278</v>
      </c>
      <c r="B12" s="207">
        <v>8297.3657772999995</v>
      </c>
      <c r="C12" s="207">
        <v>10499.645661930001</v>
      </c>
      <c r="D12" s="14">
        <f>SUM(B3:B12)</f>
        <v>78324.016471099996</v>
      </c>
      <c r="E12" s="15">
        <f>SUM(C3:C12)</f>
        <v>105667.37238083001</v>
      </c>
      <c r="F12" s="12"/>
    </row>
    <row r="13" spans="1:8" ht="14.5" x14ac:dyDescent="0.35">
      <c r="A13" s="16" t="s">
        <v>279</v>
      </c>
      <c r="B13" s="207">
        <v>9747.9458120199997</v>
      </c>
      <c r="C13" s="207">
        <v>12548.97326934</v>
      </c>
      <c r="D13" s="17">
        <f>SUM(B3:B13)</f>
        <v>88071.962283119996</v>
      </c>
      <c r="E13" s="18">
        <f>SUM(C3:C13)</f>
        <v>118216.34565017001</v>
      </c>
      <c r="F13" s="12"/>
    </row>
    <row r="14" spans="1:8" ht="14.5" x14ac:dyDescent="0.35">
      <c r="A14" s="21" t="s">
        <v>280</v>
      </c>
      <c r="B14" s="208">
        <v>9353.1018668199995</v>
      </c>
      <c r="C14" s="208">
        <v>10759.72293726</v>
      </c>
      <c r="D14" s="22">
        <f>SUM(B3:B14)</f>
        <v>97425.064149939994</v>
      </c>
      <c r="E14" s="23">
        <f>SUM(C3:C14)</f>
        <v>128976.06858743001</v>
      </c>
    </row>
    <row r="15" spans="1:8" x14ac:dyDescent="0.25">
      <c r="A15" s="24"/>
      <c r="B15" s="24"/>
    </row>
    <row r="17" spans="2:3" x14ac:dyDescent="0.25">
      <c r="B17" s="20"/>
      <c r="C17" s="25"/>
    </row>
    <row r="18" spans="2:3" x14ac:dyDescent="0.25">
      <c r="B18" s="19"/>
      <c r="C18" s="19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62"/>
  <sheetViews>
    <sheetView zoomScale="70" zoomScaleNormal="70" workbookViewId="0">
      <selection activeCell="M1" sqref="M1:N1"/>
    </sheetView>
  </sheetViews>
  <sheetFormatPr defaultColWidth="8.81640625" defaultRowHeight="11.5" x14ac:dyDescent="0.25"/>
  <cols>
    <col min="1" max="1" width="37.1796875" style="7" customWidth="1"/>
    <col min="2" max="2" width="13.1796875" style="7" bestFit="1" customWidth="1"/>
    <col min="3" max="3" width="9.1796875" style="7" customWidth="1"/>
    <col min="4" max="4" width="12" style="7" customWidth="1"/>
    <col min="5" max="5" width="10.08984375" style="7" customWidth="1"/>
    <col min="6" max="6" width="12" style="7" bestFit="1" customWidth="1"/>
    <col min="7" max="7" width="14" style="7" bestFit="1" customWidth="1"/>
    <col min="8" max="9" width="13.90625" style="7" customWidth="1"/>
    <col min="10" max="11" width="13.08984375" style="7" customWidth="1"/>
    <col min="12" max="16384" width="8.81640625" style="7"/>
  </cols>
  <sheetData>
    <row r="1" spans="1:14" x14ac:dyDescent="0.25">
      <c r="A1" s="392" t="s">
        <v>664</v>
      </c>
      <c r="B1" s="392"/>
      <c r="C1" s="392"/>
      <c r="D1" s="392"/>
      <c r="E1" s="392"/>
      <c r="F1" s="392"/>
      <c r="G1" s="392"/>
      <c r="H1" s="392"/>
      <c r="I1" s="392"/>
      <c r="J1" s="392"/>
      <c r="M1" s="358" t="s">
        <v>313</v>
      </c>
      <c r="N1" s="358"/>
    </row>
    <row r="2" spans="1:14" x14ac:dyDescent="0.25">
      <c r="A2" s="133" t="s">
        <v>467</v>
      </c>
      <c r="B2" s="51" t="s">
        <v>328</v>
      </c>
      <c r="C2" s="51" t="s">
        <v>329</v>
      </c>
      <c r="D2" s="51" t="s">
        <v>330</v>
      </c>
      <c r="E2" s="51" t="s">
        <v>331</v>
      </c>
      <c r="F2" s="51" t="s">
        <v>332</v>
      </c>
      <c r="G2" s="51" t="s">
        <v>333</v>
      </c>
      <c r="H2" s="51" t="s">
        <v>334</v>
      </c>
      <c r="I2" s="51" t="s">
        <v>335</v>
      </c>
      <c r="J2" s="51">
        <v>2023</v>
      </c>
      <c r="K2" s="177" t="s">
        <v>262</v>
      </c>
      <c r="L2" s="24"/>
    </row>
    <row r="3" spans="1:14" x14ac:dyDescent="0.25">
      <c r="A3" s="34" t="s">
        <v>469</v>
      </c>
      <c r="B3" s="222">
        <v>344.54351874000002</v>
      </c>
      <c r="C3" s="222">
        <v>739.35435112999994</v>
      </c>
      <c r="D3" s="222">
        <v>261.22157536000003</v>
      </c>
      <c r="E3" s="222">
        <v>341.92130247</v>
      </c>
      <c r="F3" s="222">
        <v>400.68862833999998</v>
      </c>
      <c r="G3" s="222">
        <v>500.51511872000003</v>
      </c>
      <c r="H3" s="222">
        <v>593.66596965999997</v>
      </c>
      <c r="I3" s="222">
        <v>944.77377015999991</v>
      </c>
      <c r="J3" s="222">
        <v>543.22897998999997</v>
      </c>
      <c r="K3" s="127">
        <f>SUM(B3:I3)</f>
        <v>4126.6842345799996</v>
      </c>
      <c r="L3" s="178"/>
    </row>
    <row r="4" spans="1:14" x14ac:dyDescent="0.25">
      <c r="A4" s="164" t="s">
        <v>468</v>
      </c>
      <c r="B4" s="229">
        <v>713.31574035000006</v>
      </c>
      <c r="C4" s="229">
        <v>198.4885687</v>
      </c>
      <c r="D4" s="229">
        <v>114.19829134999999</v>
      </c>
      <c r="E4" s="229">
        <v>361.66001902999994</v>
      </c>
      <c r="F4" s="229">
        <v>132.75871448999999</v>
      </c>
      <c r="G4" s="229">
        <v>14.560967269999999</v>
      </c>
      <c r="H4" s="229">
        <v>21.180068969999997</v>
      </c>
      <c r="I4" s="229">
        <v>128.60020632999999</v>
      </c>
      <c r="J4" s="229">
        <v>1.05937583</v>
      </c>
      <c r="K4" s="127">
        <f>SUM(B4:I4)</f>
        <v>1684.7625764900001</v>
      </c>
      <c r="L4" s="178"/>
    </row>
    <row r="5" spans="1:14" x14ac:dyDescent="0.25">
      <c r="L5" s="178"/>
    </row>
    <row r="6" spans="1:14" ht="15.5" customHeight="1" x14ac:dyDescent="0.25">
      <c r="B6" s="178"/>
      <c r="C6" s="178"/>
      <c r="D6" s="67"/>
      <c r="I6" s="129"/>
      <c r="J6" s="129"/>
    </row>
    <row r="7" spans="1:14" ht="15.5" customHeight="1" x14ac:dyDescent="0.25">
      <c r="A7" s="246" t="s">
        <v>624</v>
      </c>
      <c r="B7" s="247" t="s">
        <v>623</v>
      </c>
      <c r="C7" s="247" t="s">
        <v>337</v>
      </c>
      <c r="D7" s="247" t="s">
        <v>589</v>
      </c>
      <c r="E7" s="248" t="s">
        <v>659</v>
      </c>
      <c r="G7" s="246" t="s">
        <v>539</v>
      </c>
      <c r="H7" s="247" t="s">
        <v>588</v>
      </c>
      <c r="I7" s="248" t="s">
        <v>568</v>
      </c>
      <c r="J7" s="129"/>
    </row>
    <row r="8" spans="1:14" ht="13" customHeight="1" x14ac:dyDescent="0.25">
      <c r="A8" s="249" t="s">
        <v>5</v>
      </c>
      <c r="B8" s="255"/>
      <c r="C8" s="256">
        <f t="shared" ref="C8:C18" si="0">(B8/$B$19)*100</f>
        <v>0</v>
      </c>
      <c r="D8" s="257">
        <v>1483</v>
      </c>
      <c r="E8" s="258">
        <f t="shared" ref="E8:E18" si="1">(D8/$D$19)*100</f>
        <v>0.2229271644491452</v>
      </c>
      <c r="G8" s="249" t="s">
        <v>560</v>
      </c>
      <c r="H8" s="250">
        <v>4464.1069256800001</v>
      </c>
      <c r="I8" s="251">
        <v>4827.1322614399996</v>
      </c>
      <c r="J8" s="129"/>
    </row>
    <row r="9" spans="1:14" ht="15.5" customHeight="1" x14ac:dyDescent="0.25">
      <c r="A9" s="252" t="s">
        <v>9</v>
      </c>
      <c r="B9" s="259">
        <v>45209477.490000002</v>
      </c>
      <c r="C9" s="256">
        <f t="shared" si="0"/>
        <v>98.955668746690989</v>
      </c>
      <c r="D9" s="260"/>
      <c r="E9" s="258">
        <f t="shared" si="1"/>
        <v>0</v>
      </c>
      <c r="G9" s="252" t="s">
        <v>366</v>
      </c>
      <c r="H9" s="302">
        <v>45.686596899999998</v>
      </c>
      <c r="I9" s="303">
        <v>0.66523969999999999</v>
      </c>
      <c r="J9" s="129"/>
    </row>
    <row r="10" spans="1:14" ht="13" customHeight="1" x14ac:dyDescent="0.25">
      <c r="A10" s="252" t="s">
        <v>105</v>
      </c>
      <c r="B10" s="259">
        <v>225558.72</v>
      </c>
      <c r="C10" s="256">
        <f t="shared" si="0"/>
        <v>0.49370873583276231</v>
      </c>
      <c r="D10" s="260"/>
      <c r="E10" s="258">
        <f t="shared" si="1"/>
        <v>0</v>
      </c>
      <c r="I10" s="129"/>
      <c r="J10" s="129"/>
    </row>
    <row r="11" spans="1:14" ht="15.5" customHeight="1" x14ac:dyDescent="0.25">
      <c r="A11" s="252" t="s">
        <v>171</v>
      </c>
      <c r="B11" s="259">
        <v>2573</v>
      </c>
      <c r="C11" s="256">
        <f t="shared" si="0"/>
        <v>5.6318486702606639E-3</v>
      </c>
      <c r="D11" s="260"/>
      <c r="E11" s="258">
        <f t="shared" si="1"/>
        <v>0</v>
      </c>
      <c r="I11" s="129"/>
      <c r="J11" s="129"/>
    </row>
    <row r="12" spans="1:14" ht="15.5" customHeight="1" x14ac:dyDescent="0.25">
      <c r="A12" s="252" t="s">
        <v>175</v>
      </c>
      <c r="B12" s="259">
        <v>4800</v>
      </c>
      <c r="C12" s="256">
        <f t="shared" si="0"/>
        <v>1.0506363628935556E-2</v>
      </c>
      <c r="D12" s="260"/>
      <c r="E12" s="258">
        <f t="shared" si="1"/>
        <v>0</v>
      </c>
      <c r="I12" s="129"/>
      <c r="J12" s="129"/>
    </row>
    <row r="13" spans="1:14" ht="15.5" customHeight="1" x14ac:dyDescent="0.25">
      <c r="A13" s="252" t="s">
        <v>201</v>
      </c>
      <c r="B13" s="259">
        <v>5217</v>
      </c>
      <c r="C13" s="256">
        <f t="shared" si="0"/>
        <v>1.1419103969199332E-2</v>
      </c>
      <c r="D13" s="260"/>
      <c r="E13" s="258">
        <f t="shared" si="1"/>
        <v>0</v>
      </c>
      <c r="I13" s="129"/>
      <c r="J13" s="129"/>
    </row>
    <row r="14" spans="1:14" ht="15.5" customHeight="1" x14ac:dyDescent="0.25">
      <c r="A14" s="252" t="s">
        <v>216</v>
      </c>
      <c r="B14" s="259"/>
      <c r="C14" s="256">
        <f t="shared" si="0"/>
        <v>0</v>
      </c>
      <c r="D14" s="260">
        <v>216200</v>
      </c>
      <c r="E14" s="258">
        <f t="shared" si="1"/>
        <v>32.499563691102622</v>
      </c>
      <c r="I14" s="129"/>
      <c r="J14" s="129"/>
    </row>
    <row r="15" spans="1:14" ht="15.5" customHeight="1" x14ac:dyDescent="0.25">
      <c r="A15" s="252" t="s">
        <v>218</v>
      </c>
      <c r="B15" s="259">
        <v>132056.88</v>
      </c>
      <c r="C15" s="256">
        <f t="shared" si="0"/>
        <v>0.28904950020473069</v>
      </c>
      <c r="D15" s="260"/>
      <c r="E15" s="258">
        <f t="shared" si="1"/>
        <v>0</v>
      </c>
      <c r="I15" s="129"/>
      <c r="J15" s="129"/>
    </row>
    <row r="16" spans="1:14" ht="15.5" customHeight="1" x14ac:dyDescent="0.25">
      <c r="A16" s="252" t="s">
        <v>219</v>
      </c>
      <c r="B16" s="259">
        <v>92439.81</v>
      </c>
      <c r="C16" s="256">
        <f t="shared" si="0"/>
        <v>0.20233463701035695</v>
      </c>
      <c r="D16" s="260"/>
      <c r="E16" s="258">
        <f t="shared" si="1"/>
        <v>0</v>
      </c>
      <c r="I16" s="129"/>
      <c r="J16" s="129"/>
    </row>
    <row r="17" spans="1:10" ht="15.5" customHeight="1" x14ac:dyDescent="0.25">
      <c r="A17" s="252" t="s">
        <v>242</v>
      </c>
      <c r="B17" s="259">
        <v>14474</v>
      </c>
      <c r="C17" s="256">
        <f t="shared" si="0"/>
        <v>3.1681063992752757E-2</v>
      </c>
      <c r="D17" s="260"/>
      <c r="E17" s="258">
        <f t="shared" si="1"/>
        <v>0</v>
      </c>
      <c r="I17" s="129"/>
      <c r="J17" s="129"/>
    </row>
    <row r="18" spans="1:10" ht="15.5" customHeight="1" x14ac:dyDescent="0.25">
      <c r="A18" s="252" t="s">
        <v>258</v>
      </c>
      <c r="B18" s="259"/>
      <c r="C18" s="256">
        <f t="shared" si="0"/>
        <v>0</v>
      </c>
      <c r="D18" s="260">
        <v>447556.7</v>
      </c>
      <c r="E18" s="258">
        <f t="shared" si="1"/>
        <v>67.277509144448246</v>
      </c>
      <c r="I18" s="129"/>
      <c r="J18" s="129"/>
    </row>
    <row r="19" spans="1:10" s="24" customFormat="1" ht="15.5" customHeight="1" x14ac:dyDescent="0.25">
      <c r="A19" s="261" t="s">
        <v>262</v>
      </c>
      <c r="B19" s="262">
        <f>SUM(B8:B18)</f>
        <v>45686596.900000006</v>
      </c>
      <c r="C19" s="263">
        <f>SUM(C8:C18)</f>
        <v>99.999999999999986</v>
      </c>
      <c r="D19" s="262">
        <f>SUM(D8:D18)</f>
        <v>665239.69999999995</v>
      </c>
      <c r="E19" s="264">
        <f>SUM(E8:E18)</f>
        <v>100.00000000000001</v>
      </c>
      <c r="I19" s="140"/>
      <c r="J19" s="140"/>
    </row>
    <row r="20" spans="1:10" ht="15.5" customHeight="1" x14ac:dyDescent="0.25">
      <c r="B20" s="178"/>
      <c r="C20" s="178"/>
      <c r="D20" s="67"/>
      <c r="I20" s="129"/>
      <c r="J20" s="129"/>
    </row>
    <row r="21" spans="1:10" ht="15.5" customHeight="1" x14ac:dyDescent="0.25">
      <c r="B21" s="178"/>
      <c r="C21" s="178"/>
      <c r="D21" s="67"/>
      <c r="I21" s="129"/>
      <c r="J21" s="129"/>
    </row>
    <row r="22" spans="1:10" ht="15.5" customHeight="1" x14ac:dyDescent="0.25">
      <c r="B22" s="178"/>
      <c r="C22" s="178"/>
      <c r="D22" s="67"/>
      <c r="I22" s="129"/>
      <c r="J22" s="129"/>
    </row>
    <row r="23" spans="1:10" ht="15.5" customHeight="1" x14ac:dyDescent="0.25">
      <c r="B23" s="178"/>
      <c r="C23" s="178"/>
      <c r="D23" s="67"/>
      <c r="I23" s="129"/>
      <c r="J23" s="129"/>
    </row>
    <row r="24" spans="1:10" ht="15.5" customHeight="1" x14ac:dyDescent="0.25">
      <c r="B24" s="178"/>
      <c r="C24" s="178"/>
      <c r="D24" s="67"/>
      <c r="I24" s="129"/>
      <c r="J24" s="129"/>
    </row>
    <row r="25" spans="1:10" ht="15.5" customHeight="1" x14ac:dyDescent="0.25">
      <c r="B25" s="178"/>
      <c r="C25" s="178"/>
      <c r="D25" s="67"/>
      <c r="I25" s="129"/>
      <c r="J25" s="129"/>
    </row>
    <row r="26" spans="1:10" ht="15.5" customHeight="1" x14ac:dyDescent="0.25">
      <c r="B26" s="178"/>
      <c r="C26" s="178"/>
      <c r="D26" s="67"/>
      <c r="I26" s="129"/>
      <c r="J26" s="129"/>
    </row>
    <row r="27" spans="1:10" ht="15.5" customHeight="1" x14ac:dyDescent="0.25">
      <c r="B27" s="178"/>
      <c r="C27" s="178"/>
      <c r="D27" s="67"/>
      <c r="I27" s="129"/>
      <c r="J27" s="129"/>
    </row>
    <row r="28" spans="1:10" ht="15.5" customHeight="1" x14ac:dyDescent="0.25">
      <c r="B28" s="178"/>
      <c r="C28" s="178"/>
      <c r="D28" s="67"/>
      <c r="I28" s="129"/>
      <c r="J28" s="129"/>
    </row>
    <row r="29" spans="1:10" ht="15.5" customHeight="1" x14ac:dyDescent="0.25">
      <c r="B29" s="178"/>
      <c r="C29" s="178"/>
      <c r="D29" s="67"/>
      <c r="I29" s="129"/>
      <c r="J29" s="129"/>
    </row>
    <row r="30" spans="1:10" ht="15.5" customHeight="1" x14ac:dyDescent="0.25">
      <c r="B30" s="178"/>
      <c r="C30" s="178"/>
      <c r="D30" s="67"/>
      <c r="I30" s="129"/>
      <c r="J30" s="129"/>
    </row>
    <row r="31" spans="1:10" ht="15.5" customHeight="1" x14ac:dyDescent="0.25">
      <c r="B31" s="178"/>
      <c r="C31" s="178"/>
      <c r="D31" s="67"/>
      <c r="I31" s="129"/>
      <c r="J31" s="129"/>
    </row>
    <row r="32" spans="1:10" ht="15.5" customHeight="1" x14ac:dyDescent="0.25">
      <c r="B32" s="178"/>
      <c r="C32" s="178"/>
      <c r="D32" s="67"/>
      <c r="I32" s="129"/>
      <c r="J32" s="129"/>
    </row>
    <row r="33" spans="2:10" ht="15.5" customHeight="1" x14ac:dyDescent="0.25">
      <c r="B33" s="178"/>
      <c r="C33" s="178"/>
      <c r="D33" s="67"/>
      <c r="I33" s="129"/>
      <c r="J33" s="129"/>
    </row>
    <row r="34" spans="2:10" ht="15.5" customHeight="1" x14ac:dyDescent="0.25">
      <c r="B34" s="178"/>
      <c r="C34" s="178"/>
      <c r="D34" s="67"/>
      <c r="I34" s="129"/>
      <c r="J34" s="129"/>
    </row>
    <row r="35" spans="2:10" ht="15.5" customHeight="1" x14ac:dyDescent="0.25">
      <c r="B35" s="178"/>
      <c r="C35" s="178"/>
      <c r="D35" s="67"/>
      <c r="I35" s="129"/>
      <c r="J35" s="129"/>
    </row>
    <row r="36" spans="2:10" ht="15.5" customHeight="1" x14ac:dyDescent="0.25">
      <c r="B36" s="178"/>
      <c r="C36" s="178"/>
      <c r="D36" s="67"/>
      <c r="I36" s="129"/>
      <c r="J36" s="129"/>
    </row>
    <row r="37" spans="2:10" ht="15.5" customHeight="1" x14ac:dyDescent="0.25">
      <c r="B37" s="178"/>
      <c r="C37" s="178"/>
      <c r="D37" s="67"/>
      <c r="I37" s="129"/>
      <c r="J37" s="129"/>
    </row>
    <row r="38" spans="2:10" ht="15.5" customHeight="1" x14ac:dyDescent="0.25">
      <c r="B38" s="178"/>
      <c r="C38" s="178"/>
      <c r="D38" s="67"/>
      <c r="I38" s="129"/>
      <c r="J38" s="129"/>
    </row>
    <row r="39" spans="2:10" ht="15.5" customHeight="1" x14ac:dyDescent="0.25">
      <c r="B39" s="178"/>
      <c r="C39" s="178"/>
      <c r="D39" s="67"/>
      <c r="I39" s="129"/>
      <c r="J39" s="129"/>
    </row>
    <row r="40" spans="2:10" ht="15.5" customHeight="1" x14ac:dyDescent="0.25">
      <c r="B40" s="178"/>
      <c r="C40" s="178"/>
      <c r="D40" s="67"/>
      <c r="I40" s="129"/>
      <c r="J40" s="129"/>
    </row>
    <row r="41" spans="2:10" ht="15.5" customHeight="1" x14ac:dyDescent="0.25">
      <c r="B41" s="178"/>
      <c r="C41" s="178"/>
      <c r="D41" s="67"/>
      <c r="I41" s="129"/>
      <c r="J41" s="129"/>
    </row>
    <row r="42" spans="2:10" ht="15.5" customHeight="1" x14ac:dyDescent="0.25">
      <c r="B42" s="178"/>
      <c r="C42" s="178"/>
      <c r="D42" s="67"/>
      <c r="I42" s="129"/>
      <c r="J42" s="129"/>
    </row>
    <row r="43" spans="2:10" ht="15.5" customHeight="1" x14ac:dyDescent="0.25">
      <c r="B43" s="178"/>
      <c r="C43" s="178"/>
      <c r="D43" s="67"/>
      <c r="I43" s="129"/>
      <c r="J43" s="129"/>
    </row>
    <row r="44" spans="2:10" ht="15.5" customHeight="1" x14ac:dyDescent="0.25">
      <c r="B44" s="178"/>
      <c r="C44" s="178"/>
      <c r="D44" s="67"/>
      <c r="I44" s="129"/>
      <c r="J44" s="129"/>
    </row>
    <row r="45" spans="2:10" ht="15.5" customHeight="1" x14ac:dyDescent="0.25">
      <c r="B45" s="178"/>
      <c r="C45" s="178"/>
      <c r="D45" s="67"/>
      <c r="I45" s="129"/>
      <c r="J45" s="129"/>
    </row>
    <row r="46" spans="2:10" ht="15.5" customHeight="1" x14ac:dyDescent="0.25">
      <c r="B46" s="178"/>
      <c r="C46" s="178"/>
      <c r="D46" s="67"/>
      <c r="I46" s="129"/>
      <c r="J46" s="129"/>
    </row>
    <row r="47" spans="2:10" ht="15.5" customHeight="1" x14ac:dyDescent="0.25">
      <c r="B47" s="178"/>
      <c r="C47" s="178"/>
      <c r="D47" s="67"/>
      <c r="I47" s="129"/>
      <c r="J47" s="129"/>
    </row>
    <row r="48" spans="2:10" ht="15.5" customHeight="1" x14ac:dyDescent="0.25">
      <c r="B48" s="178"/>
      <c r="C48" s="178"/>
      <c r="D48" s="67"/>
      <c r="I48" s="129"/>
      <c r="J48" s="129"/>
    </row>
    <row r="49" spans="2:10" ht="15.5" customHeight="1" x14ac:dyDescent="0.25">
      <c r="B49" s="178"/>
      <c r="C49" s="178"/>
      <c r="D49" s="67"/>
      <c r="I49" s="129"/>
      <c r="J49" s="129"/>
    </row>
    <row r="50" spans="2:10" ht="15.5" customHeight="1" x14ac:dyDescent="0.25">
      <c r="B50" s="178"/>
      <c r="C50" s="178"/>
      <c r="D50" s="67"/>
      <c r="I50" s="129"/>
      <c r="J50" s="129"/>
    </row>
    <row r="51" spans="2:10" ht="15.5" customHeight="1" x14ac:dyDescent="0.25">
      <c r="B51" s="178"/>
      <c r="C51" s="178"/>
      <c r="D51" s="67"/>
      <c r="I51" s="129"/>
      <c r="J51" s="129"/>
    </row>
    <row r="52" spans="2:10" ht="15.5" customHeight="1" x14ac:dyDescent="0.25">
      <c r="B52" s="178"/>
      <c r="C52" s="178"/>
      <c r="D52" s="67"/>
      <c r="I52" s="129"/>
      <c r="J52" s="129"/>
    </row>
    <row r="53" spans="2:10" ht="15.5" customHeight="1" x14ac:dyDescent="0.25">
      <c r="B53" s="178"/>
      <c r="C53" s="178"/>
      <c r="D53" s="67"/>
      <c r="I53" s="129"/>
      <c r="J53" s="129"/>
    </row>
    <row r="54" spans="2:10" ht="15.5" customHeight="1" x14ac:dyDescent="0.25">
      <c r="B54" s="178"/>
      <c r="C54" s="178"/>
      <c r="D54" s="67"/>
      <c r="I54" s="129"/>
      <c r="J54" s="129"/>
    </row>
    <row r="55" spans="2:10" ht="15.5" customHeight="1" x14ac:dyDescent="0.25">
      <c r="B55" s="178"/>
      <c r="C55" s="178"/>
      <c r="D55" s="67"/>
      <c r="I55" s="129"/>
      <c r="J55" s="129"/>
    </row>
    <row r="56" spans="2:10" ht="15.5" customHeight="1" x14ac:dyDescent="0.25">
      <c r="B56" s="178"/>
      <c r="C56" s="178"/>
      <c r="D56" s="67"/>
      <c r="I56" s="129"/>
      <c r="J56" s="129"/>
    </row>
    <row r="57" spans="2:10" ht="15.5" customHeight="1" x14ac:dyDescent="0.25">
      <c r="B57" s="178"/>
      <c r="C57" s="178"/>
      <c r="D57" s="67"/>
      <c r="I57" s="129"/>
      <c r="J57" s="129"/>
    </row>
    <row r="58" spans="2:10" ht="15.5" customHeight="1" x14ac:dyDescent="0.25">
      <c r="B58" s="178"/>
      <c r="C58" s="178"/>
      <c r="D58" s="67"/>
      <c r="I58" s="129"/>
      <c r="J58" s="129"/>
    </row>
    <row r="59" spans="2:10" ht="15.5" customHeight="1" x14ac:dyDescent="0.25">
      <c r="B59" s="178"/>
      <c r="C59" s="178"/>
      <c r="D59" s="67"/>
      <c r="I59" s="129"/>
      <c r="J59" s="129"/>
    </row>
    <row r="60" spans="2:10" ht="15.5" customHeight="1" x14ac:dyDescent="0.25">
      <c r="B60" s="178"/>
      <c r="C60" s="178"/>
      <c r="D60" s="67"/>
      <c r="I60" s="129"/>
      <c r="J60" s="129"/>
    </row>
    <row r="61" spans="2:10" ht="15.5" customHeight="1" x14ac:dyDescent="0.25">
      <c r="B61" s="178"/>
      <c r="C61" s="178"/>
      <c r="D61" s="67"/>
      <c r="I61" s="129"/>
      <c r="J61" s="129"/>
    </row>
    <row r="62" spans="2:10" ht="15.5" customHeight="1" x14ac:dyDescent="0.25">
      <c r="B62" s="178"/>
      <c r="C62" s="178"/>
      <c r="D62" s="67"/>
      <c r="I62" s="129"/>
      <c r="J62" s="129"/>
    </row>
    <row r="63" spans="2:10" ht="15.5" customHeight="1" x14ac:dyDescent="0.25">
      <c r="B63" s="178"/>
      <c r="C63" s="178"/>
      <c r="D63" s="67"/>
      <c r="I63" s="129"/>
      <c r="J63" s="129"/>
    </row>
    <row r="64" spans="2:10" ht="15.5" customHeight="1" x14ac:dyDescent="0.25">
      <c r="B64" s="178"/>
      <c r="C64" s="178"/>
      <c r="D64" s="67"/>
      <c r="I64" s="129"/>
      <c r="J64" s="129"/>
    </row>
    <row r="65" spans="2:10" ht="15.5" customHeight="1" x14ac:dyDescent="0.25">
      <c r="B65" s="178"/>
      <c r="C65" s="178"/>
      <c r="D65" s="67"/>
      <c r="I65" s="129"/>
      <c r="J65" s="129"/>
    </row>
    <row r="66" spans="2:10" ht="15.5" customHeight="1" x14ac:dyDescent="0.25">
      <c r="B66" s="178"/>
      <c r="C66" s="178"/>
      <c r="D66" s="67"/>
      <c r="I66" s="129"/>
      <c r="J66" s="129"/>
    </row>
    <row r="67" spans="2:10" ht="15.5" customHeight="1" x14ac:dyDescent="0.25">
      <c r="B67" s="178"/>
      <c r="C67" s="178"/>
      <c r="D67" s="67"/>
      <c r="I67" s="129"/>
      <c r="J67" s="129"/>
    </row>
    <row r="68" spans="2:10" ht="15.5" customHeight="1" x14ac:dyDescent="0.25">
      <c r="B68" s="178"/>
      <c r="C68" s="178"/>
      <c r="D68" s="67"/>
      <c r="I68" s="129"/>
      <c r="J68" s="129"/>
    </row>
    <row r="69" spans="2:10" ht="15.5" customHeight="1" x14ac:dyDescent="0.25">
      <c r="B69" s="178"/>
      <c r="C69" s="178"/>
      <c r="D69" s="67"/>
      <c r="I69" s="129"/>
      <c r="J69" s="129"/>
    </row>
    <row r="70" spans="2:10" ht="15.5" customHeight="1" x14ac:dyDescent="0.25">
      <c r="B70" s="178"/>
      <c r="C70" s="178"/>
      <c r="D70" s="67"/>
      <c r="I70" s="129"/>
      <c r="J70" s="129"/>
    </row>
    <row r="71" spans="2:10" ht="15.5" customHeight="1" x14ac:dyDescent="0.25">
      <c r="B71" s="178"/>
      <c r="C71" s="178"/>
      <c r="D71" s="67"/>
      <c r="I71" s="129"/>
      <c r="J71" s="129"/>
    </row>
    <row r="72" spans="2:10" ht="15.5" customHeight="1" x14ac:dyDescent="0.25">
      <c r="B72" s="178"/>
      <c r="C72" s="178"/>
      <c r="D72" s="67"/>
      <c r="I72" s="129"/>
      <c r="J72" s="129"/>
    </row>
    <row r="73" spans="2:10" ht="15.5" customHeight="1" x14ac:dyDescent="0.25">
      <c r="B73" s="178"/>
      <c r="C73" s="178"/>
      <c r="D73" s="67"/>
      <c r="I73" s="129"/>
      <c r="J73" s="129"/>
    </row>
    <row r="74" spans="2:10" ht="15.5" customHeight="1" x14ac:dyDescent="0.25">
      <c r="B74" s="178"/>
      <c r="C74" s="178"/>
      <c r="D74" s="67"/>
      <c r="I74" s="129"/>
      <c r="J74" s="129"/>
    </row>
    <row r="75" spans="2:10" ht="15.5" customHeight="1" x14ac:dyDescent="0.25">
      <c r="B75" s="178"/>
      <c r="C75" s="178"/>
      <c r="D75" s="67"/>
      <c r="I75" s="129"/>
      <c r="J75" s="129"/>
    </row>
    <row r="76" spans="2:10" ht="15.5" customHeight="1" x14ac:dyDescent="0.25">
      <c r="B76" s="178"/>
      <c r="C76" s="178"/>
      <c r="D76" s="67"/>
      <c r="I76" s="129"/>
      <c r="J76" s="129"/>
    </row>
    <row r="77" spans="2:10" ht="15.5" customHeight="1" x14ac:dyDescent="0.25">
      <c r="B77" s="178"/>
      <c r="C77" s="178"/>
      <c r="D77" s="67"/>
      <c r="I77" s="129"/>
      <c r="J77" s="129"/>
    </row>
    <row r="78" spans="2:10" ht="15.5" customHeight="1" x14ac:dyDescent="0.25">
      <c r="B78" s="178"/>
      <c r="C78" s="178"/>
      <c r="D78" s="67"/>
      <c r="I78" s="129"/>
      <c r="J78" s="129"/>
    </row>
    <row r="79" spans="2:10" ht="15.5" customHeight="1" x14ac:dyDescent="0.25">
      <c r="B79" s="178"/>
      <c r="C79" s="178"/>
      <c r="D79" s="67"/>
      <c r="I79" s="129"/>
      <c r="J79" s="129"/>
    </row>
    <row r="80" spans="2:10" ht="15.5" customHeight="1" x14ac:dyDescent="0.25">
      <c r="B80" s="178"/>
      <c r="C80" s="178"/>
      <c r="D80" s="67"/>
      <c r="I80" s="129"/>
      <c r="J80" s="129"/>
    </row>
    <row r="81" spans="2:10" ht="15.5" customHeight="1" x14ac:dyDescent="0.25">
      <c r="B81" s="178"/>
      <c r="C81" s="178"/>
      <c r="D81" s="67"/>
      <c r="I81" s="129"/>
      <c r="J81" s="129"/>
    </row>
    <row r="82" spans="2:10" ht="15.5" customHeight="1" x14ac:dyDescent="0.25">
      <c r="B82" s="178"/>
      <c r="C82" s="178"/>
      <c r="D82" s="67"/>
      <c r="I82" s="129"/>
      <c r="J82" s="129"/>
    </row>
    <row r="83" spans="2:10" ht="15.5" customHeight="1" x14ac:dyDescent="0.25">
      <c r="B83" s="178"/>
      <c r="C83" s="178"/>
      <c r="D83" s="67"/>
      <c r="I83" s="129"/>
      <c r="J83" s="129"/>
    </row>
    <row r="84" spans="2:10" ht="15.5" customHeight="1" x14ac:dyDescent="0.25">
      <c r="B84" s="178"/>
      <c r="C84" s="178"/>
      <c r="D84" s="67"/>
      <c r="I84" s="129"/>
      <c r="J84" s="129"/>
    </row>
    <row r="85" spans="2:10" ht="15.5" customHeight="1" x14ac:dyDescent="0.25">
      <c r="B85" s="178"/>
      <c r="C85" s="178"/>
      <c r="D85" s="67"/>
      <c r="I85" s="129"/>
      <c r="J85" s="129"/>
    </row>
    <row r="86" spans="2:10" ht="15.5" customHeight="1" x14ac:dyDescent="0.25">
      <c r="B86" s="178"/>
      <c r="C86" s="178"/>
      <c r="D86" s="67"/>
      <c r="I86" s="129"/>
      <c r="J86" s="129"/>
    </row>
    <row r="87" spans="2:10" ht="15.5" customHeight="1" x14ac:dyDescent="0.25">
      <c r="B87" s="178"/>
      <c r="C87" s="178"/>
      <c r="D87" s="67"/>
      <c r="I87" s="129"/>
      <c r="J87" s="129"/>
    </row>
    <row r="88" spans="2:10" ht="15.5" customHeight="1" x14ac:dyDescent="0.25">
      <c r="B88" s="178"/>
      <c r="C88" s="178"/>
      <c r="D88" s="67"/>
      <c r="I88" s="129"/>
      <c r="J88" s="129"/>
    </row>
    <row r="89" spans="2:10" ht="15.5" customHeight="1" x14ac:dyDescent="0.25">
      <c r="B89" s="178"/>
      <c r="C89" s="178"/>
      <c r="D89" s="67"/>
      <c r="I89" s="129"/>
      <c r="J89" s="129"/>
    </row>
    <row r="90" spans="2:10" ht="15.5" customHeight="1" x14ac:dyDescent="0.25">
      <c r="B90" s="178"/>
      <c r="C90" s="178"/>
      <c r="D90" s="67"/>
      <c r="I90" s="129"/>
      <c r="J90" s="129"/>
    </row>
    <row r="91" spans="2:10" ht="15.5" customHeight="1" x14ac:dyDescent="0.25">
      <c r="B91" s="178"/>
      <c r="C91" s="178"/>
      <c r="D91" s="67"/>
      <c r="I91" s="129"/>
      <c r="J91" s="129"/>
    </row>
    <row r="92" spans="2:10" ht="15.5" customHeight="1" x14ac:dyDescent="0.25">
      <c r="B92" s="178"/>
      <c r="C92" s="178"/>
      <c r="D92" s="67"/>
      <c r="I92" s="129"/>
      <c r="J92" s="129"/>
    </row>
    <row r="93" spans="2:10" ht="15.5" customHeight="1" x14ac:dyDescent="0.25">
      <c r="B93" s="178"/>
      <c r="C93" s="178"/>
      <c r="D93" s="67"/>
      <c r="I93" s="129"/>
      <c r="J93" s="129"/>
    </row>
    <row r="94" spans="2:10" ht="15.5" customHeight="1" x14ac:dyDescent="0.25">
      <c r="B94" s="178"/>
      <c r="C94" s="178"/>
      <c r="D94" s="67"/>
      <c r="I94" s="129"/>
      <c r="J94" s="129"/>
    </row>
    <row r="95" spans="2:10" ht="15.5" customHeight="1" x14ac:dyDescent="0.25">
      <c r="B95" s="178"/>
      <c r="C95" s="178"/>
      <c r="D95" s="67"/>
      <c r="I95" s="129"/>
      <c r="J95" s="129"/>
    </row>
    <row r="96" spans="2:10" ht="15.5" customHeight="1" x14ac:dyDescent="0.25">
      <c r="B96" s="178"/>
      <c r="C96" s="178"/>
      <c r="D96" s="67"/>
      <c r="I96" s="129"/>
      <c r="J96" s="129"/>
    </row>
    <row r="97" spans="2:10" ht="15.5" customHeight="1" x14ac:dyDescent="0.25">
      <c r="B97" s="178"/>
      <c r="C97" s="178"/>
      <c r="D97" s="67"/>
      <c r="I97" s="129"/>
      <c r="J97" s="129"/>
    </row>
    <row r="98" spans="2:10" ht="15.5" customHeight="1" x14ac:dyDescent="0.25">
      <c r="B98" s="178"/>
      <c r="C98" s="178"/>
      <c r="D98" s="67"/>
      <c r="I98" s="129"/>
      <c r="J98" s="129"/>
    </row>
    <row r="99" spans="2:10" ht="15.5" customHeight="1" x14ac:dyDescent="0.25">
      <c r="B99" s="178"/>
      <c r="C99" s="178"/>
      <c r="D99" s="67"/>
      <c r="I99" s="129"/>
      <c r="J99" s="129"/>
    </row>
    <row r="100" spans="2:10" ht="15.5" customHeight="1" x14ac:dyDescent="0.25">
      <c r="B100" s="178"/>
      <c r="C100" s="178"/>
      <c r="D100" s="67"/>
      <c r="I100" s="129"/>
      <c r="J100" s="129"/>
    </row>
    <row r="101" spans="2:10" ht="15.5" customHeight="1" x14ac:dyDescent="0.25">
      <c r="B101" s="178"/>
      <c r="C101" s="178"/>
      <c r="D101" s="67"/>
      <c r="I101" s="129"/>
      <c r="J101" s="129"/>
    </row>
    <row r="102" spans="2:10" ht="15.5" customHeight="1" x14ac:dyDescent="0.25">
      <c r="B102" s="178"/>
      <c r="C102" s="178"/>
      <c r="D102" s="67"/>
      <c r="I102" s="129"/>
      <c r="J102" s="129"/>
    </row>
    <row r="103" spans="2:10" ht="15.5" customHeight="1" x14ac:dyDescent="0.25">
      <c r="B103" s="178"/>
      <c r="C103" s="178"/>
      <c r="D103" s="67"/>
      <c r="I103" s="129"/>
      <c r="J103" s="129"/>
    </row>
    <row r="104" spans="2:10" ht="15.5" customHeight="1" x14ac:dyDescent="0.25">
      <c r="B104" s="178"/>
      <c r="C104" s="178"/>
      <c r="D104" s="67"/>
      <c r="I104" s="129"/>
      <c r="J104" s="129"/>
    </row>
    <row r="105" spans="2:10" ht="15.5" customHeight="1" x14ac:dyDescent="0.25">
      <c r="B105" s="178"/>
      <c r="C105" s="178"/>
      <c r="D105" s="67"/>
      <c r="I105" s="129"/>
      <c r="J105" s="129"/>
    </row>
    <row r="106" spans="2:10" ht="15.5" customHeight="1" x14ac:dyDescent="0.25">
      <c r="B106" s="178"/>
      <c r="C106" s="178"/>
      <c r="D106" s="67"/>
      <c r="I106" s="129"/>
      <c r="J106" s="129"/>
    </row>
    <row r="107" spans="2:10" ht="15.5" customHeight="1" x14ac:dyDescent="0.25">
      <c r="B107" s="178"/>
      <c r="C107" s="178"/>
      <c r="D107" s="67"/>
      <c r="I107" s="129"/>
      <c r="J107" s="129"/>
    </row>
    <row r="108" spans="2:10" ht="15.5" customHeight="1" x14ac:dyDescent="0.25">
      <c r="B108" s="178"/>
      <c r="C108" s="178"/>
      <c r="D108" s="67"/>
      <c r="I108" s="129"/>
      <c r="J108" s="129"/>
    </row>
    <row r="109" spans="2:10" ht="15.5" customHeight="1" x14ac:dyDescent="0.25">
      <c r="B109" s="178"/>
      <c r="C109" s="178"/>
      <c r="D109" s="67"/>
      <c r="I109" s="129"/>
      <c r="J109" s="129"/>
    </row>
    <row r="110" spans="2:10" ht="15.5" customHeight="1" x14ac:dyDescent="0.25">
      <c r="B110" s="178"/>
      <c r="C110" s="178"/>
      <c r="D110" s="67"/>
      <c r="I110" s="129"/>
      <c r="J110" s="129"/>
    </row>
    <row r="111" spans="2:10" ht="15.5" customHeight="1" x14ac:dyDescent="0.25">
      <c r="B111" s="178"/>
      <c r="C111" s="178"/>
      <c r="D111" s="67"/>
      <c r="I111" s="129"/>
      <c r="J111" s="129"/>
    </row>
    <row r="112" spans="2:10" ht="15.5" customHeight="1" x14ac:dyDescent="0.25">
      <c r="B112" s="178"/>
      <c r="C112" s="178"/>
      <c r="D112" s="67"/>
      <c r="I112" s="129"/>
      <c r="J112" s="129"/>
    </row>
    <row r="113" spans="2:10" ht="15.5" customHeight="1" x14ac:dyDescent="0.25">
      <c r="B113" s="178"/>
      <c r="C113" s="178"/>
      <c r="D113" s="67"/>
      <c r="I113" s="129"/>
      <c r="J113" s="129"/>
    </row>
    <row r="114" spans="2:10" ht="15.5" customHeight="1" x14ac:dyDescent="0.25">
      <c r="B114" s="178"/>
      <c r="C114" s="178"/>
      <c r="D114" s="67"/>
      <c r="I114" s="129"/>
      <c r="J114" s="129"/>
    </row>
    <row r="115" spans="2:10" ht="15.5" customHeight="1" x14ac:dyDescent="0.25">
      <c r="B115" s="178"/>
      <c r="C115" s="178"/>
      <c r="D115" s="67"/>
      <c r="I115" s="129"/>
      <c r="J115" s="129"/>
    </row>
    <row r="116" spans="2:10" ht="15.5" customHeight="1" x14ac:dyDescent="0.25">
      <c r="B116" s="178"/>
      <c r="C116" s="178"/>
      <c r="D116" s="67"/>
      <c r="I116" s="129"/>
      <c r="J116" s="129"/>
    </row>
    <row r="117" spans="2:10" ht="15.5" customHeight="1" x14ac:dyDescent="0.25">
      <c r="B117" s="178"/>
      <c r="C117" s="178"/>
      <c r="D117" s="67"/>
      <c r="I117" s="129"/>
      <c r="J117" s="129"/>
    </row>
    <row r="118" spans="2:10" ht="15.5" customHeight="1" x14ac:dyDescent="0.25">
      <c r="B118" s="178"/>
      <c r="C118" s="178"/>
      <c r="D118" s="67"/>
      <c r="I118" s="129"/>
      <c r="J118" s="129"/>
    </row>
    <row r="119" spans="2:10" ht="15.5" customHeight="1" x14ac:dyDescent="0.25">
      <c r="B119" s="178"/>
      <c r="C119" s="178"/>
      <c r="D119" s="67"/>
      <c r="I119" s="129"/>
      <c r="J119" s="129"/>
    </row>
    <row r="120" spans="2:10" ht="15.5" customHeight="1" x14ac:dyDescent="0.25">
      <c r="B120" s="178"/>
      <c r="C120" s="178"/>
      <c r="D120" s="67"/>
      <c r="I120" s="129"/>
      <c r="J120" s="129"/>
    </row>
    <row r="121" spans="2:10" ht="15.5" customHeight="1" x14ac:dyDescent="0.25">
      <c r="B121" s="178"/>
      <c r="C121" s="178"/>
      <c r="D121" s="67"/>
      <c r="I121" s="129"/>
      <c r="J121" s="129"/>
    </row>
    <row r="122" spans="2:10" ht="15.5" customHeight="1" x14ac:dyDescent="0.25">
      <c r="B122" s="178"/>
      <c r="C122" s="178"/>
      <c r="D122" s="67"/>
      <c r="I122" s="129"/>
      <c r="J122" s="129"/>
    </row>
    <row r="123" spans="2:10" ht="15.5" customHeight="1" x14ac:dyDescent="0.25">
      <c r="B123" s="178"/>
      <c r="C123" s="178"/>
      <c r="D123" s="67"/>
      <c r="I123" s="129"/>
      <c r="J123" s="129"/>
    </row>
    <row r="124" spans="2:10" ht="15.5" customHeight="1" x14ac:dyDescent="0.25">
      <c r="B124" s="178"/>
      <c r="C124" s="178"/>
      <c r="D124" s="67"/>
      <c r="I124" s="129"/>
      <c r="J124" s="129"/>
    </row>
    <row r="125" spans="2:10" ht="15.5" customHeight="1" x14ac:dyDescent="0.25">
      <c r="B125" s="178"/>
      <c r="C125" s="178"/>
      <c r="D125" s="67"/>
      <c r="I125" s="129"/>
      <c r="J125" s="129"/>
    </row>
    <row r="126" spans="2:10" ht="15.5" customHeight="1" x14ac:dyDescent="0.25">
      <c r="B126" s="178"/>
      <c r="C126" s="178"/>
      <c r="D126" s="67"/>
      <c r="I126" s="129"/>
      <c r="J126" s="129"/>
    </row>
    <row r="127" spans="2:10" ht="15.5" customHeight="1" x14ac:dyDescent="0.25">
      <c r="B127" s="178"/>
      <c r="C127" s="178"/>
      <c r="D127" s="67"/>
      <c r="I127" s="129"/>
      <c r="J127" s="129"/>
    </row>
    <row r="128" spans="2:10" ht="15.5" customHeight="1" x14ac:dyDescent="0.25">
      <c r="B128" s="178"/>
      <c r="C128" s="178"/>
      <c r="D128" s="67"/>
      <c r="I128" s="129"/>
      <c r="J128" s="129"/>
    </row>
    <row r="129" spans="2:10" ht="15.5" customHeight="1" x14ac:dyDescent="0.25">
      <c r="B129" s="178"/>
      <c r="C129" s="178"/>
      <c r="D129" s="67"/>
      <c r="I129" s="129"/>
      <c r="J129" s="129"/>
    </row>
    <row r="130" spans="2:10" ht="15.5" customHeight="1" x14ac:dyDescent="0.25">
      <c r="B130" s="178"/>
      <c r="C130" s="178"/>
      <c r="D130" s="67"/>
      <c r="I130" s="129"/>
      <c r="J130" s="129"/>
    </row>
    <row r="131" spans="2:10" ht="15.5" customHeight="1" x14ac:dyDescent="0.25">
      <c r="B131" s="178"/>
      <c r="C131" s="178"/>
      <c r="D131" s="67"/>
      <c r="I131" s="129"/>
      <c r="J131" s="129"/>
    </row>
    <row r="132" spans="2:10" ht="15.5" customHeight="1" x14ac:dyDescent="0.25">
      <c r="B132" s="178"/>
      <c r="C132" s="178"/>
      <c r="D132" s="67"/>
      <c r="I132" s="129"/>
      <c r="J132" s="129"/>
    </row>
    <row r="133" spans="2:10" ht="15.5" customHeight="1" x14ac:dyDescent="0.25">
      <c r="B133" s="178"/>
      <c r="C133" s="178"/>
      <c r="D133" s="67"/>
      <c r="I133" s="129"/>
      <c r="J133" s="129"/>
    </row>
    <row r="134" spans="2:10" ht="15.5" customHeight="1" x14ac:dyDescent="0.25">
      <c r="B134" s="178"/>
      <c r="C134" s="178"/>
      <c r="D134" s="67"/>
      <c r="I134" s="129"/>
      <c r="J134" s="129"/>
    </row>
    <row r="135" spans="2:10" ht="15.5" customHeight="1" x14ac:dyDescent="0.25">
      <c r="B135" s="178"/>
      <c r="C135" s="178"/>
      <c r="D135" s="67"/>
      <c r="I135" s="129"/>
      <c r="J135" s="129"/>
    </row>
    <row r="136" spans="2:10" ht="15.5" customHeight="1" x14ac:dyDescent="0.25">
      <c r="B136" s="178"/>
      <c r="C136" s="178"/>
      <c r="D136" s="67"/>
      <c r="I136" s="129"/>
      <c r="J136" s="129"/>
    </row>
    <row r="137" spans="2:10" ht="15.5" customHeight="1" x14ac:dyDescent="0.25">
      <c r="B137" s="178"/>
      <c r="C137" s="178"/>
      <c r="D137" s="67"/>
      <c r="I137" s="129"/>
      <c r="J137" s="129"/>
    </row>
    <row r="138" spans="2:10" ht="15.5" customHeight="1" x14ac:dyDescent="0.25">
      <c r="B138" s="178"/>
      <c r="C138" s="178"/>
      <c r="D138" s="67"/>
      <c r="I138" s="129"/>
      <c r="J138" s="129"/>
    </row>
    <row r="139" spans="2:10" ht="15.5" customHeight="1" x14ac:dyDescent="0.25">
      <c r="B139" s="178"/>
      <c r="C139" s="178"/>
      <c r="D139" s="67"/>
      <c r="I139" s="129"/>
      <c r="J139" s="129"/>
    </row>
    <row r="140" spans="2:10" ht="15.5" customHeight="1" x14ac:dyDescent="0.25">
      <c r="B140" s="178"/>
      <c r="C140" s="178"/>
      <c r="D140" s="67"/>
      <c r="I140" s="129"/>
      <c r="J140" s="129"/>
    </row>
    <row r="141" spans="2:10" ht="15.5" customHeight="1" x14ac:dyDescent="0.25">
      <c r="B141" s="178"/>
      <c r="C141" s="178"/>
      <c r="D141" s="67"/>
      <c r="I141" s="129"/>
      <c r="J141" s="129"/>
    </row>
    <row r="142" spans="2:10" ht="15.5" customHeight="1" x14ac:dyDescent="0.25">
      <c r="B142" s="178"/>
      <c r="C142" s="178"/>
      <c r="D142" s="67"/>
      <c r="I142" s="129"/>
      <c r="J142" s="129"/>
    </row>
    <row r="143" spans="2:10" ht="15.5" customHeight="1" x14ac:dyDescent="0.25">
      <c r="B143" s="178"/>
      <c r="C143" s="178"/>
      <c r="D143" s="67"/>
      <c r="I143" s="129"/>
      <c r="J143" s="129"/>
    </row>
    <row r="144" spans="2:10" ht="15.5" customHeight="1" x14ac:dyDescent="0.25">
      <c r="B144" s="178"/>
      <c r="C144" s="178"/>
      <c r="D144" s="67"/>
      <c r="I144" s="129"/>
      <c r="J144" s="129"/>
    </row>
    <row r="145" spans="2:10" ht="15.5" customHeight="1" x14ac:dyDescent="0.25">
      <c r="B145" s="178"/>
      <c r="C145" s="178"/>
      <c r="D145" s="67"/>
      <c r="I145" s="129"/>
      <c r="J145" s="129"/>
    </row>
    <row r="146" spans="2:10" ht="15.5" customHeight="1" x14ac:dyDescent="0.25">
      <c r="B146" s="178"/>
      <c r="C146" s="178"/>
      <c r="D146" s="67"/>
      <c r="I146" s="129"/>
      <c r="J146" s="129"/>
    </row>
    <row r="147" spans="2:10" ht="15.5" customHeight="1" x14ac:dyDescent="0.25">
      <c r="B147" s="178"/>
      <c r="C147" s="178"/>
      <c r="D147" s="67"/>
      <c r="I147" s="129"/>
      <c r="J147" s="129"/>
    </row>
    <row r="148" spans="2:10" ht="15.5" customHeight="1" x14ac:dyDescent="0.25">
      <c r="B148" s="178"/>
      <c r="C148" s="178"/>
      <c r="D148" s="67"/>
      <c r="I148" s="129"/>
      <c r="J148" s="129"/>
    </row>
    <row r="149" spans="2:10" ht="15.5" customHeight="1" x14ac:dyDescent="0.25">
      <c r="B149" s="178"/>
      <c r="C149" s="178"/>
      <c r="D149" s="67"/>
      <c r="I149" s="129"/>
      <c r="J149" s="129"/>
    </row>
    <row r="150" spans="2:10" ht="15.5" customHeight="1" x14ac:dyDescent="0.25">
      <c r="B150" s="178"/>
      <c r="C150" s="178"/>
      <c r="D150" s="67"/>
      <c r="I150" s="129"/>
      <c r="J150" s="129"/>
    </row>
    <row r="151" spans="2:10" ht="15.5" customHeight="1" x14ac:dyDescent="0.25">
      <c r="B151" s="178"/>
      <c r="C151" s="178"/>
      <c r="D151" s="67"/>
      <c r="I151" s="129"/>
      <c r="J151" s="129"/>
    </row>
    <row r="152" spans="2:10" ht="15.5" customHeight="1" x14ac:dyDescent="0.25">
      <c r="B152" s="178"/>
      <c r="C152" s="178"/>
      <c r="D152" s="67"/>
      <c r="I152" s="129"/>
      <c r="J152" s="129"/>
    </row>
    <row r="153" spans="2:10" ht="15.5" customHeight="1" x14ac:dyDescent="0.25">
      <c r="B153" s="178"/>
      <c r="C153" s="178"/>
      <c r="D153" s="67"/>
      <c r="I153" s="129"/>
      <c r="J153" s="129"/>
    </row>
    <row r="154" spans="2:10" ht="15.5" customHeight="1" x14ac:dyDescent="0.25">
      <c r="B154" s="178"/>
      <c r="C154" s="178"/>
      <c r="D154" s="67"/>
      <c r="I154" s="129"/>
      <c r="J154" s="129"/>
    </row>
    <row r="155" spans="2:10" ht="15.5" customHeight="1" x14ac:dyDescent="0.25">
      <c r="B155" s="178"/>
      <c r="C155" s="178"/>
      <c r="D155" s="67"/>
      <c r="I155" s="129"/>
      <c r="J155" s="129"/>
    </row>
    <row r="156" spans="2:10" ht="15.5" customHeight="1" x14ac:dyDescent="0.25">
      <c r="B156" s="178"/>
      <c r="C156" s="178"/>
      <c r="D156" s="67"/>
      <c r="I156" s="129"/>
      <c r="J156" s="129"/>
    </row>
    <row r="157" spans="2:10" ht="15.5" customHeight="1" x14ac:dyDescent="0.25">
      <c r="B157" s="178"/>
      <c r="C157" s="178"/>
      <c r="D157" s="67"/>
      <c r="I157" s="129"/>
      <c r="J157" s="129"/>
    </row>
    <row r="158" spans="2:10" ht="15.5" customHeight="1" x14ac:dyDescent="0.25">
      <c r="B158" s="178"/>
      <c r="C158" s="178"/>
      <c r="D158" s="67"/>
      <c r="I158" s="129"/>
      <c r="J158" s="129"/>
    </row>
    <row r="159" spans="2:10" ht="15.5" customHeight="1" x14ac:dyDescent="0.25">
      <c r="B159" s="178"/>
      <c r="C159" s="178"/>
      <c r="D159" s="67"/>
      <c r="I159" s="129"/>
      <c r="J159" s="129"/>
    </row>
    <row r="160" spans="2:10" ht="15.5" customHeight="1" x14ac:dyDescent="0.25">
      <c r="B160" s="178"/>
      <c r="C160" s="178"/>
      <c r="D160" s="67"/>
      <c r="I160" s="129"/>
      <c r="J160" s="129"/>
    </row>
    <row r="161" spans="2:10" ht="15.5" customHeight="1" x14ac:dyDescent="0.25">
      <c r="B161" s="178"/>
      <c r="C161" s="178"/>
      <c r="D161" s="67"/>
      <c r="I161" s="129"/>
      <c r="J161" s="129"/>
    </row>
    <row r="162" spans="2:10" ht="15.5" customHeight="1" x14ac:dyDescent="0.25">
      <c r="B162" s="178"/>
      <c r="C162" s="178"/>
      <c r="D162" s="67"/>
      <c r="I162" s="129"/>
      <c r="J162" s="129"/>
    </row>
    <row r="163" spans="2:10" ht="15.5" customHeight="1" x14ac:dyDescent="0.25">
      <c r="B163" s="178"/>
      <c r="C163" s="178"/>
      <c r="D163" s="67"/>
      <c r="I163" s="129"/>
      <c r="J163" s="129"/>
    </row>
    <row r="164" spans="2:10" ht="15.5" customHeight="1" x14ac:dyDescent="0.25">
      <c r="B164" s="178"/>
      <c r="C164" s="178"/>
      <c r="D164" s="67"/>
      <c r="I164" s="129"/>
      <c r="J164" s="129"/>
    </row>
    <row r="165" spans="2:10" ht="15.5" customHeight="1" x14ac:dyDescent="0.25">
      <c r="B165" s="178"/>
      <c r="C165" s="178"/>
      <c r="D165" s="67"/>
      <c r="I165" s="129"/>
      <c r="J165" s="129"/>
    </row>
    <row r="166" spans="2:10" ht="15.5" customHeight="1" x14ac:dyDescent="0.25">
      <c r="B166" s="178"/>
      <c r="C166" s="178"/>
      <c r="D166" s="67"/>
      <c r="I166" s="129"/>
      <c r="J166" s="129"/>
    </row>
    <row r="167" spans="2:10" ht="15.5" customHeight="1" x14ac:dyDescent="0.25">
      <c r="B167" s="178"/>
      <c r="C167" s="178"/>
      <c r="D167" s="67"/>
      <c r="I167" s="129"/>
      <c r="J167" s="129"/>
    </row>
    <row r="168" spans="2:10" ht="15.5" customHeight="1" x14ac:dyDescent="0.25">
      <c r="B168" s="178"/>
      <c r="C168" s="178"/>
      <c r="D168" s="67"/>
      <c r="I168" s="129"/>
      <c r="J168" s="129"/>
    </row>
    <row r="169" spans="2:10" ht="15.5" customHeight="1" x14ac:dyDescent="0.25">
      <c r="B169" s="178"/>
      <c r="C169" s="178"/>
      <c r="D169" s="67"/>
      <c r="I169" s="129"/>
      <c r="J169" s="129"/>
    </row>
    <row r="170" spans="2:10" ht="15.5" customHeight="1" x14ac:dyDescent="0.25">
      <c r="B170" s="178"/>
      <c r="C170" s="178"/>
      <c r="D170" s="67"/>
      <c r="I170" s="129"/>
      <c r="J170" s="129"/>
    </row>
    <row r="171" spans="2:10" ht="15.5" customHeight="1" x14ac:dyDescent="0.25">
      <c r="B171" s="178"/>
      <c r="C171" s="178"/>
      <c r="D171" s="67"/>
      <c r="I171" s="129"/>
      <c r="J171" s="129"/>
    </row>
    <row r="172" spans="2:10" ht="15.5" customHeight="1" x14ac:dyDescent="0.25">
      <c r="B172" s="178"/>
      <c r="C172" s="178"/>
      <c r="D172" s="67"/>
      <c r="I172" s="129"/>
      <c r="J172" s="129"/>
    </row>
    <row r="173" spans="2:10" ht="15.5" customHeight="1" x14ac:dyDescent="0.25">
      <c r="B173" s="178"/>
      <c r="C173" s="178"/>
      <c r="D173" s="67"/>
      <c r="I173" s="129"/>
      <c r="J173" s="129"/>
    </row>
    <row r="174" spans="2:10" ht="15.5" customHeight="1" x14ac:dyDescent="0.25">
      <c r="B174" s="178"/>
      <c r="C174" s="178"/>
      <c r="D174" s="67"/>
      <c r="I174" s="129"/>
      <c r="J174" s="129"/>
    </row>
    <row r="175" spans="2:10" ht="15.5" customHeight="1" x14ac:dyDescent="0.25">
      <c r="B175" s="178"/>
      <c r="C175" s="178"/>
      <c r="D175" s="67"/>
      <c r="I175" s="129"/>
      <c r="J175" s="129"/>
    </row>
    <row r="176" spans="2:10" ht="15.5" customHeight="1" x14ac:dyDescent="0.25">
      <c r="B176" s="178"/>
      <c r="C176" s="178"/>
      <c r="D176" s="67"/>
      <c r="I176" s="129"/>
      <c r="J176" s="129"/>
    </row>
    <row r="177" spans="2:10" ht="15.5" customHeight="1" x14ac:dyDescent="0.25">
      <c r="B177" s="178"/>
      <c r="C177" s="178"/>
      <c r="D177" s="67"/>
      <c r="I177" s="129"/>
      <c r="J177" s="129"/>
    </row>
    <row r="178" spans="2:10" ht="15.5" customHeight="1" x14ac:dyDescent="0.25">
      <c r="B178" s="178"/>
      <c r="C178" s="178"/>
      <c r="D178" s="67"/>
      <c r="I178" s="129"/>
      <c r="J178" s="129"/>
    </row>
    <row r="179" spans="2:10" ht="15.5" customHeight="1" x14ac:dyDescent="0.25">
      <c r="B179" s="178"/>
      <c r="C179" s="178"/>
      <c r="D179" s="67"/>
      <c r="I179" s="129"/>
      <c r="J179" s="129"/>
    </row>
    <row r="180" spans="2:10" ht="15.5" customHeight="1" x14ac:dyDescent="0.25">
      <c r="B180" s="178"/>
      <c r="C180" s="178"/>
      <c r="D180" s="67"/>
      <c r="I180" s="129"/>
      <c r="J180" s="129"/>
    </row>
    <row r="181" spans="2:10" ht="15.5" customHeight="1" x14ac:dyDescent="0.25">
      <c r="B181" s="178"/>
      <c r="C181" s="178"/>
      <c r="D181" s="67"/>
      <c r="I181" s="129"/>
      <c r="J181" s="129"/>
    </row>
    <row r="182" spans="2:10" ht="15.5" customHeight="1" x14ac:dyDescent="0.25">
      <c r="B182" s="178"/>
      <c r="C182" s="178"/>
      <c r="D182" s="67"/>
      <c r="I182" s="129"/>
      <c r="J182" s="129"/>
    </row>
    <row r="183" spans="2:10" ht="15.5" customHeight="1" x14ac:dyDescent="0.25">
      <c r="B183" s="178"/>
      <c r="C183" s="178"/>
      <c r="D183" s="67"/>
      <c r="I183" s="129"/>
      <c r="J183" s="129"/>
    </row>
    <row r="184" spans="2:10" ht="15.5" customHeight="1" x14ac:dyDescent="0.25">
      <c r="B184" s="178"/>
      <c r="C184" s="178"/>
      <c r="D184" s="67"/>
      <c r="I184" s="129"/>
      <c r="J184" s="129"/>
    </row>
    <row r="185" spans="2:10" ht="15.5" customHeight="1" x14ac:dyDescent="0.25">
      <c r="B185" s="178"/>
      <c r="C185" s="178"/>
      <c r="D185" s="67"/>
      <c r="I185" s="129"/>
      <c r="J185" s="129"/>
    </row>
    <row r="186" spans="2:10" ht="15.5" customHeight="1" x14ac:dyDescent="0.25">
      <c r="B186" s="178"/>
      <c r="C186" s="178"/>
      <c r="D186" s="67"/>
      <c r="I186" s="129"/>
      <c r="J186" s="129"/>
    </row>
    <row r="187" spans="2:10" ht="15.5" customHeight="1" x14ac:dyDescent="0.25">
      <c r="B187" s="178"/>
      <c r="C187" s="178"/>
      <c r="D187" s="67"/>
      <c r="I187" s="129"/>
      <c r="J187" s="129"/>
    </row>
    <row r="188" spans="2:10" ht="15.5" customHeight="1" x14ac:dyDescent="0.25">
      <c r="B188" s="178"/>
      <c r="C188" s="178"/>
      <c r="D188" s="67"/>
      <c r="I188" s="129"/>
      <c r="J188" s="129"/>
    </row>
    <row r="189" spans="2:10" ht="15.5" customHeight="1" x14ac:dyDescent="0.25">
      <c r="B189" s="178"/>
      <c r="C189" s="178"/>
      <c r="D189" s="67"/>
      <c r="I189" s="129"/>
      <c r="J189" s="129"/>
    </row>
    <row r="190" spans="2:10" ht="15.5" customHeight="1" x14ac:dyDescent="0.25">
      <c r="B190" s="178"/>
      <c r="C190" s="178"/>
      <c r="D190" s="67"/>
      <c r="I190" s="129"/>
      <c r="J190" s="129"/>
    </row>
    <row r="191" spans="2:10" ht="15.5" customHeight="1" x14ac:dyDescent="0.25">
      <c r="B191" s="178"/>
      <c r="C191" s="178"/>
      <c r="D191" s="67"/>
      <c r="I191" s="129"/>
      <c r="J191" s="129"/>
    </row>
    <row r="192" spans="2:10" ht="15.5" customHeight="1" x14ac:dyDescent="0.25">
      <c r="B192" s="178"/>
      <c r="C192" s="178"/>
      <c r="D192" s="67"/>
      <c r="I192" s="129"/>
      <c r="J192" s="129"/>
    </row>
    <row r="193" spans="2:10" ht="15.5" customHeight="1" x14ac:dyDescent="0.25">
      <c r="B193" s="178"/>
      <c r="C193" s="178"/>
      <c r="D193" s="67"/>
      <c r="I193" s="129"/>
      <c r="J193" s="129"/>
    </row>
    <row r="194" spans="2:10" ht="15.5" customHeight="1" x14ac:dyDescent="0.25">
      <c r="B194" s="178"/>
      <c r="C194" s="178"/>
      <c r="D194" s="67"/>
      <c r="I194" s="129"/>
      <c r="J194" s="129"/>
    </row>
    <row r="195" spans="2:10" ht="15.5" customHeight="1" x14ac:dyDescent="0.25">
      <c r="B195" s="178"/>
      <c r="C195" s="178"/>
      <c r="D195" s="67"/>
      <c r="I195" s="129"/>
      <c r="J195" s="129"/>
    </row>
    <row r="196" spans="2:10" ht="15.5" customHeight="1" x14ac:dyDescent="0.25">
      <c r="B196" s="178"/>
      <c r="C196" s="178"/>
      <c r="D196" s="67"/>
      <c r="I196" s="129"/>
      <c r="J196" s="129"/>
    </row>
    <row r="197" spans="2:10" ht="15.5" customHeight="1" x14ac:dyDescent="0.25">
      <c r="B197" s="178"/>
      <c r="C197" s="178"/>
      <c r="D197" s="67"/>
      <c r="I197" s="129"/>
      <c r="J197" s="129"/>
    </row>
    <row r="198" spans="2:10" ht="15.5" customHeight="1" x14ac:dyDescent="0.25">
      <c r="B198" s="178"/>
      <c r="C198" s="178"/>
      <c r="D198" s="67"/>
      <c r="I198" s="129"/>
      <c r="J198" s="129"/>
    </row>
    <row r="199" spans="2:10" ht="15.5" customHeight="1" x14ac:dyDescent="0.25">
      <c r="B199" s="178"/>
      <c r="C199" s="178"/>
      <c r="D199" s="67"/>
      <c r="I199" s="129"/>
      <c r="J199" s="129"/>
    </row>
    <row r="200" spans="2:10" ht="15.5" customHeight="1" x14ac:dyDescent="0.25">
      <c r="B200" s="178"/>
      <c r="C200" s="178"/>
      <c r="D200" s="67"/>
      <c r="I200" s="129"/>
      <c r="J200" s="129"/>
    </row>
    <row r="201" spans="2:10" ht="15.5" customHeight="1" x14ac:dyDescent="0.25">
      <c r="B201" s="178"/>
      <c r="C201" s="178"/>
      <c r="D201" s="67"/>
      <c r="I201" s="129"/>
      <c r="J201" s="129"/>
    </row>
    <row r="202" spans="2:10" ht="15.5" customHeight="1" x14ac:dyDescent="0.25">
      <c r="B202" s="178"/>
      <c r="C202" s="178"/>
      <c r="D202" s="67"/>
      <c r="I202" s="129"/>
      <c r="J202" s="129"/>
    </row>
    <row r="203" spans="2:10" ht="15.5" customHeight="1" x14ac:dyDescent="0.25">
      <c r="B203" s="178"/>
      <c r="C203" s="178"/>
      <c r="D203" s="67"/>
      <c r="I203" s="129"/>
      <c r="J203" s="129"/>
    </row>
    <row r="204" spans="2:10" ht="15.5" customHeight="1" x14ac:dyDescent="0.25">
      <c r="B204" s="178"/>
      <c r="C204" s="178"/>
      <c r="D204" s="67"/>
      <c r="I204" s="129"/>
      <c r="J204" s="129"/>
    </row>
    <row r="205" spans="2:10" ht="15.5" customHeight="1" x14ac:dyDescent="0.25">
      <c r="B205" s="178"/>
      <c r="C205" s="178"/>
      <c r="D205" s="67"/>
      <c r="I205" s="129"/>
      <c r="J205" s="129"/>
    </row>
    <row r="206" spans="2:10" ht="15.5" customHeight="1" x14ac:dyDescent="0.25">
      <c r="B206" s="178"/>
      <c r="C206" s="178"/>
      <c r="D206" s="67"/>
      <c r="I206" s="129"/>
      <c r="J206" s="129"/>
    </row>
    <row r="207" spans="2:10" ht="15.5" customHeight="1" x14ac:dyDescent="0.25">
      <c r="B207" s="178"/>
      <c r="C207" s="178"/>
      <c r="D207" s="67"/>
      <c r="I207" s="129"/>
      <c r="J207" s="129"/>
    </row>
    <row r="208" spans="2:10" ht="15.5" customHeight="1" x14ac:dyDescent="0.25">
      <c r="B208" s="178"/>
      <c r="C208" s="178"/>
      <c r="D208" s="67"/>
      <c r="I208" s="129"/>
      <c r="J208" s="129"/>
    </row>
    <row r="209" spans="2:10" ht="15.5" customHeight="1" x14ac:dyDescent="0.25">
      <c r="B209" s="178"/>
      <c r="C209" s="178"/>
      <c r="D209" s="67"/>
      <c r="I209" s="129"/>
      <c r="J209" s="129"/>
    </row>
    <row r="210" spans="2:10" ht="15.5" customHeight="1" x14ac:dyDescent="0.25">
      <c r="B210" s="178"/>
      <c r="C210" s="178"/>
      <c r="D210" s="67"/>
      <c r="I210" s="129"/>
      <c r="J210" s="129"/>
    </row>
    <row r="211" spans="2:10" ht="15.5" customHeight="1" x14ac:dyDescent="0.25">
      <c r="B211" s="178"/>
      <c r="C211" s="178"/>
      <c r="D211" s="67"/>
      <c r="I211" s="129"/>
      <c r="J211" s="129"/>
    </row>
    <row r="212" spans="2:10" ht="15.5" customHeight="1" x14ac:dyDescent="0.25">
      <c r="B212" s="178"/>
      <c r="C212" s="178"/>
      <c r="D212" s="67"/>
      <c r="I212" s="129"/>
      <c r="J212" s="129"/>
    </row>
    <row r="213" spans="2:10" ht="15.5" customHeight="1" x14ac:dyDescent="0.25">
      <c r="B213" s="178"/>
      <c r="C213" s="178"/>
      <c r="D213" s="67"/>
      <c r="I213" s="129"/>
      <c r="J213" s="129"/>
    </row>
    <row r="214" spans="2:10" ht="15.5" customHeight="1" x14ac:dyDescent="0.25">
      <c r="B214" s="178"/>
      <c r="C214" s="178"/>
      <c r="D214" s="67"/>
      <c r="I214" s="129"/>
      <c r="J214" s="129"/>
    </row>
    <row r="215" spans="2:10" ht="15.5" customHeight="1" x14ac:dyDescent="0.25">
      <c r="B215" s="178"/>
      <c r="C215" s="178"/>
      <c r="D215" s="67"/>
      <c r="I215" s="129"/>
      <c r="J215" s="129"/>
    </row>
    <row r="216" spans="2:10" ht="15.5" customHeight="1" x14ac:dyDescent="0.25">
      <c r="B216" s="178"/>
      <c r="C216" s="178"/>
      <c r="D216" s="67"/>
      <c r="I216" s="129"/>
      <c r="J216" s="129"/>
    </row>
    <row r="217" spans="2:10" ht="15.5" customHeight="1" x14ac:dyDescent="0.25">
      <c r="B217" s="178"/>
      <c r="C217" s="178"/>
      <c r="D217" s="67"/>
      <c r="I217" s="129"/>
      <c r="J217" s="129"/>
    </row>
    <row r="218" spans="2:10" ht="15.5" customHeight="1" x14ac:dyDescent="0.25">
      <c r="B218" s="178"/>
      <c r="C218" s="178"/>
      <c r="D218" s="67"/>
      <c r="I218" s="129"/>
      <c r="J218" s="129"/>
    </row>
    <row r="219" spans="2:10" ht="15.5" customHeight="1" x14ac:dyDescent="0.25">
      <c r="B219" s="178"/>
      <c r="C219" s="178"/>
      <c r="D219" s="67"/>
      <c r="I219" s="129"/>
      <c r="J219" s="129"/>
    </row>
    <row r="220" spans="2:10" ht="15.5" customHeight="1" x14ac:dyDescent="0.25">
      <c r="B220" s="178"/>
      <c r="C220" s="178"/>
      <c r="D220" s="67"/>
      <c r="I220" s="129"/>
      <c r="J220" s="129"/>
    </row>
    <row r="221" spans="2:10" ht="15.5" customHeight="1" x14ac:dyDescent="0.25">
      <c r="B221" s="178"/>
      <c r="C221" s="178"/>
      <c r="D221" s="67"/>
      <c r="I221" s="129"/>
      <c r="J221" s="129"/>
    </row>
    <row r="222" spans="2:10" ht="15.5" customHeight="1" x14ac:dyDescent="0.25">
      <c r="B222" s="178"/>
      <c r="C222" s="178"/>
      <c r="D222" s="67"/>
      <c r="I222" s="129"/>
      <c r="J222" s="129"/>
    </row>
    <row r="223" spans="2:10" ht="15.5" customHeight="1" x14ac:dyDescent="0.25">
      <c r="B223" s="178"/>
      <c r="C223" s="178"/>
      <c r="D223" s="67"/>
      <c r="I223" s="129"/>
      <c r="J223" s="129"/>
    </row>
    <row r="224" spans="2:10" ht="15.5" customHeight="1" x14ac:dyDescent="0.25">
      <c r="B224" s="178"/>
      <c r="C224" s="178"/>
      <c r="D224" s="67"/>
      <c r="I224" s="129"/>
      <c r="J224" s="129"/>
    </row>
    <row r="225" spans="2:10" ht="15.5" customHeight="1" x14ac:dyDescent="0.25">
      <c r="B225" s="178"/>
      <c r="C225" s="178"/>
      <c r="D225" s="67"/>
      <c r="I225" s="129"/>
      <c r="J225" s="129"/>
    </row>
    <row r="226" spans="2:10" ht="15.5" customHeight="1" x14ac:dyDescent="0.25">
      <c r="B226" s="178"/>
      <c r="C226" s="178"/>
      <c r="D226" s="67"/>
      <c r="I226" s="129"/>
      <c r="J226" s="129"/>
    </row>
    <row r="227" spans="2:10" ht="15.5" customHeight="1" x14ac:dyDescent="0.25">
      <c r="B227" s="178"/>
      <c r="C227" s="178"/>
      <c r="D227" s="67"/>
      <c r="I227" s="129"/>
      <c r="J227" s="129"/>
    </row>
    <row r="228" spans="2:10" ht="15.5" customHeight="1" x14ac:dyDescent="0.25">
      <c r="B228" s="178"/>
      <c r="C228" s="178"/>
      <c r="D228" s="67"/>
      <c r="I228" s="129"/>
      <c r="J228" s="129"/>
    </row>
    <row r="229" spans="2:10" ht="15.5" customHeight="1" x14ac:dyDescent="0.25">
      <c r="B229" s="178"/>
      <c r="C229" s="178"/>
      <c r="D229" s="67"/>
      <c r="I229" s="129"/>
      <c r="J229" s="129"/>
    </row>
    <row r="230" spans="2:10" ht="15.5" customHeight="1" x14ac:dyDescent="0.25">
      <c r="B230" s="178"/>
      <c r="C230" s="178"/>
      <c r="D230" s="67"/>
      <c r="I230" s="129"/>
      <c r="J230" s="129"/>
    </row>
    <row r="231" spans="2:10" ht="15.5" customHeight="1" x14ac:dyDescent="0.25">
      <c r="B231" s="178"/>
      <c r="C231" s="178"/>
      <c r="D231" s="67"/>
      <c r="I231" s="129"/>
      <c r="J231" s="129"/>
    </row>
    <row r="232" spans="2:10" ht="15.5" customHeight="1" x14ac:dyDescent="0.25">
      <c r="B232" s="178"/>
      <c r="C232" s="178"/>
      <c r="D232" s="67"/>
      <c r="I232" s="129"/>
      <c r="J232" s="129"/>
    </row>
    <row r="233" spans="2:10" ht="15.5" customHeight="1" x14ac:dyDescent="0.25">
      <c r="B233" s="178"/>
      <c r="C233" s="178"/>
      <c r="D233" s="67"/>
      <c r="I233" s="129"/>
      <c r="J233" s="129"/>
    </row>
    <row r="234" spans="2:10" ht="15.5" customHeight="1" x14ac:dyDescent="0.25">
      <c r="B234" s="178"/>
      <c r="C234" s="178"/>
      <c r="D234" s="67"/>
      <c r="I234" s="129"/>
      <c r="J234" s="129"/>
    </row>
    <row r="235" spans="2:10" ht="15.5" customHeight="1" x14ac:dyDescent="0.25">
      <c r="B235" s="178"/>
      <c r="C235" s="178"/>
      <c r="D235" s="67"/>
      <c r="I235" s="129"/>
      <c r="J235" s="129"/>
    </row>
    <row r="236" spans="2:10" ht="15.5" customHeight="1" x14ac:dyDescent="0.25">
      <c r="B236" s="178"/>
      <c r="C236" s="178"/>
      <c r="D236" s="67"/>
      <c r="I236" s="129"/>
      <c r="J236" s="129"/>
    </row>
    <row r="237" spans="2:10" ht="15.5" customHeight="1" x14ac:dyDescent="0.25">
      <c r="B237" s="178"/>
      <c r="C237" s="178"/>
      <c r="D237" s="67"/>
      <c r="I237" s="129"/>
      <c r="J237" s="129"/>
    </row>
    <row r="238" spans="2:10" ht="15.5" customHeight="1" x14ac:dyDescent="0.25">
      <c r="B238" s="178"/>
      <c r="C238" s="178"/>
      <c r="D238" s="67"/>
      <c r="I238" s="129"/>
      <c r="J238" s="129"/>
    </row>
    <row r="239" spans="2:10" ht="15.5" customHeight="1" x14ac:dyDescent="0.25">
      <c r="B239" s="178"/>
      <c r="C239" s="178"/>
      <c r="D239" s="67"/>
      <c r="I239" s="129"/>
      <c r="J239" s="129"/>
    </row>
    <row r="240" spans="2:10" ht="15.5" customHeight="1" x14ac:dyDescent="0.25">
      <c r="B240" s="178"/>
      <c r="C240" s="178"/>
      <c r="D240" s="67"/>
      <c r="I240" s="129"/>
      <c r="J240" s="129"/>
    </row>
    <row r="241" spans="2:10" ht="15.5" customHeight="1" x14ac:dyDescent="0.25">
      <c r="B241" s="178"/>
      <c r="C241" s="178"/>
      <c r="D241" s="67"/>
      <c r="I241" s="129"/>
      <c r="J241" s="129"/>
    </row>
    <row r="242" spans="2:10" ht="15.5" customHeight="1" x14ac:dyDescent="0.25">
      <c r="B242" s="178"/>
      <c r="C242" s="178"/>
      <c r="D242" s="67"/>
      <c r="I242" s="129"/>
      <c r="J242" s="129"/>
    </row>
    <row r="243" spans="2:10" ht="15.5" customHeight="1" x14ac:dyDescent="0.25">
      <c r="B243" s="178"/>
      <c r="C243" s="178"/>
      <c r="D243" s="67"/>
      <c r="I243" s="129"/>
      <c r="J243" s="129"/>
    </row>
    <row r="244" spans="2:10" ht="15.5" customHeight="1" x14ac:dyDescent="0.25">
      <c r="B244" s="178"/>
      <c r="C244" s="178"/>
      <c r="D244" s="67"/>
      <c r="I244" s="129"/>
      <c r="J244" s="129"/>
    </row>
    <row r="245" spans="2:10" ht="15.5" customHeight="1" x14ac:dyDescent="0.25">
      <c r="B245" s="178"/>
      <c r="C245" s="178"/>
      <c r="D245" s="67"/>
      <c r="I245" s="129"/>
      <c r="J245" s="129"/>
    </row>
    <row r="246" spans="2:10" ht="15.5" customHeight="1" x14ac:dyDescent="0.25">
      <c r="B246" s="178"/>
      <c r="C246" s="178"/>
      <c r="D246" s="67"/>
      <c r="I246" s="129"/>
      <c r="J246" s="129"/>
    </row>
    <row r="247" spans="2:10" ht="15.5" customHeight="1" x14ac:dyDescent="0.25">
      <c r="B247" s="178"/>
      <c r="C247" s="178"/>
      <c r="D247" s="67"/>
      <c r="I247" s="129"/>
      <c r="J247" s="129"/>
    </row>
    <row r="248" spans="2:10" ht="15.5" customHeight="1" x14ac:dyDescent="0.25">
      <c r="B248" s="178"/>
      <c r="C248" s="178"/>
      <c r="D248" s="67"/>
      <c r="I248" s="129"/>
      <c r="J248" s="129"/>
    </row>
    <row r="249" spans="2:10" ht="15.5" customHeight="1" x14ac:dyDescent="0.25">
      <c r="B249" s="178"/>
      <c r="C249" s="178"/>
      <c r="D249" s="67"/>
      <c r="I249" s="129"/>
      <c r="J249" s="129"/>
    </row>
    <row r="250" spans="2:10" ht="15.5" customHeight="1" x14ac:dyDescent="0.25">
      <c r="B250" s="178"/>
      <c r="C250" s="178"/>
      <c r="D250" s="67"/>
      <c r="I250" s="129"/>
      <c r="J250" s="129"/>
    </row>
    <row r="251" spans="2:10" ht="15.5" customHeight="1" x14ac:dyDescent="0.25">
      <c r="B251" s="178"/>
      <c r="C251" s="178"/>
      <c r="D251" s="67"/>
      <c r="I251" s="129"/>
      <c r="J251" s="129"/>
    </row>
    <row r="252" spans="2:10" ht="15.5" customHeight="1" x14ac:dyDescent="0.25">
      <c r="B252" s="178"/>
      <c r="C252" s="178"/>
      <c r="D252" s="67"/>
      <c r="I252" s="129"/>
      <c r="J252" s="129"/>
    </row>
    <row r="253" spans="2:10" ht="15.5" customHeight="1" x14ac:dyDescent="0.25">
      <c r="B253" s="178"/>
      <c r="C253" s="178"/>
      <c r="D253" s="67"/>
      <c r="I253" s="129"/>
      <c r="J253" s="129"/>
    </row>
    <row r="254" spans="2:10" ht="15.5" customHeight="1" x14ac:dyDescent="0.25">
      <c r="B254" s="178"/>
      <c r="C254" s="178"/>
      <c r="D254" s="67"/>
      <c r="I254" s="129"/>
      <c r="J254" s="129"/>
    </row>
    <row r="255" spans="2:10" ht="15.5" customHeight="1" x14ac:dyDescent="0.25">
      <c r="B255" s="178"/>
      <c r="C255" s="178"/>
      <c r="D255" s="67"/>
      <c r="I255" s="129"/>
      <c r="J255" s="129"/>
    </row>
    <row r="256" spans="2:10" ht="15.5" customHeight="1" x14ac:dyDescent="0.25">
      <c r="B256" s="178"/>
      <c r="C256" s="178"/>
      <c r="D256" s="67"/>
      <c r="I256" s="129"/>
      <c r="J256" s="129"/>
    </row>
    <row r="257" spans="2:10" ht="15.5" customHeight="1" x14ac:dyDescent="0.25">
      <c r="B257" s="178"/>
      <c r="C257" s="178"/>
      <c r="D257" s="67"/>
      <c r="I257" s="129"/>
      <c r="J257" s="129"/>
    </row>
    <row r="258" spans="2:10" ht="15.5" customHeight="1" x14ac:dyDescent="0.25">
      <c r="B258" s="178"/>
      <c r="C258" s="178"/>
      <c r="D258" s="67"/>
      <c r="I258" s="129"/>
      <c r="J258" s="129"/>
    </row>
    <row r="259" spans="2:10" ht="15.5" customHeight="1" x14ac:dyDescent="0.25">
      <c r="B259" s="178"/>
      <c r="C259" s="178"/>
      <c r="D259" s="67"/>
      <c r="I259" s="129"/>
      <c r="J259" s="129"/>
    </row>
    <row r="260" spans="2:10" ht="15.5" customHeight="1" x14ac:dyDescent="0.25">
      <c r="B260" s="178"/>
      <c r="C260" s="178"/>
      <c r="D260" s="67"/>
      <c r="I260" s="129"/>
      <c r="J260" s="129"/>
    </row>
    <row r="261" spans="2:10" ht="15.5" customHeight="1" x14ac:dyDescent="0.25">
      <c r="B261" s="178"/>
      <c r="C261" s="178"/>
      <c r="D261" s="67"/>
      <c r="I261" s="129"/>
      <c r="J261" s="129"/>
    </row>
    <row r="262" spans="2:10" ht="15.5" customHeight="1" x14ac:dyDescent="0.25">
      <c r="B262" s="178"/>
      <c r="C262" s="178"/>
      <c r="D262" s="67"/>
      <c r="I262" s="129"/>
      <c r="J262" s="129"/>
    </row>
    <row r="263" spans="2:10" ht="15.5" customHeight="1" x14ac:dyDescent="0.25">
      <c r="B263" s="178"/>
      <c r="C263" s="178"/>
      <c r="D263" s="67"/>
      <c r="I263" s="129"/>
      <c r="J263" s="129"/>
    </row>
    <row r="264" spans="2:10" ht="15.5" customHeight="1" x14ac:dyDescent="0.25">
      <c r="B264" s="178"/>
      <c r="C264" s="178"/>
      <c r="D264" s="67"/>
      <c r="I264" s="129"/>
      <c r="J264" s="129"/>
    </row>
    <row r="265" spans="2:10" ht="15.5" customHeight="1" x14ac:dyDescent="0.25">
      <c r="B265" s="178"/>
      <c r="C265" s="178"/>
      <c r="D265" s="67"/>
      <c r="I265" s="129"/>
      <c r="J265" s="129"/>
    </row>
    <row r="266" spans="2:10" ht="15.5" customHeight="1" x14ac:dyDescent="0.25">
      <c r="B266" s="178"/>
      <c r="C266" s="178"/>
      <c r="D266" s="67"/>
      <c r="I266" s="129"/>
      <c r="J266" s="129"/>
    </row>
    <row r="267" spans="2:10" ht="15.5" customHeight="1" x14ac:dyDescent="0.25">
      <c r="B267" s="178"/>
      <c r="C267" s="178"/>
      <c r="D267" s="67"/>
      <c r="I267" s="129"/>
      <c r="J267" s="129"/>
    </row>
    <row r="268" spans="2:10" ht="15.5" customHeight="1" x14ac:dyDescent="0.25">
      <c r="B268" s="178"/>
      <c r="C268" s="178"/>
      <c r="D268" s="67"/>
      <c r="I268" s="129"/>
      <c r="J268" s="129"/>
    </row>
    <row r="269" spans="2:10" ht="15.5" customHeight="1" x14ac:dyDescent="0.25">
      <c r="B269" s="178"/>
      <c r="C269" s="178"/>
      <c r="D269" s="67"/>
      <c r="I269" s="129"/>
      <c r="J269" s="129"/>
    </row>
    <row r="270" spans="2:10" ht="15.5" customHeight="1" x14ac:dyDescent="0.25">
      <c r="B270" s="178"/>
      <c r="C270" s="178"/>
      <c r="D270" s="67"/>
      <c r="I270" s="129"/>
      <c r="J270" s="129"/>
    </row>
    <row r="271" spans="2:10" ht="15.5" customHeight="1" x14ac:dyDescent="0.25">
      <c r="B271" s="178"/>
      <c r="C271" s="178"/>
      <c r="D271" s="67"/>
      <c r="I271" s="129"/>
      <c r="J271" s="129"/>
    </row>
    <row r="272" spans="2:10" ht="15.5" customHeight="1" x14ac:dyDescent="0.25">
      <c r="B272" s="178"/>
      <c r="C272" s="178"/>
      <c r="D272" s="67"/>
      <c r="I272" s="129"/>
      <c r="J272" s="129"/>
    </row>
    <row r="273" spans="2:10" ht="15.5" customHeight="1" x14ac:dyDescent="0.25">
      <c r="B273" s="178"/>
      <c r="C273" s="178"/>
      <c r="D273" s="67"/>
      <c r="I273" s="129"/>
      <c r="J273" s="129"/>
    </row>
    <row r="274" spans="2:10" ht="15.5" customHeight="1" x14ac:dyDescent="0.25">
      <c r="B274" s="178"/>
      <c r="C274" s="178"/>
      <c r="D274" s="67"/>
      <c r="I274" s="129"/>
      <c r="J274" s="129"/>
    </row>
    <row r="275" spans="2:10" ht="15.5" customHeight="1" x14ac:dyDescent="0.25">
      <c r="B275" s="178"/>
      <c r="C275" s="178"/>
      <c r="D275" s="67"/>
      <c r="I275" s="129"/>
      <c r="J275" s="129"/>
    </row>
    <row r="276" spans="2:10" ht="15.5" customHeight="1" x14ac:dyDescent="0.25">
      <c r="B276" s="178"/>
      <c r="C276" s="178"/>
      <c r="D276" s="67"/>
      <c r="I276" s="129"/>
      <c r="J276" s="129"/>
    </row>
    <row r="277" spans="2:10" ht="15.5" customHeight="1" x14ac:dyDescent="0.25">
      <c r="B277" s="178"/>
      <c r="C277" s="178"/>
      <c r="D277" s="67"/>
      <c r="I277" s="129"/>
      <c r="J277" s="129"/>
    </row>
    <row r="278" spans="2:10" ht="15.5" customHeight="1" x14ac:dyDescent="0.25">
      <c r="B278" s="178"/>
      <c r="C278" s="178"/>
      <c r="D278" s="67"/>
      <c r="I278" s="129"/>
      <c r="J278" s="129"/>
    </row>
    <row r="279" spans="2:10" ht="15.5" customHeight="1" x14ac:dyDescent="0.25">
      <c r="B279" s="178"/>
      <c r="C279" s="178"/>
      <c r="D279" s="67"/>
      <c r="I279" s="129"/>
      <c r="J279" s="129"/>
    </row>
    <row r="280" spans="2:10" ht="15.5" customHeight="1" x14ac:dyDescent="0.25">
      <c r="B280" s="178"/>
      <c r="C280" s="178"/>
      <c r="D280" s="67"/>
      <c r="I280" s="129"/>
      <c r="J280" s="129"/>
    </row>
    <row r="281" spans="2:10" ht="15.5" customHeight="1" x14ac:dyDescent="0.25">
      <c r="B281" s="178"/>
      <c r="C281" s="178"/>
      <c r="D281" s="67"/>
      <c r="I281" s="129"/>
      <c r="J281" s="129"/>
    </row>
    <row r="282" spans="2:10" ht="15.5" customHeight="1" x14ac:dyDescent="0.25">
      <c r="B282" s="178"/>
      <c r="C282" s="178"/>
      <c r="D282" s="67"/>
      <c r="I282" s="129"/>
      <c r="J282" s="129"/>
    </row>
    <row r="283" spans="2:10" ht="15.5" customHeight="1" x14ac:dyDescent="0.25">
      <c r="B283" s="178"/>
      <c r="C283" s="178"/>
      <c r="D283" s="67"/>
      <c r="I283" s="129"/>
      <c r="J283" s="129"/>
    </row>
    <row r="284" spans="2:10" ht="15.5" customHeight="1" x14ac:dyDescent="0.25">
      <c r="B284" s="178"/>
      <c r="C284" s="178"/>
      <c r="D284" s="67"/>
      <c r="I284" s="129"/>
      <c r="J284" s="129"/>
    </row>
    <row r="285" spans="2:10" ht="15.5" customHeight="1" x14ac:dyDescent="0.25">
      <c r="B285" s="178"/>
      <c r="C285" s="178"/>
      <c r="D285" s="67"/>
      <c r="I285" s="129"/>
      <c r="J285" s="129"/>
    </row>
    <row r="286" spans="2:10" ht="15.5" customHeight="1" x14ac:dyDescent="0.25">
      <c r="B286" s="178"/>
      <c r="C286" s="178"/>
      <c r="D286" s="67"/>
      <c r="I286" s="129"/>
      <c r="J286" s="129"/>
    </row>
    <row r="287" spans="2:10" ht="15.5" customHeight="1" x14ac:dyDescent="0.25">
      <c r="B287" s="178"/>
      <c r="C287" s="178"/>
      <c r="D287" s="67"/>
      <c r="I287" s="129"/>
      <c r="J287" s="129"/>
    </row>
    <row r="288" spans="2:10" ht="15.5" customHeight="1" x14ac:dyDescent="0.25">
      <c r="B288" s="178"/>
      <c r="C288" s="178"/>
      <c r="D288" s="67"/>
      <c r="I288" s="129"/>
      <c r="J288" s="129"/>
    </row>
    <row r="289" spans="2:10" ht="15.5" customHeight="1" x14ac:dyDescent="0.25">
      <c r="B289" s="178"/>
      <c r="C289" s="178"/>
      <c r="D289" s="67"/>
      <c r="I289" s="129"/>
      <c r="J289" s="129"/>
    </row>
    <row r="290" spans="2:10" ht="15.5" customHeight="1" x14ac:dyDescent="0.25">
      <c r="B290" s="178"/>
      <c r="C290" s="178"/>
      <c r="D290" s="67"/>
      <c r="I290" s="129"/>
      <c r="J290" s="129"/>
    </row>
    <row r="291" spans="2:10" ht="15.5" customHeight="1" x14ac:dyDescent="0.25">
      <c r="B291" s="178"/>
      <c r="C291" s="178"/>
      <c r="D291" s="67"/>
      <c r="I291" s="129"/>
      <c r="J291" s="129"/>
    </row>
    <row r="292" spans="2:10" ht="15.5" customHeight="1" x14ac:dyDescent="0.25">
      <c r="B292" s="178"/>
      <c r="C292" s="178"/>
      <c r="D292" s="67"/>
      <c r="I292" s="129"/>
      <c r="J292" s="129"/>
    </row>
    <row r="293" spans="2:10" ht="15.5" customHeight="1" x14ac:dyDescent="0.25">
      <c r="B293" s="178"/>
      <c r="C293" s="178"/>
      <c r="D293" s="67"/>
      <c r="I293" s="129"/>
      <c r="J293" s="129"/>
    </row>
    <row r="294" spans="2:10" ht="15.5" customHeight="1" x14ac:dyDescent="0.25">
      <c r="B294" s="178"/>
      <c r="C294" s="178"/>
      <c r="D294" s="67"/>
      <c r="I294" s="129"/>
      <c r="J294" s="129"/>
    </row>
    <row r="295" spans="2:10" ht="15.5" customHeight="1" x14ac:dyDescent="0.25">
      <c r="B295" s="178"/>
      <c r="C295" s="178"/>
      <c r="D295" s="67"/>
      <c r="I295" s="129"/>
      <c r="J295" s="129"/>
    </row>
    <row r="296" spans="2:10" ht="15.5" customHeight="1" x14ac:dyDescent="0.25">
      <c r="B296" s="178"/>
      <c r="C296" s="178"/>
      <c r="D296" s="67"/>
      <c r="I296" s="129"/>
      <c r="J296" s="129"/>
    </row>
    <row r="297" spans="2:10" ht="15.5" customHeight="1" x14ac:dyDescent="0.25">
      <c r="B297" s="178"/>
      <c r="C297" s="178"/>
      <c r="D297" s="67"/>
      <c r="I297" s="129"/>
      <c r="J297" s="129"/>
    </row>
    <row r="298" spans="2:10" ht="15.5" customHeight="1" x14ac:dyDescent="0.25">
      <c r="B298" s="178"/>
      <c r="C298" s="178"/>
      <c r="D298" s="67"/>
      <c r="I298" s="129"/>
      <c r="J298" s="129"/>
    </row>
    <row r="299" spans="2:10" ht="15.5" customHeight="1" x14ac:dyDescent="0.25">
      <c r="B299" s="178"/>
      <c r="C299" s="178"/>
      <c r="D299" s="67"/>
      <c r="I299" s="129"/>
      <c r="J299" s="129"/>
    </row>
    <row r="300" spans="2:10" ht="15.5" customHeight="1" x14ac:dyDescent="0.25">
      <c r="B300" s="178"/>
      <c r="C300" s="178"/>
      <c r="D300" s="67"/>
      <c r="I300" s="129"/>
      <c r="J300" s="129"/>
    </row>
    <row r="301" spans="2:10" ht="15.5" customHeight="1" x14ac:dyDescent="0.25">
      <c r="B301" s="178"/>
      <c r="C301" s="178"/>
      <c r="D301" s="67"/>
      <c r="I301" s="129"/>
      <c r="J301" s="129"/>
    </row>
    <row r="302" spans="2:10" ht="15.5" customHeight="1" x14ac:dyDescent="0.25">
      <c r="B302" s="178"/>
      <c r="C302" s="178"/>
      <c r="D302" s="67"/>
      <c r="I302" s="129"/>
      <c r="J302" s="129"/>
    </row>
    <row r="303" spans="2:10" ht="15.5" customHeight="1" x14ac:dyDescent="0.25">
      <c r="B303" s="178"/>
      <c r="C303" s="178"/>
      <c r="D303" s="67"/>
      <c r="I303" s="129"/>
      <c r="J303" s="129"/>
    </row>
    <row r="304" spans="2:10" x14ac:dyDescent="0.25">
      <c r="B304" s="178"/>
      <c r="C304" s="178"/>
      <c r="D304" s="67"/>
      <c r="I304" s="129"/>
      <c r="J304" s="129"/>
    </row>
    <row r="305" spans="2:10" x14ac:dyDescent="0.25">
      <c r="B305" s="178"/>
      <c r="C305" s="178"/>
      <c r="D305" s="67"/>
      <c r="I305" s="129"/>
      <c r="J305" s="129"/>
    </row>
    <row r="306" spans="2:10" x14ac:dyDescent="0.25">
      <c r="B306" s="178"/>
      <c r="C306" s="178"/>
      <c r="D306" s="67"/>
      <c r="I306" s="129"/>
      <c r="J306" s="129"/>
    </row>
    <row r="307" spans="2:10" x14ac:dyDescent="0.25">
      <c r="B307" s="178"/>
      <c r="C307" s="178"/>
      <c r="D307" s="67"/>
      <c r="I307" s="129"/>
      <c r="J307" s="129"/>
    </row>
    <row r="308" spans="2:10" x14ac:dyDescent="0.25">
      <c r="B308" s="178"/>
      <c r="C308" s="178"/>
      <c r="D308" s="67"/>
      <c r="I308" s="129"/>
      <c r="J308" s="129"/>
    </row>
    <row r="309" spans="2:10" x14ac:dyDescent="0.25">
      <c r="B309" s="178"/>
      <c r="C309" s="178"/>
      <c r="D309" s="67"/>
      <c r="I309" s="129"/>
      <c r="J309" s="129"/>
    </row>
    <row r="310" spans="2:10" x14ac:dyDescent="0.25">
      <c r="B310" s="178"/>
      <c r="C310" s="178"/>
      <c r="D310" s="67"/>
      <c r="I310" s="129"/>
      <c r="J310" s="129"/>
    </row>
    <row r="311" spans="2:10" x14ac:dyDescent="0.25">
      <c r="B311" s="178"/>
      <c r="C311" s="178"/>
      <c r="D311" s="67"/>
      <c r="I311" s="129"/>
      <c r="J311" s="129"/>
    </row>
    <row r="312" spans="2:10" x14ac:dyDescent="0.25">
      <c r="B312" s="178"/>
      <c r="C312" s="178"/>
      <c r="D312" s="67"/>
      <c r="I312" s="129"/>
      <c r="J312" s="129"/>
    </row>
    <row r="313" spans="2:10" x14ac:dyDescent="0.25">
      <c r="B313" s="178"/>
      <c r="C313" s="178"/>
      <c r="D313" s="67"/>
      <c r="I313" s="129"/>
      <c r="J313" s="129"/>
    </row>
    <row r="314" spans="2:10" x14ac:dyDescent="0.25">
      <c r="B314" s="178"/>
      <c r="C314" s="178"/>
      <c r="D314" s="67"/>
      <c r="I314" s="129"/>
      <c r="J314" s="129"/>
    </row>
    <row r="315" spans="2:10" x14ac:dyDescent="0.25">
      <c r="B315" s="178"/>
      <c r="C315" s="178"/>
      <c r="D315" s="67"/>
      <c r="I315" s="129"/>
      <c r="J315" s="129"/>
    </row>
    <row r="316" spans="2:10" x14ac:dyDescent="0.25">
      <c r="B316" s="178"/>
      <c r="C316" s="178"/>
      <c r="D316" s="67"/>
      <c r="I316" s="129"/>
      <c r="J316" s="129"/>
    </row>
    <row r="317" spans="2:10" x14ac:dyDescent="0.25">
      <c r="B317" s="178"/>
      <c r="C317" s="178"/>
      <c r="D317" s="67"/>
      <c r="I317" s="129"/>
      <c r="J317" s="129"/>
    </row>
    <row r="318" spans="2:10" x14ac:dyDescent="0.25">
      <c r="B318" s="178"/>
      <c r="C318" s="178"/>
      <c r="D318" s="67"/>
      <c r="I318" s="129"/>
      <c r="J318" s="129"/>
    </row>
    <row r="319" spans="2:10" x14ac:dyDescent="0.25">
      <c r="B319" s="178"/>
      <c r="C319" s="178"/>
      <c r="D319" s="67"/>
      <c r="I319" s="129"/>
      <c r="J319" s="129"/>
    </row>
    <row r="320" spans="2:10" x14ac:dyDescent="0.25">
      <c r="B320" s="178"/>
      <c r="C320" s="178"/>
      <c r="D320" s="67"/>
      <c r="I320" s="129"/>
      <c r="J320" s="129"/>
    </row>
    <row r="321" spans="2:10" x14ac:dyDescent="0.25">
      <c r="B321" s="178"/>
      <c r="C321" s="178"/>
      <c r="D321" s="67"/>
      <c r="I321" s="129"/>
      <c r="J321" s="129"/>
    </row>
    <row r="322" spans="2:10" x14ac:dyDescent="0.25">
      <c r="B322" s="178"/>
      <c r="C322" s="178"/>
      <c r="D322" s="67"/>
      <c r="I322" s="129"/>
      <c r="J322" s="129"/>
    </row>
    <row r="323" spans="2:10" x14ac:dyDescent="0.25">
      <c r="B323" s="178"/>
      <c r="C323" s="178"/>
      <c r="D323" s="67"/>
      <c r="I323" s="129"/>
      <c r="J323" s="129"/>
    </row>
    <row r="324" spans="2:10" x14ac:dyDescent="0.25">
      <c r="B324" s="178"/>
      <c r="C324" s="178"/>
      <c r="D324" s="67"/>
      <c r="I324" s="129"/>
      <c r="J324" s="129"/>
    </row>
    <row r="325" spans="2:10" x14ac:dyDescent="0.25">
      <c r="B325" s="178"/>
      <c r="C325" s="178"/>
      <c r="D325" s="67"/>
      <c r="I325" s="129"/>
      <c r="J325" s="129"/>
    </row>
    <row r="326" spans="2:10" x14ac:dyDescent="0.25">
      <c r="B326" s="178"/>
      <c r="C326" s="178"/>
      <c r="D326" s="67"/>
      <c r="I326" s="129"/>
      <c r="J326" s="129"/>
    </row>
    <row r="327" spans="2:10" x14ac:dyDescent="0.25">
      <c r="B327" s="178"/>
      <c r="C327" s="178"/>
      <c r="D327" s="67"/>
      <c r="I327" s="129"/>
      <c r="J327" s="129"/>
    </row>
    <row r="328" spans="2:10" x14ac:dyDescent="0.25">
      <c r="B328" s="178"/>
      <c r="C328" s="178"/>
      <c r="D328" s="67"/>
      <c r="I328" s="129"/>
      <c r="J328" s="129"/>
    </row>
    <row r="329" spans="2:10" x14ac:dyDescent="0.25">
      <c r="B329" s="178"/>
      <c r="C329" s="178"/>
      <c r="D329" s="67"/>
      <c r="I329" s="129"/>
      <c r="J329" s="129"/>
    </row>
    <row r="330" spans="2:10" x14ac:dyDescent="0.25">
      <c r="B330" s="178"/>
      <c r="C330" s="178"/>
      <c r="D330" s="67"/>
      <c r="I330" s="129"/>
      <c r="J330" s="129"/>
    </row>
    <row r="331" spans="2:10" x14ac:dyDescent="0.25">
      <c r="B331" s="178"/>
      <c r="C331" s="178"/>
      <c r="D331" s="67"/>
      <c r="I331" s="129"/>
      <c r="J331" s="129"/>
    </row>
    <row r="332" spans="2:10" x14ac:dyDescent="0.25">
      <c r="B332" s="178"/>
      <c r="C332" s="178"/>
      <c r="D332" s="67"/>
      <c r="I332" s="129"/>
      <c r="J332" s="129"/>
    </row>
    <row r="333" spans="2:10" x14ac:dyDescent="0.25">
      <c r="B333" s="178"/>
      <c r="C333" s="178"/>
      <c r="D333" s="67"/>
      <c r="I333" s="129"/>
      <c r="J333" s="129"/>
    </row>
    <row r="334" spans="2:10" x14ac:dyDescent="0.25">
      <c r="B334" s="178"/>
      <c r="C334" s="178"/>
      <c r="D334" s="67"/>
      <c r="I334" s="129"/>
      <c r="J334" s="129"/>
    </row>
    <row r="335" spans="2:10" x14ac:dyDescent="0.25">
      <c r="B335" s="178"/>
      <c r="C335" s="178"/>
      <c r="D335" s="67"/>
      <c r="I335" s="129"/>
      <c r="J335" s="129"/>
    </row>
    <row r="336" spans="2:10" x14ac:dyDescent="0.25">
      <c r="B336" s="178"/>
      <c r="C336" s="178"/>
      <c r="D336" s="67"/>
      <c r="I336" s="129"/>
      <c r="J336" s="129"/>
    </row>
    <row r="337" spans="2:10" x14ac:dyDescent="0.25">
      <c r="B337" s="178"/>
      <c r="C337" s="178"/>
      <c r="D337" s="67"/>
      <c r="I337" s="129"/>
      <c r="J337" s="129"/>
    </row>
    <row r="338" spans="2:10" x14ac:dyDescent="0.25">
      <c r="B338" s="178"/>
      <c r="C338" s="178"/>
      <c r="D338" s="67"/>
      <c r="I338" s="129"/>
      <c r="J338" s="129"/>
    </row>
    <row r="339" spans="2:10" x14ac:dyDescent="0.25">
      <c r="B339" s="178"/>
      <c r="C339" s="178"/>
      <c r="D339" s="67"/>
      <c r="I339" s="129"/>
      <c r="J339" s="129"/>
    </row>
    <row r="340" spans="2:10" x14ac:dyDescent="0.25">
      <c r="B340" s="178"/>
      <c r="C340" s="178"/>
      <c r="D340" s="67"/>
      <c r="I340" s="129"/>
      <c r="J340" s="129"/>
    </row>
    <row r="341" spans="2:10" x14ac:dyDescent="0.25">
      <c r="B341" s="178"/>
      <c r="C341" s="178"/>
      <c r="D341" s="67"/>
      <c r="I341" s="129"/>
      <c r="J341" s="129"/>
    </row>
    <row r="342" spans="2:10" x14ac:dyDescent="0.25">
      <c r="B342" s="178"/>
      <c r="C342" s="178"/>
      <c r="D342" s="67"/>
      <c r="I342" s="129"/>
      <c r="J342" s="129"/>
    </row>
    <row r="343" spans="2:10" x14ac:dyDescent="0.25">
      <c r="B343" s="178"/>
      <c r="C343" s="178"/>
      <c r="D343" s="67"/>
      <c r="I343" s="129"/>
      <c r="J343" s="129"/>
    </row>
    <row r="344" spans="2:10" x14ac:dyDescent="0.25">
      <c r="B344" s="178"/>
      <c r="C344" s="178"/>
      <c r="D344" s="67"/>
      <c r="I344" s="129"/>
      <c r="J344" s="129"/>
    </row>
    <row r="345" spans="2:10" x14ac:dyDescent="0.25">
      <c r="B345" s="178"/>
      <c r="C345" s="178"/>
      <c r="D345" s="67"/>
      <c r="I345" s="129"/>
      <c r="J345" s="129"/>
    </row>
    <row r="346" spans="2:10" x14ac:dyDescent="0.25">
      <c r="B346" s="178"/>
      <c r="C346" s="178"/>
      <c r="D346" s="67"/>
      <c r="I346" s="129"/>
      <c r="J346" s="129"/>
    </row>
    <row r="347" spans="2:10" x14ac:dyDescent="0.25">
      <c r="B347" s="178"/>
      <c r="C347" s="178"/>
      <c r="D347" s="67"/>
      <c r="I347" s="129"/>
      <c r="J347" s="129"/>
    </row>
    <row r="348" spans="2:10" x14ac:dyDescent="0.25">
      <c r="B348" s="178"/>
      <c r="C348" s="178"/>
      <c r="D348" s="67"/>
      <c r="I348" s="129"/>
      <c r="J348" s="129"/>
    </row>
    <row r="349" spans="2:10" x14ac:dyDescent="0.25">
      <c r="B349" s="178"/>
      <c r="C349" s="178"/>
      <c r="D349" s="67"/>
      <c r="I349" s="129"/>
      <c r="J349" s="129"/>
    </row>
    <row r="350" spans="2:10" x14ac:dyDescent="0.25">
      <c r="B350" s="178"/>
      <c r="C350" s="178"/>
      <c r="D350" s="67"/>
      <c r="I350" s="129"/>
      <c r="J350" s="129"/>
    </row>
    <row r="351" spans="2:10" x14ac:dyDescent="0.25">
      <c r="B351" s="178"/>
      <c r="C351" s="178"/>
      <c r="D351" s="67"/>
      <c r="I351" s="129"/>
      <c r="J351" s="129"/>
    </row>
    <row r="352" spans="2:10" x14ac:dyDescent="0.25">
      <c r="B352" s="178"/>
      <c r="C352" s="178"/>
      <c r="D352" s="67"/>
      <c r="I352" s="129"/>
      <c r="J352" s="129"/>
    </row>
    <row r="353" spans="1:10" x14ac:dyDescent="0.25">
      <c r="B353" s="178"/>
      <c r="C353" s="178"/>
      <c r="D353" s="67"/>
      <c r="I353" s="129"/>
      <c r="J353" s="129"/>
    </row>
    <row r="354" spans="1:10" x14ac:dyDescent="0.25">
      <c r="B354" s="178"/>
      <c r="C354" s="178"/>
      <c r="D354" s="67"/>
      <c r="I354" s="129"/>
      <c r="J354" s="129"/>
    </row>
    <row r="355" spans="1:10" x14ac:dyDescent="0.25">
      <c r="B355" s="178"/>
      <c r="C355" s="178"/>
      <c r="D355" s="67"/>
      <c r="I355" s="129"/>
      <c r="J355" s="129"/>
    </row>
    <row r="356" spans="1:10" x14ac:dyDescent="0.25">
      <c r="B356" s="178"/>
      <c r="C356" s="178"/>
      <c r="D356" s="67"/>
      <c r="I356" s="129"/>
      <c r="J356" s="129"/>
    </row>
    <row r="357" spans="1:10" x14ac:dyDescent="0.25">
      <c r="B357" s="178"/>
      <c r="C357" s="178"/>
      <c r="D357" s="67"/>
      <c r="I357" s="129"/>
      <c r="J357" s="129"/>
    </row>
    <row r="358" spans="1:10" x14ac:dyDescent="0.25">
      <c r="B358" s="178"/>
      <c r="C358" s="178"/>
      <c r="D358" s="67"/>
      <c r="I358" s="129"/>
      <c r="J358" s="129"/>
    </row>
    <row r="359" spans="1:10" x14ac:dyDescent="0.25">
      <c r="B359" s="178"/>
      <c r="C359" s="178"/>
      <c r="D359" s="67"/>
      <c r="I359" s="129"/>
      <c r="J359" s="129"/>
    </row>
    <row r="360" spans="1:10" x14ac:dyDescent="0.25">
      <c r="B360" s="178"/>
      <c r="C360" s="178"/>
      <c r="D360" s="67"/>
      <c r="I360" s="129"/>
      <c r="J360" s="129"/>
    </row>
    <row r="361" spans="1:10" x14ac:dyDescent="0.25">
      <c r="A361" s="24"/>
      <c r="B361" s="179"/>
      <c r="C361" s="179"/>
      <c r="I361" s="129"/>
      <c r="J361" s="129"/>
    </row>
    <row r="362" spans="1:10" x14ac:dyDescent="0.25">
      <c r="I362" s="129"/>
      <c r="J362" s="129"/>
    </row>
  </sheetData>
  <sortState xmlns:xlrd2="http://schemas.microsoft.com/office/spreadsheetml/2017/richdata2" ref="A8:E18">
    <sortCondition descending="1" ref="E8:E18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6"/>
  <sheetViews>
    <sheetView zoomScale="70" zoomScaleNormal="70" workbookViewId="0">
      <selection activeCell="H1" sqref="H1"/>
    </sheetView>
  </sheetViews>
  <sheetFormatPr defaultColWidth="9.1796875" defaultRowHeight="11.5" x14ac:dyDescent="0.25"/>
  <cols>
    <col min="1" max="1" width="20.453125" style="7" customWidth="1"/>
    <col min="2" max="2" width="18" style="7" customWidth="1"/>
    <col min="3" max="3" width="17.81640625" style="7" bestFit="1" customWidth="1"/>
    <col min="4" max="4" width="16.81640625" style="7" bestFit="1" customWidth="1"/>
    <col min="5" max="5" width="20.453125" style="7" customWidth="1"/>
    <col min="6" max="11" width="14.1796875" style="7" bestFit="1" customWidth="1"/>
    <col min="12" max="16384" width="9.1796875" style="7"/>
  </cols>
  <sheetData>
    <row r="1" spans="1:12" x14ac:dyDescent="0.25">
      <c r="A1" s="396" t="s">
        <v>671</v>
      </c>
      <c r="B1" s="396"/>
      <c r="C1" s="396"/>
      <c r="D1" s="396"/>
      <c r="E1" s="396"/>
      <c r="H1" s="180" t="s">
        <v>313</v>
      </c>
    </row>
    <row r="2" spans="1:12" x14ac:dyDescent="0.25">
      <c r="A2" s="24"/>
      <c r="B2" s="24"/>
      <c r="C2" s="24"/>
      <c r="D2" s="24"/>
      <c r="E2" s="180"/>
    </row>
    <row r="3" spans="1:12" x14ac:dyDescent="0.25">
      <c r="A3" s="181" t="s">
        <v>667</v>
      </c>
      <c r="B3" s="182"/>
      <c r="C3" s="182"/>
      <c r="D3" s="182"/>
    </row>
    <row r="4" spans="1:12" ht="14.5" customHeight="1" x14ac:dyDescent="0.25">
      <c r="A4" s="174" t="s">
        <v>326</v>
      </c>
      <c r="B4" s="183" t="s">
        <v>587</v>
      </c>
      <c r="C4" s="174" t="s">
        <v>584</v>
      </c>
      <c r="D4" s="184" t="s">
        <v>622</v>
      </c>
      <c r="E4" s="184" t="s">
        <v>568</v>
      </c>
      <c r="F4" s="120" t="s">
        <v>586</v>
      </c>
      <c r="K4" s="343"/>
    </row>
    <row r="5" spans="1:12" x14ac:dyDescent="0.25">
      <c r="A5" s="7" t="s">
        <v>276</v>
      </c>
      <c r="B5" s="308">
        <v>965.55772465999996</v>
      </c>
      <c r="C5" s="308">
        <v>28.26671619</v>
      </c>
      <c r="D5" s="308">
        <v>993.82444084999997</v>
      </c>
      <c r="E5" s="308">
        <v>258.53765333000001</v>
      </c>
      <c r="F5" s="185">
        <v>0</v>
      </c>
    </row>
    <row r="6" spans="1:12" x14ac:dyDescent="0.25">
      <c r="A6" s="7" t="s">
        <v>277</v>
      </c>
      <c r="B6" s="309">
        <v>939.81962580999993</v>
      </c>
      <c r="C6" s="309">
        <v>44.496645790000002</v>
      </c>
      <c r="D6" s="309">
        <v>984.31627159999994</v>
      </c>
      <c r="E6" s="309">
        <v>113.49813618</v>
      </c>
      <c r="F6" s="186">
        <f t="shared" ref="F6:F17" si="0">(E6/E5)-1</f>
        <v>-0.56099958857780052</v>
      </c>
    </row>
    <row r="7" spans="1:12" x14ac:dyDescent="0.25">
      <c r="A7" s="7" t="s">
        <v>278</v>
      </c>
      <c r="B7" s="309">
        <v>945.86475938000001</v>
      </c>
      <c r="C7" s="309">
        <v>38.686960399999997</v>
      </c>
      <c r="D7" s="309">
        <v>984.55171977999998</v>
      </c>
      <c r="E7" s="309">
        <v>117.03303993</v>
      </c>
      <c r="F7" s="185">
        <f t="shared" si="0"/>
        <v>3.1145037874400705E-2</v>
      </c>
      <c r="G7" s="66"/>
      <c r="H7" s="66"/>
      <c r="I7" s="66"/>
      <c r="J7" s="66"/>
      <c r="K7" s="66"/>
      <c r="L7" s="66"/>
    </row>
    <row r="8" spans="1:12" x14ac:dyDescent="0.25">
      <c r="A8" s="7" t="s">
        <v>279</v>
      </c>
      <c r="B8" s="309">
        <v>666.33965470999999</v>
      </c>
      <c r="C8" s="309">
        <v>29.41584542</v>
      </c>
      <c r="D8" s="309">
        <v>695.75550012999997</v>
      </c>
      <c r="E8" s="309">
        <v>215.98014831999998</v>
      </c>
      <c r="F8" s="186">
        <f t="shared" si="0"/>
        <v>0.84546302863859979</v>
      </c>
      <c r="G8" s="187"/>
      <c r="H8" s="187"/>
      <c r="I8" s="187"/>
      <c r="J8" s="187"/>
      <c r="K8" s="187"/>
      <c r="L8" s="187"/>
    </row>
    <row r="9" spans="1:12" x14ac:dyDescent="0.25">
      <c r="A9" s="7" t="s">
        <v>280</v>
      </c>
      <c r="B9" s="309">
        <v>1077.5631296600002</v>
      </c>
      <c r="C9" s="309">
        <v>51.821515399999996</v>
      </c>
      <c r="D9" s="309">
        <v>1129.3846450599999</v>
      </c>
      <c r="E9" s="309">
        <v>169.93080831999998</v>
      </c>
      <c r="F9" s="185">
        <f t="shared" si="0"/>
        <v>-0.21321098424181328</v>
      </c>
      <c r="G9" s="188"/>
      <c r="H9" s="188"/>
      <c r="I9" s="188"/>
      <c r="J9" s="188"/>
      <c r="K9" s="188"/>
      <c r="L9" s="188"/>
    </row>
    <row r="10" spans="1:12" x14ac:dyDescent="0.25">
      <c r="A10" s="7" t="s">
        <v>269</v>
      </c>
      <c r="B10" s="309">
        <v>1340.4506351500002</v>
      </c>
      <c r="C10" s="309">
        <v>66.045900090000004</v>
      </c>
      <c r="D10" s="309">
        <v>1406.4965352399997</v>
      </c>
      <c r="E10" s="309">
        <v>100.15594765</v>
      </c>
      <c r="F10" s="186">
        <f t="shared" si="0"/>
        <v>-0.41060747818374166</v>
      </c>
    </row>
    <row r="11" spans="1:12" x14ac:dyDescent="0.25">
      <c r="A11" s="7" t="s">
        <v>270</v>
      </c>
      <c r="B11" s="309">
        <v>1268.3204151899999</v>
      </c>
      <c r="C11" s="309">
        <v>38.286800829999997</v>
      </c>
      <c r="D11" s="309">
        <v>1306.6072160199999</v>
      </c>
      <c r="E11" s="309">
        <v>80.588964669999996</v>
      </c>
      <c r="F11" s="185">
        <f t="shared" si="0"/>
        <v>-0.1953651624202869</v>
      </c>
    </row>
    <row r="12" spans="1:12" x14ac:dyDescent="0.25">
      <c r="A12" s="7" t="s">
        <v>271</v>
      </c>
      <c r="B12" s="309">
        <v>1430.68012991</v>
      </c>
      <c r="C12" s="309">
        <v>25.03959219</v>
      </c>
      <c r="D12" s="309">
        <v>1455.7197220999999</v>
      </c>
      <c r="E12" s="309">
        <v>45.946791070000003</v>
      </c>
      <c r="F12" s="186">
        <f t="shared" si="0"/>
        <v>-0.4298624972023728</v>
      </c>
    </row>
    <row r="13" spans="1:12" x14ac:dyDescent="0.25">
      <c r="A13" s="7" t="s">
        <v>272</v>
      </c>
      <c r="B13" s="309">
        <v>1430.7759387999999</v>
      </c>
      <c r="C13" s="309">
        <v>28.152008429999999</v>
      </c>
      <c r="D13" s="309">
        <v>1458.9279472299997</v>
      </c>
      <c r="E13" s="309">
        <v>46.620427990000003</v>
      </c>
      <c r="F13" s="185">
        <f t="shared" si="0"/>
        <v>1.4661239758261058E-2</v>
      </c>
    </row>
    <row r="14" spans="1:12" x14ac:dyDescent="0.25">
      <c r="A14" s="7" t="s">
        <v>273</v>
      </c>
      <c r="B14" s="309">
        <v>1169.47048227</v>
      </c>
      <c r="C14" s="309">
        <v>21.558517519999999</v>
      </c>
      <c r="D14" s="309">
        <v>1191.0289997899997</v>
      </c>
      <c r="E14" s="309">
        <v>27.253756429999999</v>
      </c>
      <c r="F14" s="186">
        <f t="shared" si="0"/>
        <v>-0.41541170673409777</v>
      </c>
    </row>
    <row r="15" spans="1:12" x14ac:dyDescent="0.25">
      <c r="A15" s="7" t="s">
        <v>274</v>
      </c>
      <c r="B15" s="309">
        <v>1573.59715895</v>
      </c>
      <c r="C15" s="309">
        <v>24.773571649999997</v>
      </c>
      <c r="D15" s="309">
        <v>1598.3707306000001</v>
      </c>
      <c r="E15" s="309">
        <v>148.54645735</v>
      </c>
      <c r="F15" s="185">
        <f t="shared" si="0"/>
        <v>4.4504947870776874</v>
      </c>
    </row>
    <row r="16" spans="1:12" x14ac:dyDescent="0.25">
      <c r="A16" s="7" t="s">
        <v>275</v>
      </c>
      <c r="B16" s="309">
        <v>1188.4467594300002</v>
      </c>
      <c r="C16" s="309">
        <v>29.996913960000001</v>
      </c>
      <c r="D16" s="309">
        <v>1218.4436733900002</v>
      </c>
      <c r="E16" s="309">
        <v>59.287442509999998</v>
      </c>
      <c r="F16" s="186">
        <f t="shared" si="0"/>
        <v>-0.60088282435232376</v>
      </c>
    </row>
    <row r="17" spans="1:9" x14ac:dyDescent="0.25">
      <c r="A17" s="7" t="s">
        <v>276</v>
      </c>
      <c r="B17" s="310">
        <v>1203.6236957799999</v>
      </c>
      <c r="C17" s="310">
        <v>14.26012976</v>
      </c>
      <c r="D17" s="310">
        <v>1217.8838255399996</v>
      </c>
      <c r="E17" s="310">
        <v>45.525874909999999</v>
      </c>
      <c r="F17" s="185">
        <f t="shared" si="0"/>
        <v>-0.23211606062580348</v>
      </c>
    </row>
    <row r="18" spans="1:9" x14ac:dyDescent="0.25">
      <c r="A18" s="24" t="s">
        <v>325</v>
      </c>
      <c r="B18" s="107" t="s">
        <v>314</v>
      </c>
      <c r="C18" s="135">
        <f>AVERAGE(C5:C17)</f>
        <v>33.907778279230769</v>
      </c>
      <c r="D18" s="189">
        <f>AVERAGE(D5:D17)</f>
        <v>1203.1777867176922</v>
      </c>
      <c r="E18" s="311">
        <f>AVERAGE(E5:E17)</f>
        <v>109.91580374307695</v>
      </c>
      <c r="F18" s="190"/>
    </row>
    <row r="20" spans="1:9" ht="28.5" customHeight="1" x14ac:dyDescent="0.25">
      <c r="A20" s="393" t="s">
        <v>672</v>
      </c>
      <c r="B20" s="394"/>
      <c r="C20" s="394"/>
      <c r="D20" s="394"/>
      <c r="E20" s="395"/>
    </row>
    <row r="21" spans="1:9" s="24" customFormat="1" x14ac:dyDescent="0.25">
      <c r="A21" s="191" t="s">
        <v>539</v>
      </c>
      <c r="B21" s="295" t="s">
        <v>587</v>
      </c>
      <c r="C21" s="155" t="s">
        <v>337</v>
      </c>
      <c r="D21" s="155" t="s">
        <v>581</v>
      </c>
      <c r="E21" s="155" t="s">
        <v>337</v>
      </c>
      <c r="F21" s="194" t="s">
        <v>623</v>
      </c>
      <c r="G21" s="296" t="s">
        <v>337</v>
      </c>
      <c r="H21" s="194" t="s">
        <v>589</v>
      </c>
      <c r="I21" s="297" t="s">
        <v>337</v>
      </c>
    </row>
    <row r="22" spans="1:9" x14ac:dyDescent="0.25">
      <c r="A22" s="211" t="s">
        <v>354</v>
      </c>
      <c r="B22" s="308">
        <v>566.46940699000004</v>
      </c>
      <c r="C22" s="294">
        <f t="shared" ref="C22:C53" si="1">(B22/$B$54)*100</f>
        <v>47.063663583235069</v>
      </c>
      <c r="D22" s="308">
        <v>9.3332689999999996E-2</v>
      </c>
      <c r="E22" s="294">
        <f>(D22/$D$54)*100</f>
        <v>0.65450098681289981</v>
      </c>
      <c r="F22" s="312">
        <v>566.56273968000005</v>
      </c>
      <c r="G22" s="294">
        <f>(F22/$F$54)*100</f>
        <v>46.520261440272478</v>
      </c>
      <c r="H22" s="308">
        <v>2.2816115200000002</v>
      </c>
      <c r="I22" s="299">
        <f>(H22/$H$54)*100</f>
        <v>5.0116807738687337</v>
      </c>
    </row>
    <row r="23" spans="1:9" x14ac:dyDescent="0.25">
      <c r="A23" s="103" t="s">
        <v>350</v>
      </c>
      <c r="B23" s="309">
        <v>200.71753006</v>
      </c>
      <c r="C23" s="294">
        <f t="shared" si="1"/>
        <v>16.676103234236042</v>
      </c>
      <c r="D23" s="309">
        <v>7.2285646200000002</v>
      </c>
      <c r="E23" s="294">
        <f t="shared" ref="E23:E53" si="2">(D23/$D$54)*100</f>
        <v>50.690735229326556</v>
      </c>
      <c r="F23" s="298">
        <v>207.94609467999999</v>
      </c>
      <c r="G23" s="294">
        <f t="shared" ref="G23:G53" si="3">(F23/$F$54)*100</f>
        <v>17.074378550663347</v>
      </c>
      <c r="H23" s="309">
        <v>0</v>
      </c>
      <c r="I23" s="299">
        <f t="shared" ref="I23:I53" si="4">(H23/$H$54)*100</f>
        <v>0</v>
      </c>
    </row>
    <row r="24" spans="1:9" x14ac:dyDescent="0.25">
      <c r="A24" s="103" t="s">
        <v>296</v>
      </c>
      <c r="B24" s="309">
        <v>97.099444219999995</v>
      </c>
      <c r="C24" s="294">
        <f t="shared" si="1"/>
        <v>8.0672592738443356</v>
      </c>
      <c r="D24" s="309">
        <v>3.3555199999999998</v>
      </c>
      <c r="E24" s="294">
        <f t="shared" si="2"/>
        <v>23.530781672213898</v>
      </c>
      <c r="F24" s="298">
        <v>100.45496421999999</v>
      </c>
      <c r="G24" s="294">
        <f t="shared" si="3"/>
        <v>8.2483207440134176</v>
      </c>
      <c r="H24" s="309">
        <v>32.559663550000003</v>
      </c>
      <c r="I24" s="299">
        <f t="shared" si="4"/>
        <v>71.5190287157954</v>
      </c>
    </row>
    <row r="25" spans="1:9" x14ac:dyDescent="0.25">
      <c r="A25" s="103" t="s">
        <v>363</v>
      </c>
      <c r="B25" s="309">
        <v>61.984019359999998</v>
      </c>
      <c r="C25" s="294">
        <f t="shared" si="1"/>
        <v>5.1497839048301284</v>
      </c>
      <c r="D25" s="309">
        <v>0</v>
      </c>
      <c r="E25" s="294">
        <f t="shared" si="2"/>
        <v>0</v>
      </c>
      <c r="F25" s="298">
        <v>61.984019359999998</v>
      </c>
      <c r="G25" s="294">
        <f t="shared" si="3"/>
        <v>5.0894853893405454</v>
      </c>
      <c r="H25" s="309">
        <v>0</v>
      </c>
      <c r="I25" s="299">
        <f t="shared" si="4"/>
        <v>0</v>
      </c>
    </row>
    <row r="26" spans="1:9" x14ac:dyDescent="0.25">
      <c r="A26" s="103" t="s">
        <v>364</v>
      </c>
      <c r="B26" s="309">
        <v>61.457980280000001</v>
      </c>
      <c r="C26" s="294">
        <f t="shared" si="1"/>
        <v>5.1060792916819882</v>
      </c>
      <c r="D26" s="309">
        <v>0</v>
      </c>
      <c r="E26" s="294">
        <f t="shared" si="2"/>
        <v>0</v>
      </c>
      <c r="F26" s="298">
        <v>61.457980280000001</v>
      </c>
      <c r="G26" s="294">
        <f t="shared" si="3"/>
        <v>5.0462925109256638</v>
      </c>
      <c r="H26" s="309">
        <v>0</v>
      </c>
      <c r="I26" s="299">
        <f t="shared" si="4"/>
        <v>0</v>
      </c>
    </row>
    <row r="27" spans="1:9" x14ac:dyDescent="0.25">
      <c r="A27" s="103" t="s">
        <v>351</v>
      </c>
      <c r="B27" s="309">
        <v>51.192636030000003</v>
      </c>
      <c r="C27" s="294">
        <f t="shared" si="1"/>
        <v>4.2532093884064786</v>
      </c>
      <c r="D27" s="309">
        <v>0</v>
      </c>
      <c r="E27" s="294">
        <f t="shared" si="2"/>
        <v>0</v>
      </c>
      <c r="F27" s="298">
        <v>51.192636030000003</v>
      </c>
      <c r="G27" s="294">
        <f t="shared" si="3"/>
        <v>4.2034088109595826</v>
      </c>
      <c r="H27" s="309">
        <v>0</v>
      </c>
      <c r="I27" s="299">
        <f t="shared" si="4"/>
        <v>0</v>
      </c>
    </row>
    <row r="28" spans="1:9" x14ac:dyDescent="0.25">
      <c r="A28" s="103" t="s">
        <v>366</v>
      </c>
      <c r="B28" s="309">
        <v>45.209477490000005</v>
      </c>
      <c r="C28" s="294">
        <f t="shared" si="1"/>
        <v>3.7561139456217094</v>
      </c>
      <c r="D28" s="309">
        <v>0</v>
      </c>
      <c r="E28" s="294">
        <f t="shared" si="2"/>
        <v>0</v>
      </c>
      <c r="F28" s="298">
        <v>45.209477490000005</v>
      </c>
      <c r="G28" s="294">
        <f t="shared" si="3"/>
        <v>3.7121338293457073</v>
      </c>
      <c r="H28" s="309">
        <v>0</v>
      </c>
      <c r="I28" s="299">
        <f t="shared" si="4"/>
        <v>0</v>
      </c>
    </row>
    <row r="29" spans="1:9" s="24" customFormat="1" x14ac:dyDescent="0.25">
      <c r="A29" s="103" t="s">
        <v>373</v>
      </c>
      <c r="B29" s="309">
        <v>20.681719229999999</v>
      </c>
      <c r="C29" s="294">
        <f t="shared" si="1"/>
        <v>1.7182878089316238</v>
      </c>
      <c r="D29" s="309">
        <v>0</v>
      </c>
      <c r="E29" s="294">
        <f t="shared" si="2"/>
        <v>0</v>
      </c>
      <c r="F29" s="298">
        <v>20.681719229999999</v>
      </c>
      <c r="G29" s="294">
        <f t="shared" si="3"/>
        <v>1.6981684784942348</v>
      </c>
      <c r="H29" s="309">
        <v>0</v>
      </c>
      <c r="I29" s="299">
        <f t="shared" si="4"/>
        <v>0</v>
      </c>
    </row>
    <row r="30" spans="1:9" x14ac:dyDescent="0.25">
      <c r="A30" s="103" t="s">
        <v>365</v>
      </c>
      <c r="B30" s="309">
        <v>20.426575879999998</v>
      </c>
      <c r="C30" s="294">
        <f>(B30/$B$54)*100</f>
        <v>1.6970898754832751</v>
      </c>
      <c r="D30" s="309">
        <v>0</v>
      </c>
      <c r="E30" s="294">
        <f t="shared" si="2"/>
        <v>0</v>
      </c>
      <c r="F30" s="298">
        <v>20.426575879999998</v>
      </c>
      <c r="G30" s="294">
        <f t="shared" si="3"/>
        <v>1.677218750396247</v>
      </c>
      <c r="H30" s="309">
        <v>0</v>
      </c>
      <c r="I30" s="299">
        <f t="shared" si="4"/>
        <v>0</v>
      </c>
    </row>
    <row r="31" spans="1:9" x14ac:dyDescent="0.25">
      <c r="A31" s="103" t="s">
        <v>367</v>
      </c>
      <c r="B31" s="309">
        <v>19.31962755</v>
      </c>
      <c r="C31" s="294">
        <f t="shared" si="1"/>
        <v>1.6051219012832783</v>
      </c>
      <c r="D31" s="309">
        <v>0</v>
      </c>
      <c r="E31" s="294">
        <f t="shared" si="2"/>
        <v>0</v>
      </c>
      <c r="F31" s="298">
        <v>19.31962755</v>
      </c>
      <c r="G31" s="294">
        <f t="shared" si="3"/>
        <v>1.5863276237726394</v>
      </c>
      <c r="H31" s="309">
        <v>9.6812490000000001E-2</v>
      </c>
      <c r="I31" s="299">
        <f t="shared" si="4"/>
        <v>0.21265377149014353</v>
      </c>
    </row>
    <row r="32" spans="1:9" x14ac:dyDescent="0.25">
      <c r="A32" s="103" t="s">
        <v>360</v>
      </c>
      <c r="B32" s="309">
        <v>16.876429680000001</v>
      </c>
      <c r="C32" s="294">
        <f t="shared" si="1"/>
        <v>1.4021350476207886</v>
      </c>
      <c r="D32" s="309">
        <v>1.2741036499999998</v>
      </c>
      <c r="E32" s="294">
        <f t="shared" si="2"/>
        <v>8.9347269025131215</v>
      </c>
      <c r="F32" s="298">
        <v>18.150533330000002</v>
      </c>
      <c r="G32" s="294">
        <f t="shared" si="3"/>
        <v>1.4903337206200433</v>
      </c>
      <c r="H32" s="309">
        <v>0</v>
      </c>
      <c r="I32" s="299">
        <f t="shared" si="4"/>
        <v>0</v>
      </c>
    </row>
    <row r="33" spans="1:9" x14ac:dyDescent="0.25">
      <c r="A33" s="103" t="s">
        <v>300</v>
      </c>
      <c r="B33" s="309">
        <v>10.60526014</v>
      </c>
      <c r="C33" s="294">
        <f t="shared" si="1"/>
        <v>0.88111094665075818</v>
      </c>
      <c r="D33" s="309">
        <v>0</v>
      </c>
      <c r="E33" s="294">
        <f t="shared" si="2"/>
        <v>0</v>
      </c>
      <c r="F33" s="298">
        <v>10.60526014</v>
      </c>
      <c r="G33" s="294">
        <f t="shared" si="3"/>
        <v>0.87079407063294489</v>
      </c>
      <c r="H33" s="309">
        <v>0</v>
      </c>
      <c r="I33" s="299">
        <f t="shared" si="4"/>
        <v>0</v>
      </c>
    </row>
    <row r="34" spans="1:9" x14ac:dyDescent="0.25">
      <c r="A34" s="103" t="s">
        <v>362</v>
      </c>
      <c r="B34" s="309">
        <v>5.6518142000000005</v>
      </c>
      <c r="C34" s="294">
        <f t="shared" si="1"/>
        <v>0.46956654474448356</v>
      </c>
      <c r="D34" s="309">
        <v>0</v>
      </c>
      <c r="E34" s="294">
        <f t="shared" si="2"/>
        <v>0</v>
      </c>
      <c r="F34" s="298">
        <v>5.6518142000000005</v>
      </c>
      <c r="G34" s="294">
        <f t="shared" si="3"/>
        <v>0.46406841781432073</v>
      </c>
      <c r="H34" s="309">
        <v>1.833E-3</v>
      </c>
      <c r="I34" s="299">
        <f t="shared" si="4"/>
        <v>4.0262817653118213E-3</v>
      </c>
    </row>
    <row r="35" spans="1:9" x14ac:dyDescent="0.25">
      <c r="A35" s="103" t="s">
        <v>349</v>
      </c>
      <c r="B35" s="309">
        <v>5.4164789999999998</v>
      </c>
      <c r="C35" s="294">
        <f t="shared" si="1"/>
        <v>0.45001432083720216</v>
      </c>
      <c r="D35" s="309">
        <v>0</v>
      </c>
      <c r="E35" s="294">
        <f t="shared" si="2"/>
        <v>0</v>
      </c>
      <c r="F35" s="298">
        <v>5.4164789999999998</v>
      </c>
      <c r="G35" s="294">
        <f t="shared" si="3"/>
        <v>0.44474512974161357</v>
      </c>
      <c r="H35" s="309">
        <v>0.64885694999999999</v>
      </c>
      <c r="I35" s="299">
        <f t="shared" si="4"/>
        <v>1.4252487212661453</v>
      </c>
    </row>
    <row r="36" spans="1:9" x14ac:dyDescent="0.25">
      <c r="A36" s="103" t="s">
        <v>384</v>
      </c>
      <c r="B36" s="309">
        <v>5.0421209999999999</v>
      </c>
      <c r="C36" s="294">
        <f t="shared" si="1"/>
        <v>0.41891174273803966</v>
      </c>
      <c r="D36" s="309">
        <v>0</v>
      </c>
      <c r="E36" s="294">
        <f t="shared" si="2"/>
        <v>0</v>
      </c>
      <c r="F36" s="298">
        <v>5.0421209999999999</v>
      </c>
      <c r="G36" s="294">
        <f t="shared" si="3"/>
        <v>0.41400672989185677</v>
      </c>
      <c r="H36" s="309">
        <v>0</v>
      </c>
      <c r="I36" s="299">
        <f t="shared" si="4"/>
        <v>0</v>
      </c>
    </row>
    <row r="37" spans="1:9" x14ac:dyDescent="0.25">
      <c r="A37" s="103" t="s">
        <v>372</v>
      </c>
      <c r="B37" s="309">
        <v>3.7958802400000002</v>
      </c>
      <c r="C37" s="294">
        <f t="shared" si="1"/>
        <v>0.31537101282640551</v>
      </c>
      <c r="D37" s="309">
        <v>0</v>
      </c>
      <c r="E37" s="294">
        <f t="shared" si="2"/>
        <v>0</v>
      </c>
      <c r="F37" s="298">
        <v>3.7958802400000002</v>
      </c>
      <c r="G37" s="294">
        <f t="shared" si="3"/>
        <v>0.31167835226951446</v>
      </c>
      <c r="H37" s="309">
        <v>0</v>
      </c>
      <c r="I37" s="299">
        <f t="shared" si="4"/>
        <v>0</v>
      </c>
    </row>
    <row r="38" spans="1:9" x14ac:dyDescent="0.25">
      <c r="A38" s="103" t="s">
        <v>379</v>
      </c>
      <c r="B38" s="309">
        <v>2.79171696</v>
      </c>
      <c r="C38" s="294">
        <f t="shared" si="1"/>
        <v>0.23194267193209805</v>
      </c>
      <c r="D38" s="309">
        <v>0</v>
      </c>
      <c r="E38" s="294">
        <f t="shared" si="2"/>
        <v>0</v>
      </c>
      <c r="F38" s="298">
        <v>2.79171696</v>
      </c>
      <c r="G38" s="294">
        <f t="shared" si="3"/>
        <v>0.22922686888974608</v>
      </c>
      <c r="H38" s="309">
        <v>0</v>
      </c>
      <c r="I38" s="299">
        <f t="shared" si="4"/>
        <v>0</v>
      </c>
    </row>
    <row r="39" spans="1:9" x14ac:dyDescent="0.25">
      <c r="A39" s="103" t="s">
        <v>359</v>
      </c>
      <c r="B39" s="309">
        <v>2.3533272300000001</v>
      </c>
      <c r="C39" s="294">
        <f t="shared" si="1"/>
        <v>0.19552018112064021</v>
      </c>
      <c r="D39" s="309">
        <v>0</v>
      </c>
      <c r="E39" s="294">
        <f t="shared" si="2"/>
        <v>0</v>
      </c>
      <c r="F39" s="298">
        <v>2.3533272300000001</v>
      </c>
      <c r="G39" s="294">
        <f t="shared" si="3"/>
        <v>0.19323084687133876</v>
      </c>
      <c r="H39" s="309">
        <v>7.1502342699999994</v>
      </c>
      <c r="I39" s="299">
        <f t="shared" si="4"/>
        <v>15.70586899018477</v>
      </c>
    </row>
    <row r="40" spans="1:9" x14ac:dyDescent="0.25">
      <c r="A40" s="103" t="s">
        <v>504</v>
      </c>
      <c r="B40" s="309">
        <v>2.1623411099999998</v>
      </c>
      <c r="C40" s="294">
        <f t="shared" si="1"/>
        <v>0.17965258723148594</v>
      </c>
      <c r="D40" s="309">
        <v>0</v>
      </c>
      <c r="E40" s="294">
        <f t="shared" si="2"/>
        <v>0</v>
      </c>
      <c r="F40" s="298">
        <v>2.1623411099999998</v>
      </c>
      <c r="G40" s="294">
        <f t="shared" si="3"/>
        <v>0.17754904570156638</v>
      </c>
      <c r="H40" s="309">
        <v>0</v>
      </c>
      <c r="I40" s="299">
        <f t="shared" si="4"/>
        <v>0</v>
      </c>
    </row>
    <row r="41" spans="1:9" x14ac:dyDescent="0.25">
      <c r="A41" s="103" t="s">
        <v>598</v>
      </c>
      <c r="B41" s="309">
        <v>2.0408163300000002</v>
      </c>
      <c r="C41" s="294">
        <f t="shared" si="1"/>
        <v>0.16955601133105502</v>
      </c>
      <c r="D41" s="309">
        <v>0</v>
      </c>
      <c r="E41" s="294">
        <f t="shared" si="2"/>
        <v>0</v>
      </c>
      <c r="F41" s="298">
        <v>2.0408163300000002</v>
      </c>
      <c r="G41" s="294">
        <f t="shared" si="3"/>
        <v>0.16757069001184233</v>
      </c>
      <c r="H41" s="309">
        <v>0</v>
      </c>
      <c r="I41" s="299">
        <f t="shared" si="4"/>
        <v>0</v>
      </c>
    </row>
    <row r="42" spans="1:9" x14ac:dyDescent="0.25">
      <c r="A42" s="103" t="s">
        <v>298</v>
      </c>
      <c r="B42" s="309">
        <v>1.41058215</v>
      </c>
      <c r="C42" s="294">
        <f t="shared" si="1"/>
        <v>0.11719461447507327</v>
      </c>
      <c r="D42" s="309">
        <v>0</v>
      </c>
      <c r="E42" s="294">
        <f t="shared" si="2"/>
        <v>0</v>
      </c>
      <c r="F42" s="298">
        <v>1.41058215</v>
      </c>
      <c r="G42" s="294">
        <f t="shared" si="3"/>
        <v>0.11582238965810708</v>
      </c>
      <c r="H42" s="309">
        <v>0</v>
      </c>
      <c r="I42" s="299">
        <f t="shared" si="4"/>
        <v>0</v>
      </c>
    </row>
    <row r="43" spans="1:9" x14ac:dyDescent="0.25">
      <c r="A43" s="103" t="s">
        <v>385</v>
      </c>
      <c r="B43" s="309">
        <v>0.52482094999999995</v>
      </c>
      <c r="C43" s="294">
        <f t="shared" si="1"/>
        <v>4.3603407928911979E-2</v>
      </c>
      <c r="D43" s="309">
        <v>0</v>
      </c>
      <c r="E43" s="294">
        <f t="shared" si="2"/>
        <v>0</v>
      </c>
      <c r="F43" s="298">
        <v>0.52482094999999995</v>
      </c>
      <c r="G43" s="294">
        <f t="shared" si="3"/>
        <v>4.3092858201585732E-2</v>
      </c>
      <c r="H43" s="309">
        <v>0</v>
      </c>
      <c r="I43" s="299">
        <f t="shared" si="4"/>
        <v>0</v>
      </c>
    </row>
    <row r="44" spans="1:9" x14ac:dyDescent="0.25">
      <c r="A44" s="103" t="s">
        <v>348</v>
      </c>
      <c r="B44" s="309">
        <v>0.27623500000000001</v>
      </c>
      <c r="C44" s="294">
        <f t="shared" si="1"/>
        <v>2.2950279308101174E-2</v>
      </c>
      <c r="D44" s="309">
        <v>0</v>
      </c>
      <c r="E44" s="294">
        <f t="shared" si="2"/>
        <v>0</v>
      </c>
      <c r="F44" s="298">
        <v>0.27623500000000001</v>
      </c>
      <c r="G44" s="294">
        <f t="shared" si="3"/>
        <v>2.2681555843597774E-2</v>
      </c>
      <c r="H44" s="309">
        <v>3.6176199999999998E-3</v>
      </c>
      <c r="I44" s="299">
        <f t="shared" si="4"/>
        <v>7.9462942934137217E-3</v>
      </c>
    </row>
    <row r="45" spans="1:9" s="24" customFormat="1" x14ac:dyDescent="0.25">
      <c r="A45" s="103" t="s">
        <v>355</v>
      </c>
      <c r="B45" s="309">
        <v>0.11168</v>
      </c>
      <c r="C45" s="294">
        <f t="shared" si="1"/>
        <v>9.2786475034978885E-3</v>
      </c>
      <c r="D45" s="309">
        <v>0</v>
      </c>
      <c r="E45" s="294">
        <f t="shared" si="2"/>
        <v>0</v>
      </c>
      <c r="F45" s="298">
        <v>0.11168</v>
      </c>
      <c r="G45" s="294">
        <f t="shared" si="3"/>
        <v>9.1700043680670411E-3</v>
      </c>
      <c r="H45" s="309">
        <v>0</v>
      </c>
      <c r="I45" s="299">
        <f t="shared" si="4"/>
        <v>0</v>
      </c>
    </row>
    <row r="46" spans="1:9" x14ac:dyDescent="0.25">
      <c r="A46" s="103" t="s">
        <v>352</v>
      </c>
      <c r="B46" s="309">
        <v>5.7496999999999999E-3</v>
      </c>
      <c r="C46" s="294">
        <f t="shared" si="1"/>
        <v>4.7769913637949325E-4</v>
      </c>
      <c r="D46" s="309">
        <v>2.2089242599999999</v>
      </c>
      <c r="E46" s="294">
        <f t="shared" si="2"/>
        <v>15.490211500010922</v>
      </c>
      <c r="F46" s="298">
        <v>2.2146739599999998</v>
      </c>
      <c r="G46" s="294">
        <f t="shared" si="3"/>
        <v>0.18184607706880671</v>
      </c>
      <c r="H46" s="309">
        <v>0</v>
      </c>
      <c r="I46" s="299">
        <f t="shared" si="4"/>
        <v>0</v>
      </c>
    </row>
    <row r="47" spans="1:9" x14ac:dyDescent="0.25">
      <c r="A47" s="103" t="s">
        <v>443</v>
      </c>
      <c r="B47" s="309">
        <v>2.5000000000000001E-5</v>
      </c>
      <c r="C47" s="294">
        <f t="shared" si="1"/>
        <v>2.0770611352744202E-6</v>
      </c>
      <c r="D47" s="309">
        <v>0</v>
      </c>
      <c r="E47" s="294">
        <f t="shared" si="2"/>
        <v>0</v>
      </c>
      <c r="F47" s="298">
        <v>2.5000000000000001E-5</v>
      </c>
      <c r="G47" s="294">
        <f t="shared" si="3"/>
        <v>2.0527409491554086E-6</v>
      </c>
      <c r="H47" s="309">
        <v>0</v>
      </c>
      <c r="I47" s="299">
        <f t="shared" si="4"/>
        <v>0</v>
      </c>
    </row>
    <row r="48" spans="1:9" x14ac:dyDescent="0.25">
      <c r="A48" s="103" t="s">
        <v>361</v>
      </c>
      <c r="B48" s="309">
        <v>0</v>
      </c>
      <c r="C48" s="294">
        <f t="shared" si="1"/>
        <v>0</v>
      </c>
      <c r="D48" s="309">
        <v>0</v>
      </c>
      <c r="E48" s="294">
        <f t="shared" si="2"/>
        <v>0</v>
      </c>
      <c r="F48" s="298">
        <v>0</v>
      </c>
      <c r="G48" s="294">
        <f t="shared" si="3"/>
        <v>0</v>
      </c>
      <c r="H48" s="309">
        <v>6.9999999999999994E-5</v>
      </c>
      <c r="I48" s="299">
        <f t="shared" si="4"/>
        <v>1.5375871444180442E-4</v>
      </c>
    </row>
    <row r="49" spans="1:9" x14ac:dyDescent="0.25">
      <c r="A49" s="103" t="s">
        <v>395</v>
      </c>
      <c r="B49" s="309">
        <v>0</v>
      </c>
      <c r="C49" s="294">
        <f t="shared" si="1"/>
        <v>0</v>
      </c>
      <c r="D49" s="309">
        <v>0</v>
      </c>
      <c r="E49" s="294">
        <f t="shared" si="2"/>
        <v>0</v>
      </c>
      <c r="F49" s="298">
        <v>0</v>
      </c>
      <c r="G49" s="294">
        <f t="shared" si="3"/>
        <v>0</v>
      </c>
      <c r="H49" s="309">
        <v>4.2163599999999997E-3</v>
      </c>
      <c r="I49" s="299">
        <f t="shared" si="4"/>
        <v>9.2614584746263783E-3</v>
      </c>
    </row>
    <row r="50" spans="1:9" x14ac:dyDescent="0.25">
      <c r="A50" s="103" t="s">
        <v>368</v>
      </c>
      <c r="B50" s="309">
        <v>0</v>
      </c>
      <c r="C50" s="294">
        <f t="shared" si="1"/>
        <v>0</v>
      </c>
      <c r="D50" s="309">
        <v>9.9684539999999988E-2</v>
      </c>
      <c r="E50" s="294">
        <f t="shared" si="2"/>
        <v>0.69904370912260194</v>
      </c>
      <c r="F50" s="298">
        <v>9.9684539999999988E-2</v>
      </c>
      <c r="G50" s="294">
        <f t="shared" si="3"/>
        <v>8.1850614902288111E-3</v>
      </c>
      <c r="H50" s="309">
        <v>0.18868469000000002</v>
      </c>
      <c r="I50" s="299">
        <f>(H50/$H$54)*100</f>
        <v>0.41445593384643425</v>
      </c>
    </row>
    <row r="51" spans="1:9" x14ac:dyDescent="0.25">
      <c r="A51" s="103" t="s">
        <v>376</v>
      </c>
      <c r="B51" s="309">
        <v>0</v>
      </c>
      <c r="C51" s="294">
        <f t="shared" si="1"/>
        <v>0</v>
      </c>
      <c r="D51" s="309">
        <v>0</v>
      </c>
      <c r="E51" s="294">
        <f t="shared" si="2"/>
        <v>0</v>
      </c>
      <c r="F51" s="298">
        <v>0</v>
      </c>
      <c r="G51" s="294">
        <f t="shared" si="3"/>
        <v>0</v>
      </c>
      <c r="H51" s="309">
        <v>0.28405271999999998</v>
      </c>
      <c r="I51" s="299">
        <f t="shared" si="4"/>
        <v>0.62393687229854033</v>
      </c>
    </row>
    <row r="52" spans="1:9" x14ac:dyDescent="0.25">
      <c r="A52" s="103" t="s">
        <v>370</v>
      </c>
      <c r="B52" s="309">
        <v>0</v>
      </c>
      <c r="C52" s="294">
        <f t="shared" si="1"/>
        <v>0</v>
      </c>
      <c r="D52" s="309">
        <v>0</v>
      </c>
      <c r="E52" s="294">
        <f t="shared" si="2"/>
        <v>0</v>
      </c>
      <c r="F52" s="298">
        <v>0</v>
      </c>
      <c r="G52" s="294">
        <f t="shared" si="3"/>
        <v>0</v>
      </c>
      <c r="H52" s="309">
        <v>0.93619015000000005</v>
      </c>
      <c r="I52" s="299">
        <f>(H52/$H$54)*100</f>
        <v>2.0563913419582867</v>
      </c>
    </row>
    <row r="53" spans="1:9" x14ac:dyDescent="0.25">
      <c r="A53" s="103" t="s">
        <v>369</v>
      </c>
      <c r="B53" s="309">
        <v>0</v>
      </c>
      <c r="C53" s="294">
        <f t="shared" si="1"/>
        <v>0</v>
      </c>
      <c r="D53" s="309">
        <v>0</v>
      </c>
      <c r="E53" s="294">
        <f t="shared" si="2"/>
        <v>0</v>
      </c>
      <c r="F53" s="298">
        <v>0</v>
      </c>
      <c r="G53" s="294">
        <f t="shared" si="3"/>
        <v>0</v>
      </c>
      <c r="H53" s="309">
        <v>1.3700315900000002</v>
      </c>
      <c r="I53" s="299">
        <f t="shared" si="4"/>
        <v>3.009347086043733</v>
      </c>
    </row>
    <row r="54" spans="1:9" x14ac:dyDescent="0.25">
      <c r="A54" s="174" t="s">
        <v>262</v>
      </c>
      <c r="B54" s="313">
        <f>SUM(B22:B53)</f>
        <v>1203.6236957800002</v>
      </c>
      <c r="C54" s="313">
        <f t="shared" ref="C54:H54" si="5">SUM(C22:C53)</f>
        <v>99.999999999999986</v>
      </c>
      <c r="D54" s="313">
        <f t="shared" si="5"/>
        <v>14.26012976</v>
      </c>
      <c r="E54" s="313">
        <f t="shared" si="5"/>
        <v>100</v>
      </c>
      <c r="F54" s="313">
        <f>SUM(F22:F53)</f>
        <v>1217.8838255400001</v>
      </c>
      <c r="G54" s="313">
        <f t="shared" si="5"/>
        <v>100</v>
      </c>
      <c r="H54" s="313">
        <f t="shared" si="5"/>
        <v>45.525874910000006</v>
      </c>
      <c r="I54" s="313">
        <f>SUM(I22:I53)</f>
        <v>99.999999999999986</v>
      </c>
    </row>
    <row r="56" spans="1:9" x14ac:dyDescent="0.25">
      <c r="D56" s="340"/>
    </row>
  </sheetData>
  <sortState xmlns:xlrd2="http://schemas.microsoft.com/office/spreadsheetml/2017/richdata2" ref="A22:C23">
    <sortCondition descending="1" ref="C22:C23"/>
  </sortState>
  <mergeCells count="2">
    <mergeCell ref="A20:E20"/>
    <mergeCell ref="A1:E1"/>
  </mergeCells>
  <phoneticPr fontId="4" type="noConversion"/>
  <hyperlinks>
    <hyperlink ref="H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zoomScale="70" zoomScaleNormal="70" workbookViewId="0">
      <selection activeCell="G1" sqref="G1"/>
    </sheetView>
  </sheetViews>
  <sheetFormatPr defaultColWidth="8.81640625" defaultRowHeight="11.5" x14ac:dyDescent="0.25"/>
  <cols>
    <col min="1" max="1" width="6" style="7" bestFit="1" customWidth="1"/>
    <col min="2" max="2" width="11.36328125" style="7" bestFit="1" customWidth="1"/>
    <col min="3" max="3" width="11.26953125" style="7" bestFit="1" customWidth="1"/>
    <col min="4" max="5" width="20.7265625" style="7" bestFit="1" customWidth="1"/>
    <col min="6" max="16384" width="8.81640625" style="7"/>
  </cols>
  <sheetData>
    <row r="1" spans="1:9" x14ac:dyDescent="0.25">
      <c r="A1" s="351" t="s">
        <v>592</v>
      </c>
      <c r="B1" s="352"/>
      <c r="C1" s="352"/>
      <c r="D1" s="352"/>
      <c r="G1" s="26" t="s">
        <v>313</v>
      </c>
    </row>
    <row r="2" spans="1:9" x14ac:dyDescent="0.25">
      <c r="A2" s="27" t="s">
        <v>268</v>
      </c>
      <c r="B2" s="27" t="s">
        <v>336</v>
      </c>
      <c r="C2" s="27" t="s">
        <v>266</v>
      </c>
      <c r="D2" s="27" t="s">
        <v>579</v>
      </c>
      <c r="E2" s="27" t="s">
        <v>580</v>
      </c>
    </row>
    <row r="3" spans="1:9" ht="14.5" x14ac:dyDescent="0.35">
      <c r="A3" s="211" t="s">
        <v>269</v>
      </c>
      <c r="B3" s="219">
        <v>7798.50610203</v>
      </c>
      <c r="C3" s="219">
        <v>10776.99982067</v>
      </c>
      <c r="D3" s="212">
        <f>SUM(B3)</f>
        <v>7798.50610203</v>
      </c>
      <c r="E3" s="213">
        <f>C3</f>
        <v>10776.99982067</v>
      </c>
    </row>
    <row r="4" spans="1:9" ht="14.5" x14ac:dyDescent="0.35">
      <c r="A4" s="103" t="s">
        <v>270</v>
      </c>
      <c r="B4" s="220">
        <v>8096.31795349</v>
      </c>
      <c r="C4" s="220">
        <v>8549.0026660959993</v>
      </c>
      <c r="D4" s="25">
        <f>SUM(B3:B4)</f>
        <v>15894.824055519999</v>
      </c>
      <c r="E4" s="175">
        <f>SUM(C3:C4)</f>
        <v>19326.002486765999</v>
      </c>
    </row>
    <row r="5" spans="1:9" ht="14.5" x14ac:dyDescent="0.35">
      <c r="A5" s="103" t="s">
        <v>271</v>
      </c>
      <c r="B5" s="220">
        <v>10240.798833680001</v>
      </c>
      <c r="C5" s="220">
        <v>12453.20344252</v>
      </c>
      <c r="D5" s="209">
        <f>SUM(B3:B5)</f>
        <v>26135.6228892</v>
      </c>
      <c r="E5" s="214">
        <f>SUM(C3:C5)</f>
        <v>31779.205929285999</v>
      </c>
    </row>
    <row r="6" spans="1:9" ht="14.5" x14ac:dyDescent="0.35">
      <c r="A6" s="103" t="s">
        <v>272</v>
      </c>
      <c r="B6" s="220">
        <v>7584.1863534599997</v>
      </c>
      <c r="C6" s="220">
        <v>8874.32037614</v>
      </c>
      <c r="D6" s="25">
        <f>SUM(B3:B6)</f>
        <v>33719.809242659998</v>
      </c>
      <c r="E6" s="175">
        <f>SUM(C3:C6)</f>
        <v>40653.526305425999</v>
      </c>
    </row>
    <row r="7" spans="1:9" ht="14.5" x14ac:dyDescent="0.35">
      <c r="A7" s="103" t="s">
        <v>273</v>
      </c>
      <c r="B7" s="220">
        <v>9235.8331533700002</v>
      </c>
      <c r="C7" s="220">
        <v>12030.92132272</v>
      </c>
      <c r="D7" s="209">
        <f>SUM(B3:B7)</f>
        <v>42955.642396030002</v>
      </c>
      <c r="E7" s="214">
        <f>SUM(C3:C7)</f>
        <v>52684.447628146001</v>
      </c>
    </row>
    <row r="8" spans="1:9" ht="14.5" x14ac:dyDescent="0.35">
      <c r="A8" s="103" t="s">
        <v>274</v>
      </c>
      <c r="B8" s="220">
        <v>8594.5953986599998</v>
      </c>
      <c r="C8" s="220">
        <v>10126.142885969999</v>
      </c>
      <c r="D8" s="25">
        <f>SUM(B3:B8)</f>
        <v>51550.237794690001</v>
      </c>
      <c r="E8" s="175">
        <f>SUM(C3:C8)</f>
        <v>62810.590514116004</v>
      </c>
      <c r="F8" s="25"/>
    </row>
    <row r="9" spans="1:9" ht="14.5" x14ac:dyDescent="0.35">
      <c r="A9" s="103" t="s">
        <v>275</v>
      </c>
      <c r="B9" s="220">
        <v>8230.4117169399997</v>
      </c>
      <c r="C9" s="220">
        <v>11923.044858285999</v>
      </c>
      <c r="D9" s="210">
        <f>SUM(B3:B9)</f>
        <v>59780.649511629999</v>
      </c>
      <c r="E9" s="215">
        <f>SUM(C3:C9)</f>
        <v>74733.635372402001</v>
      </c>
    </row>
    <row r="10" spans="1:9" ht="14.5" x14ac:dyDescent="0.35">
      <c r="A10" s="216" t="s">
        <v>276</v>
      </c>
      <c r="B10" s="221">
        <v>7388.9381627600005</v>
      </c>
      <c r="C10" s="221">
        <v>12286.33740348</v>
      </c>
      <c r="D10" s="217">
        <f>SUM(B3:B10)</f>
        <v>67169.587674390001</v>
      </c>
      <c r="E10" s="218">
        <f>SUM(C3:C10)</f>
        <v>87019.972775881994</v>
      </c>
      <c r="G10" s="25"/>
      <c r="I10" s="30"/>
    </row>
    <row r="11" spans="1:9" x14ac:dyDescent="0.25">
      <c r="B11" s="28"/>
      <c r="C11" s="28"/>
      <c r="D11" s="31"/>
      <c r="E11" s="25"/>
      <c r="F11" s="25"/>
    </row>
    <row r="12" spans="1:9" x14ac:dyDescent="0.25">
      <c r="B12" s="28"/>
      <c r="C12" s="28"/>
      <c r="D12" s="25"/>
      <c r="E12" s="32"/>
      <c r="F12" s="25"/>
      <c r="H12" s="25"/>
    </row>
    <row r="13" spans="1:9" x14ac:dyDescent="0.25">
      <c r="B13" s="28"/>
      <c r="C13" s="28"/>
      <c r="D13" s="25"/>
      <c r="E13" s="25"/>
    </row>
    <row r="14" spans="1:9" x14ac:dyDescent="0.25">
      <c r="B14" s="28"/>
      <c r="C14" s="28"/>
      <c r="D14" s="25"/>
      <c r="E14" s="25"/>
    </row>
    <row r="15" spans="1:9" x14ac:dyDescent="0.25">
      <c r="D15" s="25"/>
      <c r="F15" s="25"/>
    </row>
    <row r="16" spans="1:9" x14ac:dyDescent="0.25">
      <c r="D16" s="19"/>
      <c r="E16" s="19"/>
    </row>
    <row r="17" spans="4:4" x14ac:dyDescent="0.25">
      <c r="D17" s="25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3"/>
  <sheetViews>
    <sheetView zoomScale="70" zoomScaleNormal="70" workbookViewId="0">
      <selection activeCell="H1" sqref="H1:I1"/>
    </sheetView>
  </sheetViews>
  <sheetFormatPr defaultColWidth="8.81640625" defaultRowHeight="11.5" x14ac:dyDescent="0.25"/>
  <cols>
    <col min="1" max="1" width="45.90625" style="7" customWidth="1"/>
    <col min="2" max="2" width="12.453125" style="7" customWidth="1"/>
    <col min="3" max="3" width="13.36328125" style="7" customWidth="1"/>
    <col min="4" max="4" width="12.453125" style="7" customWidth="1"/>
    <col min="5" max="5" width="13.36328125" style="7" customWidth="1"/>
    <col min="6" max="6" width="12.453125" style="7" customWidth="1"/>
    <col min="7" max="7" width="13.36328125" style="7" customWidth="1"/>
    <col min="8" max="8" width="8.81640625" style="7"/>
    <col min="9" max="9" width="11.1796875" style="7" customWidth="1"/>
    <col min="10" max="16384" width="8.81640625" style="7"/>
  </cols>
  <sheetData>
    <row r="1" spans="1:9" x14ac:dyDescent="0.25">
      <c r="A1" s="349" t="s">
        <v>478</v>
      </c>
      <c r="B1" s="349"/>
      <c r="C1" s="349"/>
      <c r="D1" s="349"/>
      <c r="E1" s="349"/>
      <c r="F1" s="349"/>
      <c r="G1" s="349"/>
      <c r="H1" s="358" t="s">
        <v>313</v>
      </c>
      <c r="I1" s="358"/>
    </row>
    <row r="2" spans="1:9" x14ac:dyDescent="0.25">
      <c r="A2" s="356" t="s">
        <v>281</v>
      </c>
      <c r="B2" s="353">
        <v>2022</v>
      </c>
      <c r="C2" s="355"/>
      <c r="D2" s="353">
        <v>2023</v>
      </c>
      <c r="E2" s="354"/>
      <c r="F2" s="354"/>
      <c r="G2" s="355"/>
    </row>
    <row r="3" spans="1:9" x14ac:dyDescent="0.25">
      <c r="A3" s="357"/>
      <c r="B3" s="51" t="s">
        <v>276</v>
      </c>
      <c r="C3" s="52" t="s">
        <v>282</v>
      </c>
      <c r="D3" s="51" t="s">
        <v>275</v>
      </c>
      <c r="E3" s="51" t="s">
        <v>283</v>
      </c>
      <c r="F3" s="51" t="s">
        <v>276</v>
      </c>
      <c r="G3" s="42" t="s">
        <v>283</v>
      </c>
    </row>
    <row r="4" spans="1:9" x14ac:dyDescent="0.25">
      <c r="A4" s="34" t="s">
        <v>284</v>
      </c>
      <c r="B4" s="222">
        <v>3749.5594000000001</v>
      </c>
      <c r="C4" s="45">
        <f>(B4/$B$13)*100</f>
        <v>47.552115742528798</v>
      </c>
      <c r="D4" s="222">
        <v>3957.6106225200001</v>
      </c>
      <c r="E4" s="45">
        <f>(D4/$D$13)*100</f>
        <v>48.085208354454089</v>
      </c>
      <c r="F4" s="222">
        <v>4670.8504241000001</v>
      </c>
      <c r="G4" s="45">
        <f>(F4/$F$13)*100</f>
        <v>63.214095465582979</v>
      </c>
      <c r="H4" s="25"/>
    </row>
    <row r="5" spans="1:9" x14ac:dyDescent="0.25">
      <c r="A5" s="36" t="s">
        <v>285</v>
      </c>
      <c r="B5" s="223">
        <v>3716.91213186</v>
      </c>
      <c r="C5" s="45">
        <f t="shared" ref="C5:C10" si="0">(B5/$B$13)*100</f>
        <v>47.138081316705154</v>
      </c>
      <c r="D5" s="223">
        <v>3782.3847642399996</v>
      </c>
      <c r="E5" s="45">
        <f t="shared" ref="E5:E10" si="1">(D5/$D$13)*100</f>
        <v>45.956203581590209</v>
      </c>
      <c r="F5" s="223">
        <v>2132.8260331400002</v>
      </c>
      <c r="G5" s="45">
        <f>(F5/$F$13)*100</f>
        <v>28.865122242995227</v>
      </c>
      <c r="H5" s="25"/>
    </row>
    <row r="6" spans="1:9" x14ac:dyDescent="0.25">
      <c r="A6" s="36" t="s">
        <v>286</v>
      </c>
      <c r="B6" s="223">
        <v>311.05203939999996</v>
      </c>
      <c r="C6" s="45">
        <f t="shared" si="0"/>
        <v>3.944778839748059</v>
      </c>
      <c r="D6" s="223">
        <v>380.79169080999998</v>
      </c>
      <c r="E6" s="45">
        <f t="shared" si="1"/>
        <v>4.6266420673250996</v>
      </c>
      <c r="F6" s="223">
        <v>438.30523138000001</v>
      </c>
      <c r="G6" s="45">
        <f>(F6/$F$13)*100</f>
        <v>5.9319109420761373</v>
      </c>
      <c r="H6" s="25"/>
    </row>
    <row r="7" spans="1:9" x14ac:dyDescent="0.25">
      <c r="A7" s="36" t="s">
        <v>287</v>
      </c>
      <c r="B7" s="223">
        <v>68.152956760000009</v>
      </c>
      <c r="C7" s="45">
        <f t="shared" si="0"/>
        <v>0.86431949525778451</v>
      </c>
      <c r="D7" s="223">
        <v>54.218861570000001</v>
      </c>
      <c r="E7" s="45">
        <f t="shared" si="1"/>
        <v>0.65876244633552972</v>
      </c>
      <c r="F7" s="223">
        <v>72.874226319999991</v>
      </c>
      <c r="G7" s="45">
        <f t="shared" ref="G7:G10" si="2">(F7/$F$13)*100</f>
        <v>0.98626114760688655</v>
      </c>
      <c r="H7" s="25"/>
    </row>
    <row r="8" spans="1:9" x14ac:dyDescent="0.25">
      <c r="A8" s="36" t="s">
        <v>288</v>
      </c>
      <c r="B8" s="223">
        <v>34.658251759999999</v>
      </c>
      <c r="C8" s="45">
        <f t="shared" si="0"/>
        <v>0.43953782919807122</v>
      </c>
      <c r="D8" s="223">
        <v>50.12905731</v>
      </c>
      <c r="E8" s="45">
        <f t="shared" si="1"/>
        <v>0.60907107729280874</v>
      </c>
      <c r="F8" s="223">
        <v>69.183765750000006</v>
      </c>
      <c r="G8" s="45">
        <f t="shared" si="2"/>
        <v>0.93631539777506656</v>
      </c>
      <c r="H8" s="25"/>
    </row>
    <row r="9" spans="1:9" x14ac:dyDescent="0.25">
      <c r="A9" s="36" t="s">
        <v>289</v>
      </c>
      <c r="B9" s="223">
        <v>4.6763665400000001</v>
      </c>
      <c r="C9" s="45">
        <f t="shared" si="0"/>
        <v>5.9305934175777807E-2</v>
      </c>
      <c r="D9" s="223">
        <v>4.6471949299999995</v>
      </c>
      <c r="E9" s="45">
        <f t="shared" si="1"/>
        <v>5.646369938499006E-2</v>
      </c>
      <c r="F9" s="223">
        <v>3.9631236099999998</v>
      </c>
      <c r="G9" s="45">
        <f t="shared" si="2"/>
        <v>5.3635901704713253E-2</v>
      </c>
    </row>
    <row r="10" spans="1:9" x14ac:dyDescent="0.25">
      <c r="A10" s="36" t="s">
        <v>290</v>
      </c>
      <c r="B10" s="223">
        <v>0.14453036</v>
      </c>
      <c r="C10" s="45">
        <f t="shared" si="0"/>
        <v>1.8329418669909201E-3</v>
      </c>
      <c r="D10" s="223">
        <v>0.6134133100000001</v>
      </c>
      <c r="E10" s="45">
        <f t="shared" si="1"/>
        <v>7.4530088055918342E-3</v>
      </c>
      <c r="F10" s="223">
        <v>0.93535846</v>
      </c>
      <c r="G10" s="45">
        <f t="shared" si="2"/>
        <v>1.2658902258976467E-2</v>
      </c>
    </row>
    <row r="11" spans="1:9" x14ac:dyDescent="0.25">
      <c r="A11" s="36" t="s">
        <v>540</v>
      </c>
      <c r="B11" s="223">
        <v>2.2000000000000001E-3</v>
      </c>
      <c r="C11" s="45"/>
      <c r="D11" s="223">
        <v>0</v>
      </c>
      <c r="E11" s="45"/>
      <c r="F11" s="223">
        <v>0</v>
      </c>
      <c r="G11" s="45"/>
    </row>
    <row r="12" spans="1:9" x14ac:dyDescent="0.25">
      <c r="A12" s="36" t="s">
        <v>595</v>
      </c>
      <c r="B12" s="223">
        <v>0</v>
      </c>
      <c r="C12" s="45"/>
      <c r="D12" s="223">
        <v>1.6112250000000002E-2</v>
      </c>
      <c r="E12" s="45"/>
      <c r="F12" s="223">
        <v>0</v>
      </c>
      <c r="G12" s="45"/>
    </row>
    <row r="13" spans="1:9" x14ac:dyDescent="0.25">
      <c r="A13" s="46" t="s">
        <v>262</v>
      </c>
      <c r="B13" s="47">
        <f>SUM(B4:B12)</f>
        <v>7885.1578766800003</v>
      </c>
      <c r="C13" s="48">
        <f t="shared" ref="C13:E13" si="3">SUM(C4:C10)</f>
        <v>99.999972099480644</v>
      </c>
      <c r="D13" s="47">
        <f>SUM(D4:D12)</f>
        <v>8230.4117169399979</v>
      </c>
      <c r="E13" s="48">
        <f t="shared" si="3"/>
        <v>99.999804235188321</v>
      </c>
      <c r="F13" s="47">
        <f>SUM(F4:F12)</f>
        <v>7388.9381627600014</v>
      </c>
      <c r="G13" s="48">
        <f>SUM(G4:G10)</f>
        <v>99.999999999999972</v>
      </c>
    </row>
    <row r="15" spans="1:9" x14ac:dyDescent="0.25">
      <c r="G15" s="49"/>
    </row>
    <row r="16" spans="1:9" x14ac:dyDescent="0.25">
      <c r="G16" s="19"/>
    </row>
    <row r="17" spans="7:7" x14ac:dyDescent="0.25">
      <c r="G17" s="19"/>
    </row>
    <row r="18" spans="7:7" x14ac:dyDescent="0.25">
      <c r="G18" s="19"/>
    </row>
    <row r="19" spans="7:7" x14ac:dyDescent="0.25">
      <c r="G19" s="19"/>
    </row>
    <row r="20" spans="7:7" x14ac:dyDescent="0.25">
      <c r="G20" s="19"/>
    </row>
    <row r="21" spans="7:7" x14ac:dyDescent="0.25">
      <c r="G21" s="19"/>
    </row>
    <row r="22" spans="7:7" x14ac:dyDescent="0.25">
      <c r="G22" s="19"/>
    </row>
    <row r="23" spans="7:7" x14ac:dyDescent="0.25">
      <c r="G23" s="19"/>
    </row>
  </sheetData>
  <sortState xmlns:xlrd2="http://schemas.microsoft.com/office/spreadsheetml/2017/richdata2" ref="A5:F13">
    <sortCondition descending="1" ref="F4:F13"/>
  </sortState>
  <mergeCells count="5">
    <mergeCell ref="D2:G2"/>
    <mergeCell ref="B2:C2"/>
    <mergeCell ref="A2:A3"/>
    <mergeCell ref="H1:I1"/>
    <mergeCell ref="A1:G1"/>
  </mergeCells>
  <hyperlinks>
    <hyperlink ref="H1:I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="55" zoomScaleNormal="55" workbookViewId="0">
      <selection activeCell="I1" sqref="I1:J1"/>
    </sheetView>
  </sheetViews>
  <sheetFormatPr defaultColWidth="8.81640625" defaultRowHeight="11.5" x14ac:dyDescent="0.25"/>
  <cols>
    <col min="1" max="1" width="46.81640625" style="7" customWidth="1"/>
    <col min="2" max="2" width="12.54296875" style="7" customWidth="1"/>
    <col min="3" max="3" width="13.08984375" style="7" customWidth="1"/>
    <col min="4" max="4" width="12.54296875" style="7" customWidth="1"/>
    <col min="5" max="5" width="13.08984375" style="7" customWidth="1"/>
    <col min="6" max="6" width="12.54296875" style="7" customWidth="1"/>
    <col min="7" max="7" width="16.08984375" style="7" customWidth="1"/>
    <col min="8" max="8" width="11.36328125" style="7" customWidth="1"/>
    <col min="9" max="16384" width="8.81640625" style="7"/>
  </cols>
  <sheetData>
    <row r="1" spans="1:10" x14ac:dyDescent="0.25">
      <c r="A1" s="349" t="s">
        <v>477</v>
      </c>
      <c r="B1" s="349"/>
      <c r="C1" s="349"/>
      <c r="D1" s="349"/>
      <c r="E1" s="349"/>
      <c r="F1" s="349"/>
      <c r="G1" s="349"/>
      <c r="I1" s="358" t="s">
        <v>313</v>
      </c>
      <c r="J1" s="358"/>
    </row>
    <row r="2" spans="1:10" x14ac:dyDescent="0.25">
      <c r="A2" s="359" t="s">
        <v>281</v>
      </c>
      <c r="B2" s="353">
        <v>2022</v>
      </c>
      <c r="C2" s="355"/>
      <c r="D2" s="353">
        <v>2023</v>
      </c>
      <c r="E2" s="354"/>
      <c r="F2" s="354"/>
      <c r="G2" s="355"/>
      <c r="H2" s="40"/>
    </row>
    <row r="3" spans="1:10" x14ac:dyDescent="0.25">
      <c r="A3" s="356"/>
      <c r="B3" s="51" t="s">
        <v>276</v>
      </c>
      <c r="C3" s="52" t="s">
        <v>282</v>
      </c>
      <c r="D3" s="51" t="s">
        <v>275</v>
      </c>
      <c r="E3" s="51" t="s">
        <v>283</v>
      </c>
      <c r="F3" s="51" t="s">
        <v>276</v>
      </c>
      <c r="G3" s="53" t="s">
        <v>283</v>
      </c>
      <c r="H3" s="43"/>
    </row>
    <row r="4" spans="1:10" x14ac:dyDescent="0.25">
      <c r="A4" s="34" t="s">
        <v>284</v>
      </c>
      <c r="B4" s="35">
        <v>1755.0445852100002</v>
      </c>
      <c r="C4" s="54">
        <f t="shared" ref="C4:C9" si="0">(B4/$B$12)*100</f>
        <v>54.870515944056983</v>
      </c>
      <c r="D4" s="35">
        <v>1444.7905610400001</v>
      </c>
      <c r="E4" s="54">
        <f t="shared" ref="E4:E9" si="1">(D4/$D$12)*100</f>
        <v>78.222893343168593</v>
      </c>
      <c r="F4" s="35">
        <v>2093.1808478299999</v>
      </c>
      <c r="G4" s="55">
        <f t="shared" ref="G4:G9" si="2">(F4/$F$12)*100</f>
        <v>83.532494159826243</v>
      </c>
      <c r="H4" s="20"/>
    </row>
    <row r="5" spans="1:10" x14ac:dyDescent="0.25">
      <c r="A5" s="36" t="s">
        <v>285</v>
      </c>
      <c r="B5" s="37">
        <v>1370.25048803</v>
      </c>
      <c r="C5" s="54">
        <f t="shared" si="0"/>
        <v>42.84013744403282</v>
      </c>
      <c r="D5" s="37">
        <v>344.83163544999996</v>
      </c>
      <c r="E5" s="54">
        <f t="shared" si="1"/>
        <v>18.669645946288092</v>
      </c>
      <c r="F5" s="37">
        <v>335.06187186</v>
      </c>
      <c r="G5" s="55">
        <f t="shared" si="2"/>
        <v>13.371302285390977</v>
      </c>
      <c r="H5" s="20"/>
    </row>
    <row r="6" spans="1:10" x14ac:dyDescent="0.25">
      <c r="A6" s="36" t="s">
        <v>287</v>
      </c>
      <c r="B6" s="37">
        <v>68.152956760000009</v>
      </c>
      <c r="C6" s="54">
        <f t="shared" si="0"/>
        <v>2.1307651851401515</v>
      </c>
      <c r="D6" s="37">
        <v>54.21796157</v>
      </c>
      <c r="E6" s="54">
        <f t="shared" si="1"/>
        <v>2.9354329544631526</v>
      </c>
      <c r="F6" s="37">
        <v>72.866668319999988</v>
      </c>
      <c r="G6" s="55">
        <f t="shared" si="2"/>
        <v>2.9078875588779205</v>
      </c>
      <c r="H6" s="20"/>
    </row>
    <row r="7" spans="1:10" x14ac:dyDescent="0.25">
      <c r="A7" s="36" t="s">
        <v>286</v>
      </c>
      <c r="B7" s="37">
        <v>3.6469091099999997</v>
      </c>
      <c r="C7" s="54">
        <f t="shared" si="0"/>
        <v>0.11401863300403717</v>
      </c>
      <c r="D7" s="37">
        <v>2.5826359399999999</v>
      </c>
      <c r="E7" s="54">
        <f t="shared" si="1"/>
        <v>0.13982736399761186</v>
      </c>
      <c r="F7" s="37">
        <v>3.4332363099999998</v>
      </c>
      <c r="G7" s="55">
        <f t="shared" si="2"/>
        <v>0.13701004015572291</v>
      </c>
      <c r="H7" s="20"/>
    </row>
    <row r="8" spans="1:10" x14ac:dyDescent="0.25">
      <c r="A8" s="36" t="s">
        <v>288</v>
      </c>
      <c r="B8" s="37">
        <v>1.2995369999999999</v>
      </c>
      <c r="C8" s="54">
        <f t="shared" si="0"/>
        <v>4.0629318639138622E-2</v>
      </c>
      <c r="D8" s="37">
        <v>0.20241657999999998</v>
      </c>
      <c r="E8" s="54">
        <f t="shared" si="1"/>
        <v>1.0959104367924083E-2</v>
      </c>
      <c r="F8" s="37">
        <v>0.86889499999999997</v>
      </c>
      <c r="G8" s="55">
        <f t="shared" si="2"/>
        <v>3.4674962074226358E-2</v>
      </c>
      <c r="H8" s="20"/>
    </row>
    <row r="9" spans="1:10" x14ac:dyDescent="0.25">
      <c r="A9" s="36" t="s">
        <v>290</v>
      </c>
      <c r="B9" s="37">
        <v>0.123613</v>
      </c>
      <c r="C9" s="54">
        <f t="shared" si="0"/>
        <v>3.8646933214982284E-3</v>
      </c>
      <c r="D9" s="37">
        <v>0.39233031000000002</v>
      </c>
      <c r="E9" s="54">
        <f t="shared" si="1"/>
        <v>2.1241287714623032E-2</v>
      </c>
      <c r="F9" s="37">
        <v>0.39624414000000002</v>
      </c>
      <c r="G9" s="55">
        <f t="shared" si="2"/>
        <v>1.581290089899751E-2</v>
      </c>
      <c r="H9" s="20"/>
    </row>
    <row r="10" spans="1:10" x14ac:dyDescent="0.25">
      <c r="A10" s="36" t="s">
        <v>289</v>
      </c>
      <c r="B10" s="37">
        <v>0</v>
      </c>
      <c r="C10" s="54">
        <f>(B10/B12)*100</f>
        <v>0</v>
      </c>
      <c r="D10" s="37">
        <v>0</v>
      </c>
      <c r="E10" s="54">
        <f>(D10/D12)*100</f>
        <v>0</v>
      </c>
      <c r="F10" s="37">
        <v>2.0500000000000001E-2</v>
      </c>
      <c r="G10" s="55">
        <f>(F10/F12)*100</f>
        <v>8.1809277590691671E-4</v>
      </c>
      <c r="H10" s="20"/>
    </row>
    <row r="11" spans="1:10" x14ac:dyDescent="0.25">
      <c r="A11" s="36" t="s">
        <v>540</v>
      </c>
      <c r="B11" s="37">
        <v>2.2000000000000001E-3</v>
      </c>
      <c r="C11" s="54">
        <f>(B11/B12)*100</f>
        <v>6.8781805370762801E-5</v>
      </c>
      <c r="D11" s="37">
        <v>0</v>
      </c>
      <c r="E11" s="54">
        <f>(D11/D12)*100</f>
        <v>0</v>
      </c>
      <c r="F11" s="37">
        <v>0</v>
      </c>
      <c r="G11" s="55">
        <f>(F11/F12)*100</f>
        <v>0</v>
      </c>
      <c r="H11" s="20"/>
    </row>
    <row r="12" spans="1:10" s="24" customFormat="1" x14ac:dyDescent="0.25">
      <c r="A12" s="56" t="s">
        <v>262</v>
      </c>
      <c r="B12" s="57">
        <f t="shared" ref="B12:G12" si="3">SUM(B4:B11)</f>
        <v>3198.5202891100002</v>
      </c>
      <c r="C12" s="47">
        <f t="shared" si="3"/>
        <v>100</v>
      </c>
      <c r="D12" s="57">
        <f t="shared" si="3"/>
        <v>1847.0175408900002</v>
      </c>
      <c r="E12" s="47">
        <f t="shared" si="3"/>
        <v>100</v>
      </c>
      <c r="F12" s="57">
        <f t="shared" si="3"/>
        <v>2505.82826346</v>
      </c>
      <c r="G12" s="58">
        <f t="shared" si="3"/>
        <v>99.999999999999986</v>
      </c>
      <c r="H12" s="59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1"/>
  <sheetViews>
    <sheetView zoomScale="70" zoomScaleNormal="70" workbookViewId="0">
      <selection activeCell="I1" sqref="I1:J1"/>
    </sheetView>
  </sheetViews>
  <sheetFormatPr defaultColWidth="8.81640625" defaultRowHeight="11.5" x14ac:dyDescent="0.25"/>
  <cols>
    <col min="1" max="1" width="37" style="7" customWidth="1"/>
    <col min="2" max="8" width="13.36328125" style="7" customWidth="1"/>
    <col min="9" max="16384" width="8.81640625" style="7"/>
  </cols>
  <sheetData>
    <row r="1" spans="1:10" x14ac:dyDescent="0.25">
      <c r="A1" s="349" t="s">
        <v>476</v>
      </c>
      <c r="B1" s="349"/>
      <c r="C1" s="349"/>
      <c r="D1" s="349"/>
      <c r="E1" s="349"/>
      <c r="F1" s="349"/>
      <c r="G1" s="349"/>
      <c r="H1" s="339"/>
      <c r="I1" s="350" t="s">
        <v>313</v>
      </c>
      <c r="J1" s="350"/>
    </row>
    <row r="2" spans="1:10" ht="14.5" customHeight="1" x14ac:dyDescent="0.25">
      <c r="A2" s="359" t="s">
        <v>281</v>
      </c>
      <c r="B2" s="353">
        <v>2022</v>
      </c>
      <c r="C2" s="355"/>
      <c r="D2" s="353">
        <v>2023</v>
      </c>
      <c r="E2" s="354"/>
      <c r="F2" s="354"/>
      <c r="G2" s="355"/>
      <c r="H2" s="397"/>
    </row>
    <row r="3" spans="1:10" x14ac:dyDescent="0.25">
      <c r="A3" s="356"/>
      <c r="B3" s="51" t="s">
        <v>276</v>
      </c>
      <c r="C3" s="52" t="s">
        <v>282</v>
      </c>
      <c r="D3" s="51" t="s">
        <v>275</v>
      </c>
      <c r="E3" s="51" t="s">
        <v>283</v>
      </c>
      <c r="F3" s="51" t="s">
        <v>276</v>
      </c>
      <c r="G3" s="53" t="s">
        <v>283</v>
      </c>
      <c r="H3" s="398"/>
    </row>
    <row r="4" spans="1:10" x14ac:dyDescent="0.25">
      <c r="A4" s="34" t="s">
        <v>284</v>
      </c>
      <c r="B4" s="222">
        <v>8044.7822276499992</v>
      </c>
      <c r="C4" s="54">
        <f>(B4/$B$14)*100</f>
        <v>66.939468700518191</v>
      </c>
      <c r="D4" s="222">
        <v>8123.2431072460004</v>
      </c>
      <c r="E4" s="54">
        <f>(D4/$D$14)*100</f>
        <v>68.130609284764191</v>
      </c>
      <c r="F4" s="222">
        <v>8887.9510563500007</v>
      </c>
      <c r="G4" s="54">
        <f>(F4/$F$14)*100</f>
        <v>72.340118657595738</v>
      </c>
      <c r="H4" s="399"/>
    </row>
    <row r="5" spans="1:10" x14ac:dyDescent="0.25">
      <c r="A5" s="36" t="s">
        <v>285</v>
      </c>
      <c r="B5" s="223">
        <v>3779.4583280399997</v>
      </c>
      <c r="C5" s="54">
        <f t="shared" ref="C5:C12" si="0">(B5/$B$14)*100</f>
        <v>31.44832579621611</v>
      </c>
      <c r="D5" s="223">
        <v>3525.4716431500001</v>
      </c>
      <c r="E5" s="54">
        <f t="shared" ref="E5:E12" si="1">(D5/$D$14)*100</f>
        <v>29.568551364628558</v>
      </c>
      <c r="F5" s="223">
        <v>3183.9759058499999</v>
      </c>
      <c r="G5" s="54">
        <f t="shared" ref="G5:G12" si="2">(F5/$F$14)*100</f>
        <v>25.91476858634995</v>
      </c>
      <c r="H5" s="178"/>
      <c r="I5" s="25"/>
      <c r="J5" s="25"/>
    </row>
    <row r="6" spans="1:10" x14ac:dyDescent="0.25">
      <c r="A6" s="36" t="s">
        <v>286</v>
      </c>
      <c r="B6" s="223">
        <v>171.74247446999999</v>
      </c>
      <c r="C6" s="54">
        <f t="shared" si="0"/>
        <v>1.4290442760303734</v>
      </c>
      <c r="D6" s="223">
        <v>252.34576299</v>
      </c>
      <c r="E6" s="54">
        <f t="shared" si="1"/>
        <v>2.1164540265453304</v>
      </c>
      <c r="F6" s="223">
        <v>176.97522305000001</v>
      </c>
      <c r="G6" s="54">
        <f t="shared" si="2"/>
        <v>1.4404229449198853</v>
      </c>
      <c r="H6" s="178"/>
    </row>
    <row r="7" spans="1:10" x14ac:dyDescent="0.25">
      <c r="A7" s="36" t="s">
        <v>290</v>
      </c>
      <c r="B7" s="223">
        <v>17.458503499999999</v>
      </c>
      <c r="C7" s="54">
        <f t="shared" si="0"/>
        <v>0.14526968108340219</v>
      </c>
      <c r="D7" s="223">
        <v>17.660928339999998</v>
      </c>
      <c r="E7" s="54">
        <f t="shared" si="1"/>
        <v>0.14812431346114091</v>
      </c>
      <c r="F7" s="223">
        <v>21.753054280000001</v>
      </c>
      <c r="G7" s="54">
        <f t="shared" si="2"/>
        <v>0.17705076432166539</v>
      </c>
      <c r="H7" s="178"/>
    </row>
    <row r="8" spans="1:10" x14ac:dyDescent="0.25">
      <c r="A8" s="36" t="s">
        <v>287</v>
      </c>
      <c r="B8" s="223">
        <v>0.36997779999999997</v>
      </c>
      <c r="C8" s="54">
        <f t="shared" si="0"/>
        <v>3.078531731768348E-3</v>
      </c>
      <c r="D8" s="223">
        <v>0.11462799</v>
      </c>
      <c r="E8" s="54">
        <f t="shared" si="1"/>
        <v>9.6139863065547828E-4</v>
      </c>
      <c r="F8" s="223">
        <v>13.406312590000001</v>
      </c>
      <c r="G8" s="54">
        <f t="shared" si="2"/>
        <v>0.10911561476573788</v>
      </c>
      <c r="H8" s="178"/>
    </row>
    <row r="9" spans="1:10" x14ac:dyDescent="0.25">
      <c r="A9" s="36" t="s">
        <v>595</v>
      </c>
      <c r="B9" s="223">
        <v>3.19627383</v>
      </c>
      <c r="C9" s="54">
        <f t="shared" si="0"/>
        <v>2.6595731984664351E-2</v>
      </c>
      <c r="D9" s="223">
        <v>1.7515767799999999</v>
      </c>
      <c r="E9" s="54">
        <f t="shared" si="1"/>
        <v>1.4690683469019493E-2</v>
      </c>
      <c r="F9" s="223">
        <v>1.6066575700000001</v>
      </c>
      <c r="G9" s="54">
        <f t="shared" si="2"/>
        <v>1.3076782097363919E-2</v>
      </c>
      <c r="H9" s="178"/>
    </row>
    <row r="10" spans="1:10" x14ac:dyDescent="0.25">
      <c r="A10" s="36" t="s">
        <v>288</v>
      </c>
      <c r="B10" s="223">
        <v>0.27541591999999998</v>
      </c>
      <c r="C10" s="54">
        <f t="shared" si="0"/>
        <v>2.291696012988273E-3</v>
      </c>
      <c r="D10" s="223">
        <v>2.01093119</v>
      </c>
      <c r="E10" s="54">
        <f t="shared" si="1"/>
        <v>1.6865919854377551E-2</v>
      </c>
      <c r="F10" s="223">
        <v>0.31365523000000001</v>
      </c>
      <c r="G10" s="54">
        <f t="shared" si="2"/>
        <v>2.5528782069028952E-3</v>
      </c>
      <c r="H10" s="178"/>
    </row>
    <row r="11" spans="1:10" x14ac:dyDescent="0.25">
      <c r="A11" s="36" t="s">
        <v>540</v>
      </c>
      <c r="B11" s="223">
        <v>9.6514300000000008E-3</v>
      </c>
      <c r="C11" s="54">
        <f t="shared" si="0"/>
        <v>8.0308152305195044E-5</v>
      </c>
      <c r="D11" s="223">
        <v>0.19495199999999999</v>
      </c>
      <c r="E11" s="54">
        <f t="shared" si="1"/>
        <v>1.6350856875667695E-3</v>
      </c>
      <c r="F11" s="223">
        <v>0.23014479000000002</v>
      </c>
      <c r="G11" s="54">
        <f t="shared" si="2"/>
        <v>1.8731765410806107E-3</v>
      </c>
      <c r="H11" s="178"/>
    </row>
    <row r="12" spans="1:10" s="24" customFormat="1" x14ac:dyDescent="0.25">
      <c r="A12" s="36" t="s">
        <v>289</v>
      </c>
      <c r="B12" s="223">
        <v>0.70248527000000005</v>
      </c>
      <c r="C12" s="54">
        <f t="shared" si="0"/>
        <v>5.8452782701958212E-3</v>
      </c>
      <c r="D12" s="223">
        <v>0.24919833999999999</v>
      </c>
      <c r="E12" s="54">
        <f t="shared" si="1"/>
        <v>2.0900562143471094E-3</v>
      </c>
      <c r="F12" s="223">
        <v>0.12327283</v>
      </c>
      <c r="G12" s="54">
        <f t="shared" si="2"/>
        <v>1.0033326120857142E-3</v>
      </c>
      <c r="H12" s="178"/>
    </row>
    <row r="13" spans="1:10" x14ac:dyDescent="0.25">
      <c r="A13" s="36" t="s">
        <v>596</v>
      </c>
      <c r="B13" s="223">
        <v>0</v>
      </c>
      <c r="C13" s="54">
        <f>(B13/$B$14)*100</f>
        <v>0</v>
      </c>
      <c r="D13" s="223">
        <v>2.1302600000000001E-3</v>
      </c>
      <c r="E13" s="54">
        <f>(D13/$D$14)*100</f>
        <v>1.7866744823320544E-5</v>
      </c>
      <c r="F13" s="223">
        <v>2.12094E-3</v>
      </c>
      <c r="G13" s="54">
        <f>(F13/$F$14)*100</f>
        <v>1.726258957693333E-5</v>
      </c>
      <c r="H13" s="178"/>
    </row>
    <row r="14" spans="1:10" s="24" customFormat="1" x14ac:dyDescent="0.25">
      <c r="A14" s="184" t="s">
        <v>262</v>
      </c>
      <c r="B14" s="224">
        <f t="shared" ref="B14:D14" si="3">SUM(B4:B13)</f>
        <v>12017.995337909999</v>
      </c>
      <c r="C14" s="126">
        <f t="shared" ref="C14" si="4">(B14/$B$14)*100</f>
        <v>100</v>
      </c>
      <c r="D14" s="224">
        <f t="shared" si="3"/>
        <v>11923.044858285999</v>
      </c>
      <c r="E14" s="126">
        <f t="shared" ref="E14" si="5">(D14/$D$14)*100</f>
        <v>100</v>
      </c>
      <c r="F14" s="224">
        <f>SUM(F4:F13)</f>
        <v>12286.337403480002</v>
      </c>
      <c r="G14" s="126">
        <f t="shared" ref="G14" si="6">(F14/$F$14)*100</f>
        <v>100</v>
      </c>
      <c r="H14" s="46"/>
    </row>
    <row r="15" spans="1:10" x14ac:dyDescent="0.25">
      <c r="F15" s="19"/>
      <c r="G15" s="19"/>
      <c r="H15" s="19"/>
    </row>
    <row r="16" spans="1:10" x14ac:dyDescent="0.25">
      <c r="F16" s="301"/>
      <c r="G16" s="19"/>
      <c r="H16" s="19"/>
    </row>
    <row r="17" spans="7:9" x14ac:dyDescent="0.25">
      <c r="G17" s="49"/>
      <c r="H17" s="49"/>
    </row>
    <row r="18" spans="7:9" x14ac:dyDescent="0.25">
      <c r="G18" s="49"/>
      <c r="H18" s="49"/>
    </row>
    <row r="19" spans="7:9" x14ac:dyDescent="0.25">
      <c r="G19" s="19"/>
      <c r="H19" s="19"/>
    </row>
    <row r="20" spans="7:9" x14ac:dyDescent="0.25">
      <c r="G20" s="19"/>
      <c r="H20" s="19"/>
    </row>
    <row r="21" spans="7:9" x14ac:dyDescent="0.25">
      <c r="G21" s="19"/>
      <c r="H21" s="19"/>
      <c r="I21" s="20"/>
    </row>
  </sheetData>
  <mergeCells count="5">
    <mergeCell ref="I1:J1"/>
    <mergeCell ref="A2:A3"/>
    <mergeCell ref="A1:G1"/>
    <mergeCell ref="B2:C2"/>
    <mergeCell ref="D2:G2"/>
  </mergeCells>
  <conditionalFormatting sqref="I1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I1:J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="70" zoomScaleNormal="70" workbookViewId="0">
      <selection activeCell="G1" sqref="G1"/>
    </sheetView>
  </sheetViews>
  <sheetFormatPr defaultColWidth="9.1796875" defaultRowHeight="11.5" x14ac:dyDescent="0.25"/>
  <cols>
    <col min="1" max="1" width="39.81640625" style="7" customWidth="1"/>
    <col min="2" max="2" width="11.81640625" style="7" bestFit="1" customWidth="1"/>
    <col min="3" max="3" width="11.26953125" style="7" bestFit="1" customWidth="1"/>
    <col min="4" max="4" width="11.81640625" style="7" customWidth="1"/>
    <col min="5" max="6" width="10.81640625" style="7" customWidth="1"/>
    <col min="7" max="16384" width="9.1796875" style="7"/>
  </cols>
  <sheetData>
    <row r="1" spans="1:13" x14ac:dyDescent="0.25">
      <c r="A1" s="24" t="s">
        <v>628</v>
      </c>
      <c r="B1" s="24"/>
      <c r="C1" s="24"/>
      <c r="D1" s="24"/>
      <c r="G1" s="61" t="s">
        <v>313</v>
      </c>
      <c r="H1" s="24"/>
      <c r="I1" s="24"/>
      <c r="J1" s="24"/>
      <c r="K1" s="24"/>
      <c r="L1" s="24"/>
      <c r="M1" s="24"/>
    </row>
    <row r="2" spans="1:13" x14ac:dyDescent="0.25">
      <c r="A2" s="62" t="s">
        <v>268</v>
      </c>
      <c r="B2" s="62" t="s">
        <v>469</v>
      </c>
      <c r="C2" s="62" t="s">
        <v>468</v>
      </c>
      <c r="D2" s="62" t="s">
        <v>513</v>
      </c>
      <c r="E2" s="62" t="s">
        <v>291</v>
      </c>
      <c r="F2" s="63"/>
    </row>
    <row r="3" spans="1:13" x14ac:dyDescent="0.25">
      <c r="A3" s="7" t="s">
        <v>276</v>
      </c>
      <c r="B3" s="225">
        <v>7885.1578766800003</v>
      </c>
      <c r="C3" s="225">
        <v>12017.995337910001</v>
      </c>
      <c r="D3" s="64">
        <f>-Table232[[#This Row],[Imports]]</f>
        <v>-12017.995337910001</v>
      </c>
      <c r="E3" s="65">
        <f>Table232[[#This Row],[Exports]]-Table232[[#This Row],[Imports]]</f>
        <v>-4132.8374612300004</v>
      </c>
      <c r="F3" s="65"/>
    </row>
    <row r="4" spans="1:13" x14ac:dyDescent="0.25">
      <c r="A4" s="7" t="s">
        <v>277</v>
      </c>
      <c r="B4" s="225">
        <v>8743.2761413799999</v>
      </c>
      <c r="C4" s="225">
        <v>11364.60372483</v>
      </c>
      <c r="D4" s="64">
        <f>-Table232[[#This Row],[Imports]]</f>
        <v>-11364.60372483</v>
      </c>
      <c r="E4" s="65">
        <f>Table232[[#This Row],[Exports]]-Table232[[#This Row],[Imports]]</f>
        <v>-2621.32758345</v>
      </c>
      <c r="F4" s="65"/>
    </row>
    <row r="5" spans="1:13" x14ac:dyDescent="0.25">
      <c r="A5" s="7" t="s">
        <v>278</v>
      </c>
      <c r="B5" s="225">
        <v>8297.3657772999995</v>
      </c>
      <c r="C5" s="225">
        <v>10499.645661930001</v>
      </c>
      <c r="D5" s="64">
        <f>-Table232[[#This Row],[Imports]]</f>
        <v>-10499.645661930001</v>
      </c>
      <c r="E5" s="65">
        <f>Table232[[#This Row],[Exports]]-Table232[[#This Row],[Imports]]</f>
        <v>-2202.2798846300011</v>
      </c>
      <c r="F5" s="65"/>
    </row>
    <row r="6" spans="1:13" x14ac:dyDescent="0.25">
      <c r="A6" s="7" t="s">
        <v>279</v>
      </c>
      <c r="B6" s="225">
        <v>9747.9458120199997</v>
      </c>
      <c r="C6" s="225">
        <v>12548.97326934</v>
      </c>
      <c r="D6" s="64">
        <f>-Table232[[#This Row],[Imports]]</f>
        <v>-12548.97326934</v>
      </c>
      <c r="E6" s="65">
        <f>Table232[[#This Row],[Exports]]-Table232[[#This Row],[Imports]]</f>
        <v>-2801.0274573200004</v>
      </c>
      <c r="F6" s="65"/>
    </row>
    <row r="7" spans="1:13" x14ac:dyDescent="0.25">
      <c r="A7" s="7" t="s">
        <v>280</v>
      </c>
      <c r="B7" s="225">
        <v>9353.1018668199995</v>
      </c>
      <c r="C7" s="225">
        <v>10759.72293726</v>
      </c>
      <c r="D7" s="64">
        <f>-Table232[[#This Row],[Imports]]</f>
        <v>-10759.72293726</v>
      </c>
      <c r="E7" s="65">
        <f>Table232[[#This Row],[Exports]]-Table232[[#This Row],[Imports]]</f>
        <v>-1406.62107044</v>
      </c>
      <c r="F7" s="65"/>
    </row>
    <row r="8" spans="1:13" x14ac:dyDescent="0.25">
      <c r="A8" s="7" t="s">
        <v>269</v>
      </c>
      <c r="B8" s="226">
        <v>7798.50610203</v>
      </c>
      <c r="C8" s="226">
        <v>10776.99982067</v>
      </c>
      <c r="D8" s="64">
        <f>-Table232[[#This Row],[Imports]]</f>
        <v>-10776.99982067</v>
      </c>
      <c r="E8" s="65">
        <f>Table232[[#This Row],[Exports]]-Table232[[#This Row],[Imports]]</f>
        <v>-2978.4937186400002</v>
      </c>
      <c r="F8" s="65"/>
    </row>
    <row r="9" spans="1:13" x14ac:dyDescent="0.25">
      <c r="A9" s="7" t="s">
        <v>270</v>
      </c>
      <c r="B9" s="226">
        <v>8096.31795349</v>
      </c>
      <c r="C9" s="226">
        <v>8549.0026660959993</v>
      </c>
      <c r="D9" s="64">
        <f>-Table232[[#This Row],[Imports]]</f>
        <v>-8549.0026660959993</v>
      </c>
      <c r="E9" s="65">
        <f>Table232[[#This Row],[Exports]]-Table232[[#This Row],[Imports]]</f>
        <v>-452.68471260599927</v>
      </c>
      <c r="F9" s="65"/>
    </row>
    <row r="10" spans="1:13" x14ac:dyDescent="0.25">
      <c r="A10" s="7" t="s">
        <v>271</v>
      </c>
      <c r="B10" s="226">
        <v>10240.798833680001</v>
      </c>
      <c r="C10" s="226">
        <v>12453.20344252</v>
      </c>
      <c r="D10" s="64">
        <f>-Table232[[#This Row],[Imports]]</f>
        <v>-12453.20344252</v>
      </c>
      <c r="E10" s="65">
        <f>Table232[[#This Row],[Exports]]-Table232[[#This Row],[Imports]]</f>
        <v>-2212.4046088399991</v>
      </c>
      <c r="F10" s="65"/>
    </row>
    <row r="11" spans="1:13" x14ac:dyDescent="0.25">
      <c r="A11" s="7" t="s">
        <v>272</v>
      </c>
      <c r="B11" s="226">
        <v>7584.1863534599997</v>
      </c>
      <c r="C11" s="226">
        <v>8874.32037614</v>
      </c>
      <c r="D11" s="64">
        <f>-Table232[[#This Row],[Imports]]</f>
        <v>-8874.32037614</v>
      </c>
      <c r="E11" s="65">
        <f>Table232[[#This Row],[Exports]]-Table232[[#This Row],[Imports]]</f>
        <v>-1290.1340226800003</v>
      </c>
      <c r="F11" s="65"/>
    </row>
    <row r="12" spans="1:13" x14ac:dyDescent="0.25">
      <c r="A12" s="7" t="s">
        <v>273</v>
      </c>
      <c r="B12" s="226">
        <v>9235.8331533700002</v>
      </c>
      <c r="C12" s="226">
        <v>12030.92132272</v>
      </c>
      <c r="D12" s="64">
        <f>-Table232[[#This Row],[Imports]]</f>
        <v>-12030.92132272</v>
      </c>
      <c r="E12" s="65">
        <f>Table232[[#This Row],[Exports]]-Table232[[#This Row],[Imports]]</f>
        <v>-2795.0881693499996</v>
      </c>
      <c r="F12" s="65"/>
    </row>
    <row r="13" spans="1:13" x14ac:dyDescent="0.25">
      <c r="A13" s="7" t="s">
        <v>274</v>
      </c>
      <c r="B13" s="226">
        <v>8594.5953986599998</v>
      </c>
      <c r="C13" s="226">
        <v>10126.142885969999</v>
      </c>
      <c r="D13" s="64">
        <f>-Table232[[#This Row],[Imports]]</f>
        <v>-10126.142885969999</v>
      </c>
      <c r="E13" s="65">
        <f>Table232[[#This Row],[Exports]]-Table232[[#This Row],[Imports]]</f>
        <v>-1531.5474873099993</v>
      </c>
      <c r="F13" s="65"/>
    </row>
    <row r="14" spans="1:13" x14ac:dyDescent="0.25">
      <c r="A14" s="7" t="s">
        <v>275</v>
      </c>
      <c r="B14" s="226">
        <v>8230.4117169399997</v>
      </c>
      <c r="C14" s="226">
        <v>11923.044858285999</v>
      </c>
      <c r="D14" s="64">
        <f>-Table232[[#This Row],[Imports]]</f>
        <v>-11923.044858285999</v>
      </c>
      <c r="E14" s="65">
        <f>Table232[[#This Row],[Exports]]-Table232[[#This Row],[Imports]]</f>
        <v>-3692.6331413459993</v>
      </c>
      <c r="F14" s="65"/>
      <c r="G14" s="19"/>
    </row>
    <row r="15" spans="1:13" x14ac:dyDescent="0.25">
      <c r="A15" s="7" t="s">
        <v>276</v>
      </c>
      <c r="B15" s="226">
        <v>7388.9381627599996</v>
      </c>
      <c r="C15" s="226">
        <v>12286.33740348</v>
      </c>
      <c r="D15" s="64">
        <f>-Table232[[#This Row],[Imports]]</f>
        <v>-12286.33740348</v>
      </c>
      <c r="E15" s="65">
        <f>Table232[[#This Row],[Exports]]-Table232[[#This Row],[Imports]]</f>
        <v>-4897.3992407200003</v>
      </c>
      <c r="F15" s="65"/>
      <c r="G15" s="19"/>
    </row>
    <row r="16" spans="1:13" x14ac:dyDescent="0.25">
      <c r="B16" s="19"/>
      <c r="C16" s="19"/>
      <c r="D16" s="19"/>
      <c r="E16" s="19"/>
    </row>
    <row r="17" spans="1:13" x14ac:dyDescent="0.25">
      <c r="B17" s="84"/>
      <c r="C17" s="84"/>
      <c r="D17" s="84"/>
      <c r="E17" s="84"/>
    </row>
    <row r="18" spans="1:13" x14ac:dyDescent="0.25">
      <c r="B18" s="84"/>
      <c r="C18" s="84"/>
      <c r="D18" s="84"/>
      <c r="E18" s="84"/>
    </row>
    <row r="19" spans="1:13" x14ac:dyDescent="0.25">
      <c r="B19" s="84"/>
      <c r="C19" s="84"/>
      <c r="D19" s="84"/>
      <c r="E19" s="84"/>
      <c r="G19" s="360"/>
      <c r="H19" s="360"/>
      <c r="I19" s="360"/>
      <c r="J19" s="360"/>
      <c r="K19" s="360"/>
      <c r="L19" s="360"/>
      <c r="M19" s="360"/>
    </row>
    <row r="20" spans="1:13" x14ac:dyDescent="0.25">
      <c r="E20" s="65"/>
    </row>
    <row r="22" spans="1:13" x14ac:dyDescent="0.25">
      <c r="A22" s="66"/>
      <c r="B22" s="67"/>
      <c r="D22" s="19"/>
    </row>
    <row r="23" spans="1:13" x14ac:dyDescent="0.25">
      <c r="A23" s="66"/>
      <c r="B23" s="67"/>
      <c r="D23" s="19"/>
    </row>
    <row r="24" spans="1:13" x14ac:dyDescent="0.25">
      <c r="A24" s="66"/>
      <c r="B24" s="67"/>
      <c r="D24" s="19"/>
      <c r="E24" s="19"/>
      <c r="F24" s="19"/>
    </row>
    <row r="25" spans="1:13" x14ac:dyDescent="0.25">
      <c r="A25" s="66"/>
      <c r="B25" s="67"/>
      <c r="D25" s="19"/>
      <c r="E25" s="19"/>
      <c r="F25" s="19"/>
    </row>
    <row r="26" spans="1:13" x14ac:dyDescent="0.25">
      <c r="D26" s="19"/>
      <c r="E26" s="19"/>
      <c r="F26" s="19"/>
    </row>
    <row r="27" spans="1:13" x14ac:dyDescent="0.25">
      <c r="D27" s="19"/>
      <c r="E27" s="19"/>
      <c r="F27" s="19"/>
    </row>
    <row r="28" spans="1:13" x14ac:dyDescent="0.25">
      <c r="D28" s="19"/>
      <c r="E28" s="19"/>
      <c r="F28" s="19"/>
    </row>
    <row r="29" spans="1:13" x14ac:dyDescent="0.25">
      <c r="D29" s="19"/>
      <c r="E29" s="19"/>
      <c r="F29" s="19"/>
    </row>
    <row r="30" spans="1:13" x14ac:dyDescent="0.25">
      <c r="D30" s="19"/>
      <c r="E30" s="19"/>
      <c r="F30" s="19"/>
    </row>
    <row r="31" spans="1:13" x14ac:dyDescent="0.25">
      <c r="D31" s="19"/>
      <c r="E31" s="19"/>
      <c r="F31" s="19"/>
    </row>
    <row r="32" spans="1:13" x14ac:dyDescent="0.25">
      <c r="D32" s="19"/>
      <c r="E32" s="19"/>
      <c r="F32" s="19"/>
    </row>
    <row r="33" spans="4:6" x14ac:dyDescent="0.25">
      <c r="D33" s="19"/>
      <c r="E33" s="19"/>
      <c r="F33" s="19"/>
    </row>
    <row r="34" spans="4:6" x14ac:dyDescent="0.25">
      <c r="E34" s="19"/>
      <c r="F34" s="19"/>
    </row>
    <row r="35" spans="4:6" x14ac:dyDescent="0.25">
      <c r="E35" s="19"/>
      <c r="F35" s="19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8"/>
  <sheetViews>
    <sheetView zoomScale="70" zoomScaleNormal="70" workbookViewId="0">
      <selection activeCell="F1" sqref="F1"/>
    </sheetView>
  </sheetViews>
  <sheetFormatPr defaultColWidth="8.81640625" defaultRowHeight="11.5" x14ac:dyDescent="0.25"/>
  <cols>
    <col min="1" max="1" width="34.1796875" style="7" customWidth="1"/>
    <col min="2" max="2" width="15.81640625" style="7" customWidth="1"/>
    <col min="3" max="3" width="16" style="7" customWidth="1"/>
    <col min="4" max="4" width="15.1796875" style="7" bestFit="1" customWidth="1"/>
    <col min="5" max="6" width="8.81640625" style="7"/>
    <col min="7" max="7" width="12.36328125" style="7" customWidth="1"/>
    <col min="8" max="8" width="14.1796875" style="7" bestFit="1" customWidth="1"/>
    <col min="9" max="9" width="14.453125" style="7" bestFit="1" customWidth="1"/>
    <col min="10" max="10" width="15.1796875" style="7" bestFit="1" customWidth="1"/>
    <col min="11" max="16384" width="8.81640625" style="7"/>
  </cols>
  <sheetData>
    <row r="1" spans="1:13" x14ac:dyDescent="0.25">
      <c r="A1" s="63" t="s">
        <v>636</v>
      </c>
      <c r="E1" s="24"/>
      <c r="F1" s="26" t="s">
        <v>313</v>
      </c>
      <c r="K1" s="24"/>
      <c r="L1" s="24"/>
      <c r="M1" s="24"/>
    </row>
    <row r="2" spans="1:13" x14ac:dyDescent="0.25">
      <c r="A2" s="51" t="s">
        <v>344</v>
      </c>
      <c r="B2" s="51" t="s">
        <v>336</v>
      </c>
      <c r="C2" s="51" t="s">
        <v>266</v>
      </c>
      <c r="D2" s="51" t="s">
        <v>267</v>
      </c>
    </row>
    <row r="3" spans="1:13" x14ac:dyDescent="0.25">
      <c r="A3" s="34" t="s">
        <v>348</v>
      </c>
      <c r="B3" s="222">
        <v>1525.2222416</v>
      </c>
      <c r="C3" s="222">
        <v>18.763229550000002</v>
      </c>
      <c r="D3" s="37">
        <v>1506.45901205</v>
      </c>
    </row>
    <row r="4" spans="1:13" x14ac:dyDescent="0.25">
      <c r="A4" s="36" t="s">
        <v>357</v>
      </c>
      <c r="B4" s="223">
        <v>587.59474442999999</v>
      </c>
      <c r="C4" s="223">
        <v>18.840950670000002</v>
      </c>
      <c r="D4" s="37">
        <v>568.75379376000001</v>
      </c>
    </row>
    <row r="5" spans="1:13" x14ac:dyDescent="0.25">
      <c r="A5" s="36" t="s">
        <v>350</v>
      </c>
      <c r="B5" s="223">
        <v>733.27041050000003</v>
      </c>
      <c r="C5" s="223">
        <v>179.57056363999999</v>
      </c>
      <c r="D5" s="37">
        <v>553.69984685999998</v>
      </c>
    </row>
    <row r="6" spans="1:13" x14ac:dyDescent="0.25">
      <c r="A6" s="36" t="s">
        <v>354</v>
      </c>
      <c r="B6" s="223">
        <v>575.78236176999997</v>
      </c>
      <c r="C6" s="223">
        <v>118.88566429000001</v>
      </c>
      <c r="D6" s="37">
        <v>456.89669747999994</v>
      </c>
    </row>
    <row r="7" spans="1:13" x14ac:dyDescent="0.25">
      <c r="A7" s="36" t="s">
        <v>355</v>
      </c>
      <c r="B7" s="223">
        <v>261.81579822999998</v>
      </c>
      <c r="C7" s="223">
        <v>7.2869731</v>
      </c>
      <c r="D7" s="37">
        <v>254.52882512999997</v>
      </c>
    </row>
    <row r="8" spans="1:13" x14ac:dyDescent="0.25">
      <c r="A8" s="36" t="s">
        <v>352</v>
      </c>
      <c r="B8" s="223">
        <v>196.14243557</v>
      </c>
      <c r="C8" s="223">
        <v>0.53219970999999999</v>
      </c>
      <c r="D8" s="37">
        <v>195.61023586000002</v>
      </c>
    </row>
    <row r="9" spans="1:13" x14ac:dyDescent="0.25">
      <c r="A9" s="36" t="s">
        <v>351</v>
      </c>
      <c r="B9" s="223">
        <v>217.80782859000001</v>
      </c>
      <c r="C9" s="223">
        <v>100.67388229000001</v>
      </c>
      <c r="D9" s="37">
        <v>117.13394630000001</v>
      </c>
    </row>
    <row r="10" spans="1:13" x14ac:dyDescent="0.25">
      <c r="A10" s="36" t="s">
        <v>360</v>
      </c>
      <c r="B10" s="223">
        <v>79.496039010000004</v>
      </c>
      <c r="C10" s="223">
        <v>6.9147704699999997</v>
      </c>
      <c r="D10" s="37">
        <v>72.581268540000011</v>
      </c>
    </row>
    <row r="11" spans="1:13" x14ac:dyDescent="0.25">
      <c r="A11" s="36" t="s">
        <v>410</v>
      </c>
      <c r="B11" s="223">
        <v>60.590215020000002</v>
      </c>
      <c r="C11" s="223">
        <v>3.0834490000000003E-2</v>
      </c>
      <c r="D11" s="37">
        <v>60.559380530000006</v>
      </c>
    </row>
    <row r="12" spans="1:13" x14ac:dyDescent="0.25">
      <c r="A12" s="36" t="s">
        <v>361</v>
      </c>
      <c r="B12" s="223">
        <v>62.91699431</v>
      </c>
      <c r="C12" s="223">
        <v>7.0062496699999999</v>
      </c>
      <c r="D12" s="37">
        <v>55.910744639999997</v>
      </c>
    </row>
    <row r="13" spans="1:13" x14ac:dyDescent="0.25">
      <c r="A13" s="36" t="s">
        <v>366</v>
      </c>
      <c r="B13" s="223">
        <v>45.686596899999998</v>
      </c>
      <c r="C13" s="223">
        <v>0.66523969999999999</v>
      </c>
      <c r="D13" s="37">
        <v>45.021357199999997</v>
      </c>
    </row>
    <row r="14" spans="1:13" x14ac:dyDescent="0.25">
      <c r="A14" s="36" t="s">
        <v>363</v>
      </c>
      <c r="B14" s="223">
        <v>99.682145719999994</v>
      </c>
      <c r="C14" s="223">
        <v>55.895535680000002</v>
      </c>
      <c r="D14" s="37">
        <v>43.786610039999992</v>
      </c>
    </row>
    <row r="15" spans="1:13" x14ac:dyDescent="0.25">
      <c r="A15" s="36" t="s">
        <v>406</v>
      </c>
      <c r="B15" s="223">
        <v>27.12129436</v>
      </c>
      <c r="C15" s="223">
        <v>0.12017613000000001</v>
      </c>
      <c r="D15" s="37">
        <v>27.001118229999999</v>
      </c>
    </row>
    <row r="16" spans="1:13" x14ac:dyDescent="0.25">
      <c r="A16" s="36" t="s">
        <v>358</v>
      </c>
      <c r="B16" s="223">
        <v>28.623260579999997</v>
      </c>
      <c r="C16" s="223">
        <v>5.4212040799999999</v>
      </c>
      <c r="D16" s="37">
        <v>23.202056499999998</v>
      </c>
    </row>
    <row r="17" spans="1:4" x14ac:dyDescent="0.25">
      <c r="A17" s="36" t="s">
        <v>408</v>
      </c>
      <c r="B17" s="223">
        <v>12.01771344</v>
      </c>
      <c r="C17" s="223">
        <v>1.1047909999999999E-2</v>
      </c>
      <c r="D17" s="37">
        <v>12.006665529999999</v>
      </c>
    </row>
    <row r="18" spans="1:4" x14ac:dyDescent="0.25">
      <c r="A18" s="36" t="s">
        <v>369</v>
      </c>
      <c r="B18" s="223">
        <v>29.826656159999999</v>
      </c>
      <c r="C18" s="223">
        <v>18.51672954</v>
      </c>
      <c r="D18" s="37">
        <v>11.309926619999999</v>
      </c>
    </row>
    <row r="19" spans="1:4" x14ac:dyDescent="0.25">
      <c r="A19" s="36" t="s">
        <v>364</v>
      </c>
      <c r="B19" s="223">
        <v>71.683924109999992</v>
      </c>
      <c r="C19" s="223">
        <v>63.965005259999998</v>
      </c>
      <c r="D19" s="37">
        <v>7.7189188499999943</v>
      </c>
    </row>
    <row r="20" spans="1:4" x14ac:dyDescent="0.25">
      <c r="A20" s="36" t="s">
        <v>374</v>
      </c>
      <c r="B20" s="223">
        <v>6.0534434299999997</v>
      </c>
      <c r="C20" s="223">
        <v>0.12520951999999999</v>
      </c>
      <c r="D20" s="37">
        <v>5.9282339099999994</v>
      </c>
    </row>
    <row r="21" spans="1:4" x14ac:dyDescent="0.25">
      <c r="A21" s="36" t="s">
        <v>379</v>
      </c>
      <c r="B21" s="223">
        <v>14.30908309</v>
      </c>
      <c r="C21" s="223">
        <v>8.43143347</v>
      </c>
      <c r="D21" s="37">
        <v>5.8776496199999997</v>
      </c>
    </row>
    <row r="22" spans="1:4" x14ac:dyDescent="0.25">
      <c r="A22" s="36" t="s">
        <v>385</v>
      </c>
      <c r="B22" s="223">
        <v>3.5595279</v>
      </c>
      <c r="C22" s="223">
        <v>0.1052651</v>
      </c>
      <c r="D22" s="37">
        <v>3.4542628</v>
      </c>
    </row>
    <row r="23" spans="1:4" x14ac:dyDescent="0.25">
      <c r="A23" s="36" t="s">
        <v>382</v>
      </c>
      <c r="B23" s="223">
        <v>2.77256905</v>
      </c>
      <c r="C23" s="223">
        <v>5.1823440000000005E-2</v>
      </c>
      <c r="D23" s="37">
        <v>2.7207456099999998</v>
      </c>
    </row>
    <row r="24" spans="1:4" x14ac:dyDescent="0.25">
      <c r="A24" s="36" t="s">
        <v>436</v>
      </c>
      <c r="B24" s="223">
        <v>2.1827564399999999</v>
      </c>
      <c r="C24" s="223">
        <v>3.0640900000000002E-3</v>
      </c>
      <c r="D24" s="37">
        <v>2.1796923499999998</v>
      </c>
    </row>
    <row r="25" spans="1:4" x14ac:dyDescent="0.25">
      <c r="A25" s="36" t="s">
        <v>504</v>
      </c>
      <c r="B25" s="223">
        <v>2.1623411099999998</v>
      </c>
      <c r="C25" s="223">
        <v>7.5603999999999992E-4</v>
      </c>
      <c r="D25" s="37">
        <v>2.1615850699999997</v>
      </c>
    </row>
    <row r="26" spans="1:4" x14ac:dyDescent="0.25">
      <c r="A26" s="36" t="s">
        <v>598</v>
      </c>
      <c r="B26" s="223">
        <v>2.0408163300000002</v>
      </c>
      <c r="C26" s="223">
        <v>0</v>
      </c>
      <c r="D26" s="37">
        <v>2.0408163300000002</v>
      </c>
    </row>
    <row r="27" spans="1:4" x14ac:dyDescent="0.25">
      <c r="A27" s="36" t="s">
        <v>569</v>
      </c>
      <c r="B27" s="223">
        <v>1.9903438899999999</v>
      </c>
      <c r="C27" s="223">
        <v>0</v>
      </c>
      <c r="D27" s="37">
        <v>1.9903438899999999</v>
      </c>
    </row>
    <row r="28" spans="1:4" x14ac:dyDescent="0.25">
      <c r="A28" s="36" t="s">
        <v>367</v>
      </c>
      <c r="B28" s="223">
        <v>21.875614129999999</v>
      </c>
      <c r="C28" s="223">
        <v>20.284401469999999</v>
      </c>
      <c r="D28" s="37">
        <v>1.5912126600000001</v>
      </c>
    </row>
    <row r="29" spans="1:4" x14ac:dyDescent="0.25">
      <c r="A29" s="36" t="s">
        <v>392</v>
      </c>
      <c r="B29" s="223">
        <v>1.6592229999999999</v>
      </c>
      <c r="C29" s="223">
        <v>8.4151980000000001E-2</v>
      </c>
      <c r="D29" s="37">
        <v>1.57507102</v>
      </c>
    </row>
    <row r="30" spans="1:4" x14ac:dyDescent="0.25">
      <c r="A30" s="36" t="s">
        <v>312</v>
      </c>
      <c r="B30" s="223">
        <v>1.42968553</v>
      </c>
      <c r="C30" s="223">
        <v>0</v>
      </c>
      <c r="D30" s="37">
        <v>1.42968553</v>
      </c>
    </row>
    <row r="31" spans="1:4" x14ac:dyDescent="0.25">
      <c r="A31" s="36" t="s">
        <v>297</v>
      </c>
      <c r="B31" s="223">
        <v>1.0463778800000001</v>
      </c>
      <c r="C31" s="223">
        <v>2.1957000000000001E-2</v>
      </c>
      <c r="D31" s="37">
        <v>1.0244208800000001</v>
      </c>
    </row>
    <row r="32" spans="1:4" x14ac:dyDescent="0.25">
      <c r="A32" s="36" t="s">
        <v>597</v>
      </c>
      <c r="B32" s="223">
        <v>0.97221104000000003</v>
      </c>
      <c r="C32" s="223">
        <v>0</v>
      </c>
      <c r="D32" s="37">
        <v>0.97221104000000003</v>
      </c>
    </row>
    <row r="33" spans="1:4" x14ac:dyDescent="0.25">
      <c r="A33" s="36" t="s">
        <v>404</v>
      </c>
      <c r="B33" s="223">
        <v>0.79874168999999995</v>
      </c>
      <c r="C33" s="223">
        <v>2.4564799999999998E-2</v>
      </c>
      <c r="D33" s="37">
        <v>0.7741768899999999</v>
      </c>
    </row>
    <row r="34" spans="1:4" x14ac:dyDescent="0.25">
      <c r="A34" s="36" t="s">
        <v>507</v>
      </c>
      <c r="B34" s="223">
        <v>0.69160449999999996</v>
      </c>
      <c r="C34" s="223">
        <v>0</v>
      </c>
      <c r="D34" s="37">
        <v>0.69160449999999996</v>
      </c>
    </row>
    <row r="35" spans="1:4" x14ac:dyDescent="0.25">
      <c r="A35" s="36" t="s">
        <v>390</v>
      </c>
      <c r="B35" s="223">
        <v>0.42817634000000004</v>
      </c>
      <c r="C35" s="223">
        <v>0</v>
      </c>
      <c r="D35" s="37">
        <v>0.42817634000000004</v>
      </c>
    </row>
    <row r="36" spans="1:4" x14ac:dyDescent="0.25">
      <c r="A36" s="36" t="s">
        <v>572</v>
      </c>
      <c r="B36" s="223">
        <v>0.29858498999999999</v>
      </c>
      <c r="C36" s="223">
        <v>0</v>
      </c>
      <c r="D36" s="37">
        <v>0.29858498999999999</v>
      </c>
    </row>
    <row r="37" spans="1:4" x14ac:dyDescent="0.25">
      <c r="A37" s="36" t="s">
        <v>446</v>
      </c>
      <c r="B37" s="223">
        <v>0.29976109000000001</v>
      </c>
      <c r="C37" s="223">
        <v>5.6835699999999998E-3</v>
      </c>
      <c r="D37" s="37">
        <v>0.29407751999999998</v>
      </c>
    </row>
    <row r="38" spans="1:4" x14ac:dyDescent="0.25">
      <c r="A38" s="36" t="s">
        <v>299</v>
      </c>
      <c r="B38" s="223">
        <v>0.24328190999999999</v>
      </c>
      <c r="C38" s="223">
        <v>0</v>
      </c>
      <c r="D38" s="37">
        <v>0.24328190999999999</v>
      </c>
    </row>
    <row r="39" spans="1:4" x14ac:dyDescent="0.25">
      <c r="A39" s="36" t="s">
        <v>422</v>
      </c>
      <c r="B39" s="223">
        <v>0.23293651000000001</v>
      </c>
      <c r="C39" s="223">
        <v>0</v>
      </c>
      <c r="D39" s="37">
        <v>0.23293651000000001</v>
      </c>
    </row>
    <row r="40" spans="1:4" x14ac:dyDescent="0.25">
      <c r="A40" s="36" t="s">
        <v>537</v>
      </c>
      <c r="B40" s="223">
        <v>0.11551634</v>
      </c>
      <c r="C40" s="223">
        <v>0</v>
      </c>
      <c r="D40" s="37">
        <v>0.11551634</v>
      </c>
    </row>
    <row r="41" spans="1:4" x14ac:dyDescent="0.25">
      <c r="A41" s="36" t="s">
        <v>506</v>
      </c>
      <c r="B41" s="223">
        <v>0.14819684</v>
      </c>
      <c r="C41" s="223">
        <v>4.6281919999999997E-2</v>
      </c>
      <c r="D41" s="37">
        <v>0.10191491999999999</v>
      </c>
    </row>
    <row r="42" spans="1:4" x14ac:dyDescent="0.25">
      <c r="A42" s="36" t="s">
        <v>508</v>
      </c>
      <c r="B42" s="223">
        <v>8.7513590000000002E-2</v>
      </c>
      <c r="C42" s="223">
        <v>0</v>
      </c>
      <c r="D42" s="37">
        <v>8.7513590000000002E-2</v>
      </c>
    </row>
    <row r="43" spans="1:4" x14ac:dyDescent="0.25">
      <c r="A43" s="36" t="s">
        <v>509</v>
      </c>
      <c r="B43" s="223">
        <v>5.458992E-2</v>
      </c>
      <c r="C43" s="223">
        <v>3.3093E-4</v>
      </c>
      <c r="D43" s="37">
        <v>5.425899E-2</v>
      </c>
    </row>
    <row r="44" spans="1:4" x14ac:dyDescent="0.25">
      <c r="A44" s="36" t="s">
        <v>441</v>
      </c>
      <c r="B44" s="223">
        <v>1.0675E-2</v>
      </c>
      <c r="C44" s="223">
        <v>0</v>
      </c>
      <c r="D44" s="37">
        <v>1.0675E-2</v>
      </c>
    </row>
    <row r="45" spans="1:4" x14ac:dyDescent="0.25">
      <c r="A45" s="36" t="s">
        <v>405</v>
      </c>
      <c r="B45" s="223">
        <v>0.01</v>
      </c>
      <c r="C45" s="223">
        <v>0</v>
      </c>
      <c r="D45" s="37">
        <v>0.01</v>
      </c>
    </row>
    <row r="46" spans="1:4" x14ac:dyDescent="0.25">
      <c r="A46" s="36" t="s">
        <v>397</v>
      </c>
      <c r="B46" s="223">
        <v>1.3389999999999999E-3</v>
      </c>
      <c r="C46" s="223">
        <v>0</v>
      </c>
      <c r="D46" s="37">
        <v>1.3389999999999999E-3</v>
      </c>
    </row>
    <row r="47" spans="1:4" x14ac:dyDescent="0.25">
      <c r="A47" s="36" t="s">
        <v>528</v>
      </c>
      <c r="B47" s="223">
        <v>1.2399100000000001E-3</v>
      </c>
      <c r="C47" s="223">
        <v>0</v>
      </c>
      <c r="D47" s="37">
        <v>1.2399100000000001E-3</v>
      </c>
    </row>
    <row r="48" spans="1:4" x14ac:dyDescent="0.25">
      <c r="A48" s="36" t="s">
        <v>409</v>
      </c>
      <c r="B48" s="223">
        <v>4.0829999999999998E-3</v>
      </c>
      <c r="C48" s="223">
        <v>3.0899999999999999E-3</v>
      </c>
      <c r="D48" s="37">
        <v>9.9299999999999996E-4</v>
      </c>
    </row>
    <row r="49" spans="1:4" x14ac:dyDescent="0.25">
      <c r="A49" s="36" t="s">
        <v>465</v>
      </c>
      <c r="B49" s="223">
        <v>0</v>
      </c>
      <c r="C49" s="223">
        <v>1.4710000000000001E-5</v>
      </c>
      <c r="D49" s="37">
        <v>-1.4710000000000001E-5</v>
      </c>
    </row>
    <row r="50" spans="1:4" x14ac:dyDescent="0.25">
      <c r="A50" s="36" t="s">
        <v>532</v>
      </c>
      <c r="B50" s="223">
        <v>0</v>
      </c>
      <c r="C50" s="223">
        <v>3.6539999999999999E-4</v>
      </c>
      <c r="D50" s="37">
        <v>-3.6539999999999999E-4</v>
      </c>
    </row>
    <row r="51" spans="1:4" x14ac:dyDescent="0.25">
      <c r="A51" s="36" t="s">
        <v>311</v>
      </c>
      <c r="B51" s="223">
        <v>0</v>
      </c>
      <c r="C51" s="223">
        <v>9.0399999999999996E-4</v>
      </c>
      <c r="D51" s="37">
        <v>-9.0399999999999996E-4</v>
      </c>
    </row>
    <row r="52" spans="1:4" x14ac:dyDescent="0.25">
      <c r="A52" s="36" t="s">
        <v>531</v>
      </c>
      <c r="B52" s="223">
        <v>0</v>
      </c>
      <c r="C52" s="223">
        <v>1.62634E-3</v>
      </c>
      <c r="D52" s="37">
        <v>-1.62634E-3</v>
      </c>
    </row>
    <row r="53" spans="1:4" x14ac:dyDescent="0.25">
      <c r="A53" s="36" t="s">
        <v>459</v>
      </c>
      <c r="B53" s="223">
        <v>0</v>
      </c>
      <c r="C53" s="223">
        <v>2.1304899999999996E-3</v>
      </c>
      <c r="D53" s="37">
        <v>-2.1304899999999996E-3</v>
      </c>
    </row>
    <row r="54" spans="1:4" x14ac:dyDescent="0.25">
      <c r="A54" s="36" t="s">
        <v>629</v>
      </c>
      <c r="B54" s="223">
        <v>0</v>
      </c>
      <c r="C54" s="223">
        <v>2.3128800000000002E-3</v>
      </c>
      <c r="D54" s="37">
        <v>-2.3128800000000002E-3</v>
      </c>
    </row>
    <row r="55" spans="1:4" x14ac:dyDescent="0.25">
      <c r="A55" s="36" t="s">
        <v>394</v>
      </c>
      <c r="B55" s="223">
        <v>6.5074679900000003</v>
      </c>
      <c r="C55" s="223">
        <v>6.50986434</v>
      </c>
      <c r="D55" s="37">
        <v>-2.396349999999714E-3</v>
      </c>
    </row>
    <row r="56" spans="1:4" x14ac:dyDescent="0.25">
      <c r="A56" s="36" t="s">
        <v>460</v>
      </c>
      <c r="B56" s="223">
        <v>0</v>
      </c>
      <c r="C56" s="223">
        <v>2.60085E-3</v>
      </c>
      <c r="D56" s="37">
        <v>-2.60085E-3</v>
      </c>
    </row>
    <row r="57" spans="1:4" x14ac:dyDescent="0.25">
      <c r="A57" s="36" t="s">
        <v>456</v>
      </c>
      <c r="B57" s="223">
        <v>0</v>
      </c>
      <c r="C57" s="223">
        <v>2.8130100000000003E-3</v>
      </c>
      <c r="D57" s="37">
        <v>-2.8130100000000003E-3</v>
      </c>
    </row>
    <row r="58" spans="1:4" x14ac:dyDescent="0.25">
      <c r="A58" s="36" t="s">
        <v>599</v>
      </c>
      <c r="B58" s="223">
        <v>0</v>
      </c>
      <c r="C58" s="223">
        <v>3.1199999999999999E-3</v>
      </c>
      <c r="D58" s="37">
        <v>-3.1199999999999999E-3</v>
      </c>
    </row>
    <row r="59" spans="1:4" x14ac:dyDescent="0.25">
      <c r="A59" s="36" t="s">
        <v>536</v>
      </c>
      <c r="B59" s="223">
        <v>0</v>
      </c>
      <c r="C59" s="223">
        <v>3.679E-3</v>
      </c>
      <c r="D59" s="37">
        <v>-3.679E-3</v>
      </c>
    </row>
    <row r="60" spans="1:4" x14ac:dyDescent="0.25">
      <c r="A60" s="36" t="s">
        <v>427</v>
      </c>
      <c r="B60" s="223">
        <v>0</v>
      </c>
      <c r="C60" s="223">
        <v>4.0243600000000003E-3</v>
      </c>
      <c r="D60" s="37">
        <v>-4.0243600000000003E-3</v>
      </c>
    </row>
    <row r="61" spans="1:4" x14ac:dyDescent="0.25">
      <c r="A61" s="36" t="s">
        <v>454</v>
      </c>
      <c r="B61" s="223">
        <v>0</v>
      </c>
      <c r="C61" s="223">
        <v>4.3602299999999997E-3</v>
      </c>
      <c r="D61" s="37">
        <v>-4.3602299999999997E-3</v>
      </c>
    </row>
    <row r="62" spans="1:4" x14ac:dyDescent="0.25">
      <c r="A62" s="36" t="s">
        <v>413</v>
      </c>
      <c r="B62" s="223">
        <v>0</v>
      </c>
      <c r="C62" s="223">
        <v>4.4901200000000002E-3</v>
      </c>
      <c r="D62" s="37">
        <v>-4.4901200000000002E-3</v>
      </c>
    </row>
    <row r="63" spans="1:4" x14ac:dyDescent="0.25">
      <c r="A63" s="36" t="s">
        <v>302</v>
      </c>
      <c r="B63" s="223">
        <v>0</v>
      </c>
      <c r="C63" s="223">
        <v>4.9837900000000001E-3</v>
      </c>
      <c r="D63" s="37">
        <v>-4.9837900000000001E-3</v>
      </c>
    </row>
    <row r="64" spans="1:4" x14ac:dyDescent="0.25">
      <c r="A64" s="36" t="s">
        <v>457</v>
      </c>
      <c r="B64" s="223">
        <v>0</v>
      </c>
      <c r="C64" s="223">
        <v>5.1422200000000003E-3</v>
      </c>
      <c r="D64" s="37">
        <v>-5.1422200000000003E-3</v>
      </c>
    </row>
    <row r="65" spans="1:4" x14ac:dyDescent="0.25">
      <c r="A65" s="36" t="s">
        <v>521</v>
      </c>
      <c r="B65" s="223">
        <v>0</v>
      </c>
      <c r="C65" s="223">
        <v>5.17834E-3</v>
      </c>
      <c r="D65" s="37">
        <v>-5.17834E-3</v>
      </c>
    </row>
    <row r="66" spans="1:4" x14ac:dyDescent="0.25">
      <c r="A66" s="36" t="s">
        <v>533</v>
      </c>
      <c r="B66" s="223">
        <v>0</v>
      </c>
      <c r="C66" s="223">
        <v>5.3429999999999997E-3</v>
      </c>
      <c r="D66" s="37">
        <v>-5.3429999999999997E-3</v>
      </c>
    </row>
    <row r="67" spans="1:4" x14ac:dyDescent="0.25">
      <c r="A67" s="36" t="s">
        <v>308</v>
      </c>
      <c r="B67" s="223">
        <v>0</v>
      </c>
      <c r="C67" s="223">
        <v>7.3721099999999994E-3</v>
      </c>
      <c r="D67" s="37">
        <v>-7.3721099999999994E-3</v>
      </c>
    </row>
    <row r="68" spans="1:4" x14ac:dyDescent="0.25">
      <c r="A68" s="36" t="s">
        <v>630</v>
      </c>
      <c r="B68" s="223">
        <v>0</v>
      </c>
      <c r="C68" s="223">
        <v>7.5044500000000002E-3</v>
      </c>
      <c r="D68" s="37">
        <v>-7.5044500000000002E-3</v>
      </c>
    </row>
    <row r="69" spans="1:4" x14ac:dyDescent="0.25">
      <c r="A69" s="36" t="s">
        <v>466</v>
      </c>
      <c r="B69" s="223">
        <v>0</v>
      </c>
      <c r="C69" s="223">
        <v>8.5227800000000006E-3</v>
      </c>
      <c r="D69" s="37">
        <v>-8.5227800000000006E-3</v>
      </c>
    </row>
    <row r="70" spans="1:4" x14ac:dyDescent="0.25">
      <c r="A70" s="36" t="s">
        <v>428</v>
      </c>
      <c r="B70" s="223">
        <v>0</v>
      </c>
      <c r="C70" s="223">
        <v>9.5056599999999991E-3</v>
      </c>
      <c r="D70" s="37">
        <v>-9.5056599999999991E-3</v>
      </c>
    </row>
    <row r="71" spans="1:4" x14ac:dyDescent="0.25">
      <c r="A71" s="36" t="s">
        <v>455</v>
      </c>
      <c r="B71" s="223">
        <v>0</v>
      </c>
      <c r="C71" s="223">
        <v>1.1351690000000001E-2</v>
      </c>
      <c r="D71" s="37">
        <v>-1.1351690000000001E-2</v>
      </c>
    </row>
    <row r="72" spans="1:4" x14ac:dyDescent="0.25">
      <c r="A72" s="36" t="s">
        <v>520</v>
      </c>
      <c r="B72" s="223">
        <v>0</v>
      </c>
      <c r="C72" s="223">
        <v>1.1764120000000001E-2</v>
      </c>
      <c r="D72" s="37">
        <v>-1.1764120000000001E-2</v>
      </c>
    </row>
    <row r="73" spans="1:4" x14ac:dyDescent="0.25">
      <c r="A73" s="36" t="s">
        <v>438</v>
      </c>
      <c r="B73" s="223">
        <v>2.5000000000000001E-4</v>
      </c>
      <c r="C73" s="223">
        <v>1.8665660000000001E-2</v>
      </c>
      <c r="D73" s="37">
        <v>-1.841566E-2</v>
      </c>
    </row>
    <row r="74" spans="1:4" x14ac:dyDescent="0.25">
      <c r="A74" s="36" t="s">
        <v>445</v>
      </c>
      <c r="B74" s="223">
        <v>0</v>
      </c>
      <c r="C74" s="223">
        <v>2.4443860000000001E-2</v>
      </c>
      <c r="D74" s="37">
        <v>-2.4443860000000001E-2</v>
      </c>
    </row>
    <row r="75" spans="1:4" x14ac:dyDescent="0.25">
      <c r="A75" s="36" t="s">
        <v>526</v>
      </c>
      <c r="B75" s="223">
        <v>0</v>
      </c>
      <c r="C75" s="223">
        <v>2.7774529999999999E-2</v>
      </c>
      <c r="D75" s="37">
        <v>-2.7774529999999999E-2</v>
      </c>
    </row>
    <row r="76" spans="1:4" x14ac:dyDescent="0.25">
      <c r="A76" s="36" t="s">
        <v>601</v>
      </c>
      <c r="B76" s="223">
        <v>0</v>
      </c>
      <c r="C76" s="223">
        <v>2.8502630000000001E-2</v>
      </c>
      <c r="D76" s="37">
        <v>-2.8502630000000001E-2</v>
      </c>
    </row>
    <row r="77" spans="1:4" x14ac:dyDescent="0.25">
      <c r="A77" s="36" t="s">
        <v>530</v>
      </c>
      <c r="B77" s="223">
        <v>0</v>
      </c>
      <c r="C77" s="223">
        <v>2.8533900000000001E-2</v>
      </c>
      <c r="D77" s="37">
        <v>-2.8533900000000001E-2</v>
      </c>
    </row>
    <row r="78" spans="1:4" x14ac:dyDescent="0.25">
      <c r="A78" s="36" t="s">
        <v>416</v>
      </c>
      <c r="B78" s="223">
        <v>0</v>
      </c>
      <c r="C78" s="223">
        <v>3.8604470000000002E-2</v>
      </c>
      <c r="D78" s="37">
        <v>-3.8604470000000002E-2</v>
      </c>
    </row>
    <row r="79" spans="1:4" x14ac:dyDescent="0.25">
      <c r="A79" s="36" t="s">
        <v>435</v>
      </c>
      <c r="B79" s="223">
        <v>0</v>
      </c>
      <c r="C79" s="223">
        <v>4.1453259999999999E-2</v>
      </c>
      <c r="D79" s="37">
        <v>-4.1453259999999999E-2</v>
      </c>
    </row>
    <row r="80" spans="1:4" x14ac:dyDescent="0.25">
      <c r="A80" s="36" t="s">
        <v>453</v>
      </c>
      <c r="B80" s="223">
        <v>3.0174799999999998E-2</v>
      </c>
      <c r="C80" s="223">
        <v>7.2554899999999992E-2</v>
      </c>
      <c r="D80" s="37">
        <v>-4.238009999999999E-2</v>
      </c>
    </row>
    <row r="81" spans="1:4" x14ac:dyDescent="0.25">
      <c r="A81" s="36" t="s">
        <v>401</v>
      </c>
      <c r="B81" s="223">
        <v>1.3531E-2</v>
      </c>
      <c r="C81" s="223">
        <v>5.9739599999999997E-2</v>
      </c>
      <c r="D81" s="37">
        <v>-4.6208599999999996E-2</v>
      </c>
    </row>
    <row r="82" spans="1:4" x14ac:dyDescent="0.25">
      <c r="A82" s="36" t="s">
        <v>448</v>
      </c>
      <c r="B82" s="223">
        <v>0</v>
      </c>
      <c r="C82" s="223">
        <v>6.6839389999999999E-2</v>
      </c>
      <c r="D82" s="37">
        <v>-6.6839389999999999E-2</v>
      </c>
    </row>
    <row r="83" spans="1:4" x14ac:dyDescent="0.25">
      <c r="A83" s="36" t="s">
        <v>449</v>
      </c>
      <c r="B83" s="223">
        <v>0</v>
      </c>
      <c r="C83" s="223">
        <v>0.10260625999999999</v>
      </c>
      <c r="D83" s="37">
        <v>-0.10260625999999999</v>
      </c>
    </row>
    <row r="84" spans="1:4" x14ac:dyDescent="0.25">
      <c r="A84" s="36" t="s">
        <v>451</v>
      </c>
      <c r="B84" s="223">
        <v>0</v>
      </c>
      <c r="C84" s="223">
        <v>0.11168627</v>
      </c>
      <c r="D84" s="37">
        <v>-0.11168627</v>
      </c>
    </row>
    <row r="85" spans="1:4" x14ac:dyDescent="0.25">
      <c r="A85" s="36" t="s">
        <v>458</v>
      </c>
      <c r="B85" s="223">
        <v>0</v>
      </c>
      <c r="C85" s="223">
        <v>0.11635367999999999</v>
      </c>
      <c r="D85" s="37">
        <v>-0.11635367999999999</v>
      </c>
    </row>
    <row r="86" spans="1:4" x14ac:dyDescent="0.25">
      <c r="A86" s="36" t="s">
        <v>463</v>
      </c>
      <c r="B86" s="223">
        <v>0</v>
      </c>
      <c r="C86" s="223">
        <v>0.13342018999999999</v>
      </c>
      <c r="D86" s="37">
        <v>-0.13342018999999999</v>
      </c>
    </row>
    <row r="87" spans="1:4" x14ac:dyDescent="0.25">
      <c r="A87" s="36" t="s">
        <v>419</v>
      </c>
      <c r="B87" s="223">
        <v>1.4499999999999999E-3</v>
      </c>
      <c r="C87" s="223">
        <v>0.13572844000000001</v>
      </c>
      <c r="D87" s="37">
        <v>-0.13427844</v>
      </c>
    </row>
    <row r="88" spans="1:4" x14ac:dyDescent="0.25">
      <c r="A88" s="36" t="s">
        <v>444</v>
      </c>
      <c r="B88" s="223">
        <v>0</v>
      </c>
      <c r="C88" s="223">
        <v>0.14069026000000001</v>
      </c>
      <c r="D88" s="37">
        <v>-0.14069026000000001</v>
      </c>
    </row>
    <row r="89" spans="1:4" x14ac:dyDescent="0.25">
      <c r="A89" s="36" t="s">
        <v>522</v>
      </c>
      <c r="B89" s="223">
        <v>0</v>
      </c>
      <c r="C89" s="223">
        <v>0.16393187000000001</v>
      </c>
      <c r="D89" s="37">
        <v>-0.16393187000000001</v>
      </c>
    </row>
    <row r="90" spans="1:4" x14ac:dyDescent="0.25">
      <c r="A90" s="36" t="s">
        <v>462</v>
      </c>
      <c r="B90" s="223">
        <v>0</v>
      </c>
      <c r="C90" s="223">
        <v>0.17684423000000002</v>
      </c>
      <c r="D90" s="37">
        <v>-0.17684423000000002</v>
      </c>
    </row>
    <row r="91" spans="1:4" x14ac:dyDescent="0.25">
      <c r="A91" s="36" t="s">
        <v>443</v>
      </c>
      <c r="B91" s="223">
        <v>6.5743770000000007E-2</v>
      </c>
      <c r="C91" s="223">
        <v>0.33352516999999998</v>
      </c>
      <c r="D91" s="37">
        <v>-0.26778139999999995</v>
      </c>
    </row>
    <row r="92" spans="1:4" x14ac:dyDescent="0.25">
      <c r="A92" s="36" t="s">
        <v>420</v>
      </c>
      <c r="B92" s="223">
        <v>0</v>
      </c>
      <c r="C92" s="223">
        <v>0.27965800000000002</v>
      </c>
      <c r="D92" s="37">
        <v>-0.27965800000000002</v>
      </c>
    </row>
    <row r="93" spans="1:4" x14ac:dyDescent="0.25">
      <c r="A93" s="36" t="s">
        <v>430</v>
      </c>
      <c r="B93" s="223">
        <v>0</v>
      </c>
      <c r="C93" s="223">
        <v>0.28983104999999998</v>
      </c>
      <c r="D93" s="37">
        <v>-0.28983104999999998</v>
      </c>
    </row>
    <row r="94" spans="1:4" x14ac:dyDescent="0.25">
      <c r="A94" s="36" t="s">
        <v>434</v>
      </c>
      <c r="B94" s="223">
        <v>0</v>
      </c>
      <c r="C94" s="223">
        <v>0.30795329999999999</v>
      </c>
      <c r="D94" s="37">
        <v>-0.30795329999999999</v>
      </c>
    </row>
    <row r="95" spans="1:4" x14ac:dyDescent="0.25">
      <c r="A95" s="36" t="s">
        <v>442</v>
      </c>
      <c r="B95" s="223">
        <v>0</v>
      </c>
      <c r="C95" s="223">
        <v>0.33902229</v>
      </c>
      <c r="D95" s="37">
        <v>-0.33902229</v>
      </c>
    </row>
    <row r="96" spans="1:4" x14ac:dyDescent="0.25">
      <c r="A96" s="36" t="s">
        <v>439</v>
      </c>
      <c r="B96" s="223">
        <v>7.1470000000000006E-2</v>
      </c>
      <c r="C96" s="223">
        <v>0.49489129999999998</v>
      </c>
      <c r="D96" s="37">
        <v>-0.4234213</v>
      </c>
    </row>
    <row r="97" spans="1:4" x14ac:dyDescent="0.25">
      <c r="A97" s="36" t="s">
        <v>391</v>
      </c>
      <c r="B97" s="223">
        <v>0.1242</v>
      </c>
      <c r="C97" s="223">
        <v>0.58567075999999996</v>
      </c>
      <c r="D97" s="37">
        <v>-0.46147075999999998</v>
      </c>
    </row>
    <row r="98" spans="1:4" x14ac:dyDescent="0.25">
      <c r="A98" s="36" t="s">
        <v>415</v>
      </c>
      <c r="B98" s="223">
        <v>0.33724659999999995</v>
      </c>
      <c r="C98" s="223">
        <v>0.90229081000000011</v>
      </c>
      <c r="D98" s="37">
        <v>-0.56504421000000016</v>
      </c>
    </row>
    <row r="99" spans="1:4" x14ac:dyDescent="0.25">
      <c r="A99" s="36" t="s">
        <v>426</v>
      </c>
      <c r="B99" s="223">
        <v>0</v>
      </c>
      <c r="C99" s="223">
        <v>0.58742523999999996</v>
      </c>
      <c r="D99" s="37">
        <v>-0.58742523999999996</v>
      </c>
    </row>
    <row r="100" spans="1:4" x14ac:dyDescent="0.25">
      <c r="A100" s="36" t="s">
        <v>306</v>
      </c>
      <c r="B100" s="223">
        <v>0.27663900000000002</v>
      </c>
      <c r="C100" s="223">
        <v>0.98144637999999995</v>
      </c>
      <c r="D100" s="37">
        <v>-0.70480737999999987</v>
      </c>
    </row>
    <row r="101" spans="1:4" x14ac:dyDescent="0.25">
      <c r="A101" s="36" t="s">
        <v>402</v>
      </c>
      <c r="B101" s="223">
        <v>0</v>
      </c>
      <c r="C101" s="223">
        <v>0.72255776000000005</v>
      </c>
      <c r="D101" s="37">
        <v>-0.72255776000000005</v>
      </c>
    </row>
    <row r="102" spans="1:4" x14ac:dyDescent="0.25">
      <c r="A102" s="36" t="s">
        <v>421</v>
      </c>
      <c r="B102" s="223">
        <v>0</v>
      </c>
      <c r="C102" s="223">
        <v>0.81917434999999994</v>
      </c>
      <c r="D102" s="37">
        <v>-0.81917434999999994</v>
      </c>
    </row>
    <row r="103" spans="1:4" x14ac:dyDescent="0.25">
      <c r="A103" s="36" t="s">
        <v>433</v>
      </c>
      <c r="B103" s="223">
        <v>1.0000000000000001E-5</v>
      </c>
      <c r="C103" s="223">
        <v>1.0713855700000001</v>
      </c>
      <c r="D103" s="37">
        <v>-1.0713755700000001</v>
      </c>
    </row>
    <row r="104" spans="1:4" x14ac:dyDescent="0.25">
      <c r="A104" s="36" t="s">
        <v>407</v>
      </c>
      <c r="B104" s="223">
        <v>0</v>
      </c>
      <c r="C104" s="223">
        <v>1.09711325</v>
      </c>
      <c r="D104" s="37">
        <v>-1.09711325</v>
      </c>
    </row>
    <row r="105" spans="1:4" x14ac:dyDescent="0.25">
      <c r="A105" s="36" t="s">
        <v>452</v>
      </c>
      <c r="B105" s="223">
        <v>0</v>
      </c>
      <c r="C105" s="223">
        <v>1.1822804499999999</v>
      </c>
      <c r="D105" s="37">
        <v>-1.1822804499999999</v>
      </c>
    </row>
    <row r="106" spans="1:4" x14ac:dyDescent="0.25">
      <c r="A106" s="36" t="s">
        <v>440</v>
      </c>
      <c r="B106" s="223">
        <v>2.8433E-2</v>
      </c>
      <c r="C106" s="223">
        <v>1.3914265100000001</v>
      </c>
      <c r="D106" s="37">
        <v>-1.3629935100000001</v>
      </c>
    </row>
    <row r="107" spans="1:4" x14ac:dyDescent="0.25">
      <c r="A107" s="36" t="s">
        <v>447</v>
      </c>
      <c r="B107" s="223">
        <v>0</v>
      </c>
      <c r="C107" s="223">
        <v>1.4748417899999999</v>
      </c>
      <c r="D107" s="37">
        <v>-1.4748417899999999</v>
      </c>
    </row>
    <row r="108" spans="1:4" x14ac:dyDescent="0.25">
      <c r="A108" s="36" t="s">
        <v>423</v>
      </c>
      <c r="B108" s="223">
        <v>0</v>
      </c>
      <c r="C108" s="223">
        <v>1.56046185</v>
      </c>
      <c r="D108" s="37">
        <v>-1.56046185</v>
      </c>
    </row>
    <row r="109" spans="1:4" x14ac:dyDescent="0.25">
      <c r="A109" s="36" t="s">
        <v>505</v>
      </c>
      <c r="B109" s="223">
        <v>0.13266247</v>
      </c>
      <c r="C109" s="223">
        <v>1.6954881799999999</v>
      </c>
      <c r="D109" s="37">
        <v>-1.5628257099999998</v>
      </c>
    </row>
    <row r="110" spans="1:4" x14ac:dyDescent="0.25">
      <c r="A110" s="36" t="s">
        <v>417</v>
      </c>
      <c r="B110" s="223">
        <v>0</v>
      </c>
      <c r="C110" s="223">
        <v>1.8410813899999998</v>
      </c>
      <c r="D110" s="37">
        <v>-1.8410813899999998</v>
      </c>
    </row>
    <row r="111" spans="1:4" x14ac:dyDescent="0.25">
      <c r="A111" s="36" t="s">
        <v>378</v>
      </c>
      <c r="B111" s="223">
        <v>1.6257900000000001</v>
      </c>
      <c r="C111" s="223">
        <v>3.7014281000000002</v>
      </c>
      <c r="D111" s="37">
        <v>-2.0756380999999999</v>
      </c>
    </row>
    <row r="112" spans="1:4" x14ac:dyDescent="0.25">
      <c r="A112" s="36" t="s">
        <v>424</v>
      </c>
      <c r="B112" s="223">
        <v>0</v>
      </c>
      <c r="C112" s="223">
        <v>2.22526826</v>
      </c>
      <c r="D112" s="37">
        <v>-2.22526826</v>
      </c>
    </row>
    <row r="113" spans="1:4" x14ac:dyDescent="0.25">
      <c r="A113" s="36" t="s">
        <v>387</v>
      </c>
      <c r="B113" s="223">
        <v>0</v>
      </c>
      <c r="C113" s="223">
        <v>2.3890695099999997</v>
      </c>
      <c r="D113" s="37">
        <v>-2.3890695099999997</v>
      </c>
    </row>
    <row r="114" spans="1:4" x14ac:dyDescent="0.25">
      <c r="A114" s="36" t="s">
        <v>396</v>
      </c>
      <c r="B114" s="223">
        <v>0.12250894</v>
      </c>
      <c r="C114" s="223">
        <v>2.9072471099999997</v>
      </c>
      <c r="D114" s="37">
        <v>-2.7847381699999998</v>
      </c>
    </row>
    <row r="115" spans="1:4" x14ac:dyDescent="0.25">
      <c r="A115" s="36" t="s">
        <v>307</v>
      </c>
      <c r="B115" s="223">
        <v>0</v>
      </c>
      <c r="C115" s="223">
        <v>3.6608190999999999</v>
      </c>
      <c r="D115" s="37">
        <v>-3.6608190999999999</v>
      </c>
    </row>
    <row r="116" spans="1:4" x14ac:dyDescent="0.25">
      <c r="A116" s="36" t="s">
        <v>386</v>
      </c>
      <c r="B116" s="223">
        <v>1.8814563799999999</v>
      </c>
      <c r="C116" s="223">
        <v>5.97323541</v>
      </c>
      <c r="D116" s="37">
        <v>-4.0917790299999997</v>
      </c>
    </row>
    <row r="117" spans="1:4" x14ac:dyDescent="0.25">
      <c r="A117" s="36" t="s">
        <v>310</v>
      </c>
      <c r="B117" s="223">
        <v>0</v>
      </c>
      <c r="C117" s="223">
        <v>5.17379532</v>
      </c>
      <c r="D117" s="37">
        <v>-5.17379532</v>
      </c>
    </row>
    <row r="118" spans="1:4" x14ac:dyDescent="0.25">
      <c r="A118" s="36" t="s">
        <v>376</v>
      </c>
      <c r="B118" s="223">
        <v>4.6910344899999998</v>
      </c>
      <c r="C118" s="223">
        <v>10.21748069</v>
      </c>
      <c r="D118" s="37">
        <v>-5.5264462000000005</v>
      </c>
    </row>
    <row r="119" spans="1:4" x14ac:dyDescent="0.25">
      <c r="A119" s="36" t="s">
        <v>414</v>
      </c>
      <c r="B119" s="223">
        <v>0</v>
      </c>
      <c r="C119" s="223">
        <v>5.8186579400000005</v>
      </c>
      <c r="D119" s="37">
        <v>-5.8186579400000005</v>
      </c>
    </row>
    <row r="120" spans="1:4" x14ac:dyDescent="0.25">
      <c r="A120" s="36" t="s">
        <v>400</v>
      </c>
      <c r="B120" s="223">
        <v>0.20440170000000002</v>
      </c>
      <c r="C120" s="223">
        <v>6.6226540199999997</v>
      </c>
      <c r="D120" s="37">
        <v>-6.4182523199999997</v>
      </c>
    </row>
    <row r="121" spans="1:4" x14ac:dyDescent="0.25">
      <c r="A121" s="36" t="s">
        <v>437</v>
      </c>
      <c r="B121" s="223">
        <v>0.14212978000000001</v>
      </c>
      <c r="C121" s="223">
        <v>7.6516314300000001</v>
      </c>
      <c r="D121" s="37">
        <v>-7.5095016499999998</v>
      </c>
    </row>
    <row r="122" spans="1:4" x14ac:dyDescent="0.25">
      <c r="A122" s="36" t="s">
        <v>301</v>
      </c>
      <c r="B122" s="223">
        <v>1.5E-3</v>
      </c>
      <c r="C122" s="223">
        <v>7.7869141500000003</v>
      </c>
      <c r="D122" s="37">
        <v>-7.7854141500000003</v>
      </c>
    </row>
    <row r="123" spans="1:4" x14ac:dyDescent="0.25">
      <c r="A123" s="36" t="s">
        <v>381</v>
      </c>
      <c r="B123" s="223">
        <v>1.15E-2</v>
      </c>
      <c r="C123" s="223">
        <v>10.06629738</v>
      </c>
      <c r="D123" s="37">
        <v>-10.05479738</v>
      </c>
    </row>
    <row r="124" spans="1:4" x14ac:dyDescent="0.25">
      <c r="A124" s="36" t="s">
        <v>372</v>
      </c>
      <c r="B124" s="223">
        <v>10.893266859999999</v>
      </c>
      <c r="C124" s="223">
        <v>20.97838174</v>
      </c>
      <c r="D124" s="37">
        <v>-10.085114880000001</v>
      </c>
    </row>
    <row r="125" spans="1:4" x14ac:dyDescent="0.25">
      <c r="A125" s="36" t="s">
        <v>418</v>
      </c>
      <c r="B125" s="223">
        <v>0.12963042</v>
      </c>
      <c r="C125" s="223">
        <v>10.220152240000001</v>
      </c>
      <c r="D125" s="37">
        <v>-10.090521820000001</v>
      </c>
    </row>
    <row r="126" spans="1:4" x14ac:dyDescent="0.25">
      <c r="A126" s="36" t="s">
        <v>370</v>
      </c>
      <c r="B126" s="223">
        <v>9.6681229000000002</v>
      </c>
      <c r="C126" s="223">
        <v>20.656630839999998</v>
      </c>
      <c r="D126" s="37">
        <v>-10.988507939999998</v>
      </c>
    </row>
    <row r="127" spans="1:4" x14ac:dyDescent="0.25">
      <c r="A127" s="36" t="s">
        <v>412</v>
      </c>
      <c r="B127" s="223">
        <v>5.6059999999999999E-3</v>
      </c>
      <c r="C127" s="223">
        <v>11.428788619999999</v>
      </c>
      <c r="D127" s="37">
        <v>-11.423182619999999</v>
      </c>
    </row>
    <row r="128" spans="1:4" x14ac:dyDescent="0.25">
      <c r="A128" s="36" t="s">
        <v>304</v>
      </c>
      <c r="B128" s="223">
        <v>5.1031699999999999E-2</v>
      </c>
      <c r="C128" s="223">
        <v>13.36621149</v>
      </c>
      <c r="D128" s="37">
        <v>-13.31517979</v>
      </c>
    </row>
    <row r="129" spans="1:4" x14ac:dyDescent="0.25">
      <c r="A129" s="36" t="s">
        <v>393</v>
      </c>
      <c r="B129" s="223">
        <v>0.27869137999999999</v>
      </c>
      <c r="C129" s="223">
        <v>15.546943050000001</v>
      </c>
      <c r="D129" s="37">
        <v>-15.268251670000001</v>
      </c>
    </row>
    <row r="130" spans="1:4" x14ac:dyDescent="0.25">
      <c r="A130" s="36" t="s">
        <v>298</v>
      </c>
      <c r="B130" s="223">
        <v>1.65609457</v>
      </c>
      <c r="C130" s="223">
        <v>19.239015569999999</v>
      </c>
      <c r="D130" s="37">
        <v>-17.582920999999999</v>
      </c>
    </row>
    <row r="131" spans="1:4" x14ac:dyDescent="0.25">
      <c r="A131" s="36" t="s">
        <v>373</v>
      </c>
      <c r="B131" s="223">
        <v>23.456874579999997</v>
      </c>
      <c r="C131" s="223">
        <v>42.734010700000006</v>
      </c>
      <c r="D131" s="37">
        <v>-19.277136120000009</v>
      </c>
    </row>
    <row r="132" spans="1:4" x14ac:dyDescent="0.25">
      <c r="A132" s="36" t="s">
        <v>380</v>
      </c>
      <c r="B132" s="223">
        <v>3.3999062200000001</v>
      </c>
      <c r="C132" s="223">
        <v>25.750929899999999</v>
      </c>
      <c r="D132" s="37">
        <v>-22.351023679999997</v>
      </c>
    </row>
    <row r="133" spans="1:4" x14ac:dyDescent="0.25">
      <c r="A133" s="36" t="s">
        <v>375</v>
      </c>
      <c r="B133" s="223">
        <v>0.24775451000000001</v>
      </c>
      <c r="C133" s="223">
        <v>27.144763449999999</v>
      </c>
      <c r="D133" s="37">
        <v>-26.897008939999999</v>
      </c>
    </row>
    <row r="134" spans="1:4" x14ac:dyDescent="0.25">
      <c r="A134" s="36" t="s">
        <v>371</v>
      </c>
      <c r="B134" s="223">
        <v>13.7650883</v>
      </c>
      <c r="C134" s="223">
        <v>42.471108990000005</v>
      </c>
      <c r="D134" s="37">
        <v>-28.706020690000003</v>
      </c>
    </row>
    <row r="135" spans="1:4" x14ac:dyDescent="0.25">
      <c r="A135" s="36" t="s">
        <v>389</v>
      </c>
      <c r="B135" s="223">
        <v>0.97042267000000004</v>
      </c>
      <c r="C135" s="223">
        <v>43.23509164</v>
      </c>
      <c r="D135" s="37">
        <v>-42.264668970000002</v>
      </c>
    </row>
    <row r="136" spans="1:4" x14ac:dyDescent="0.25">
      <c r="A136" s="36" t="s">
        <v>388</v>
      </c>
      <c r="B136" s="223">
        <v>1.1639760000000001E-2</v>
      </c>
      <c r="C136" s="223">
        <v>44.114807399999997</v>
      </c>
      <c r="D136" s="37">
        <v>-44.103167639999995</v>
      </c>
    </row>
    <row r="137" spans="1:4" x14ac:dyDescent="0.25">
      <c r="A137" s="36" t="s">
        <v>403</v>
      </c>
      <c r="B137" s="223">
        <v>1.3078130100000001</v>
      </c>
      <c r="C137" s="223">
        <v>47.900994149999995</v>
      </c>
      <c r="D137" s="37">
        <v>-46.593181139999999</v>
      </c>
    </row>
    <row r="138" spans="1:4" x14ac:dyDescent="0.25">
      <c r="A138" s="36" t="s">
        <v>429</v>
      </c>
      <c r="B138" s="223">
        <v>0</v>
      </c>
      <c r="C138" s="223">
        <v>62.171167070000003</v>
      </c>
      <c r="D138" s="37">
        <v>-62.171167070000003</v>
      </c>
    </row>
    <row r="139" spans="1:4" x14ac:dyDescent="0.25">
      <c r="A139" s="36" t="s">
        <v>425</v>
      </c>
      <c r="B139" s="223">
        <v>3.2928727999999996</v>
      </c>
      <c r="C139" s="223">
        <v>72.152350670000004</v>
      </c>
      <c r="D139" s="37">
        <v>-68.859477870000006</v>
      </c>
    </row>
    <row r="140" spans="1:4" x14ac:dyDescent="0.25">
      <c r="A140" s="36" t="s">
        <v>300</v>
      </c>
      <c r="B140" s="223">
        <v>10.60526014</v>
      </c>
      <c r="C140" s="223">
        <v>112.47066378</v>
      </c>
      <c r="D140" s="37">
        <v>-101.86540364</v>
      </c>
    </row>
    <row r="141" spans="1:4" x14ac:dyDescent="0.25">
      <c r="A141" s="36" t="s">
        <v>353</v>
      </c>
      <c r="B141" s="223">
        <v>0</v>
      </c>
      <c r="C141" s="223">
        <v>116.32076879</v>
      </c>
      <c r="D141" s="37">
        <v>-116.32076879</v>
      </c>
    </row>
    <row r="142" spans="1:4" x14ac:dyDescent="0.25">
      <c r="A142" s="36" t="s">
        <v>362</v>
      </c>
      <c r="B142" s="223">
        <v>96.882685309999999</v>
      </c>
      <c r="C142" s="223">
        <v>215.70942678999998</v>
      </c>
      <c r="D142" s="37">
        <v>-118.82674147999998</v>
      </c>
    </row>
    <row r="143" spans="1:4" x14ac:dyDescent="0.25">
      <c r="A143" s="36" t="s">
        <v>399</v>
      </c>
      <c r="B143" s="223">
        <v>0.45200699999999999</v>
      </c>
      <c r="C143" s="223">
        <v>124.8146507</v>
      </c>
      <c r="D143" s="37">
        <v>-124.36264370000001</v>
      </c>
    </row>
    <row r="144" spans="1:4" x14ac:dyDescent="0.25">
      <c r="A144" s="36" t="s">
        <v>395</v>
      </c>
      <c r="B144" s="223">
        <v>0.48535971999999999</v>
      </c>
      <c r="C144" s="223">
        <v>140.81991006000001</v>
      </c>
      <c r="D144" s="37">
        <v>-140.33455034000002</v>
      </c>
    </row>
    <row r="145" spans="1:4" x14ac:dyDescent="0.25">
      <c r="A145" s="36" t="s">
        <v>398</v>
      </c>
      <c r="B145" s="223">
        <v>0.19132939999999998</v>
      </c>
      <c r="C145" s="223">
        <v>181.70013627</v>
      </c>
      <c r="D145" s="37">
        <v>-181.50880687</v>
      </c>
    </row>
    <row r="146" spans="1:4" x14ac:dyDescent="0.25">
      <c r="A146" s="36" t="s">
        <v>356</v>
      </c>
      <c r="B146" s="223">
        <v>350.17608811000002</v>
      </c>
      <c r="C146" s="223">
        <v>535.91881079000007</v>
      </c>
      <c r="D146" s="37">
        <v>-185.74272268000004</v>
      </c>
    </row>
    <row r="147" spans="1:4" x14ac:dyDescent="0.25">
      <c r="A147" s="36" t="s">
        <v>368</v>
      </c>
      <c r="B147" s="223">
        <v>0.14921059</v>
      </c>
      <c r="C147" s="223">
        <v>238.21714294</v>
      </c>
      <c r="D147" s="37">
        <v>-238.06793235000001</v>
      </c>
    </row>
    <row r="148" spans="1:4" x14ac:dyDescent="0.25">
      <c r="A148" s="36" t="s">
        <v>411</v>
      </c>
      <c r="B148" s="223">
        <v>9.6248473800000003</v>
      </c>
      <c r="C148" s="223">
        <v>296.11174441000003</v>
      </c>
      <c r="D148" s="37">
        <v>-286.48689703000002</v>
      </c>
    </row>
    <row r="149" spans="1:4" x14ac:dyDescent="0.25">
      <c r="A149" s="36" t="s">
        <v>359</v>
      </c>
      <c r="B149" s="223">
        <v>98.921001480000001</v>
      </c>
      <c r="C149" s="223">
        <v>441.53784601000001</v>
      </c>
      <c r="D149" s="37">
        <v>-342.61684452999998</v>
      </c>
    </row>
    <row r="150" spans="1:4" x14ac:dyDescent="0.25">
      <c r="A150" s="36" t="s">
        <v>631</v>
      </c>
      <c r="B150" s="223">
        <v>0.42240800000000001</v>
      </c>
      <c r="C150" s="223">
        <v>440.83539682999998</v>
      </c>
      <c r="D150" s="37">
        <v>-440.41298882999996</v>
      </c>
    </row>
    <row r="151" spans="1:4" x14ac:dyDescent="0.25">
      <c r="A151" s="36" t="s">
        <v>384</v>
      </c>
      <c r="B151" s="223">
        <v>5.2532595400000002</v>
      </c>
      <c r="C151" s="223">
        <v>458.08029194</v>
      </c>
      <c r="D151" s="37">
        <v>-452.82703240000001</v>
      </c>
    </row>
    <row r="152" spans="1:4" x14ac:dyDescent="0.25">
      <c r="A152" s="36" t="s">
        <v>309</v>
      </c>
      <c r="B152" s="223">
        <v>9.7375000000000003E-2</v>
      </c>
      <c r="C152" s="223">
        <v>535.98803799000007</v>
      </c>
      <c r="D152" s="37">
        <v>-535.89066299000001</v>
      </c>
    </row>
    <row r="153" spans="1:4" x14ac:dyDescent="0.25">
      <c r="A153" s="36" t="s">
        <v>377</v>
      </c>
      <c r="B153" s="223">
        <v>1.7002418100000001</v>
      </c>
      <c r="C153" s="223">
        <v>559.24139082000011</v>
      </c>
      <c r="D153" s="37">
        <v>-557.54114901000014</v>
      </c>
    </row>
    <row r="154" spans="1:4" x14ac:dyDescent="0.25">
      <c r="A154" s="36" t="s">
        <v>365</v>
      </c>
      <c r="B154" s="223">
        <v>41.119229579999995</v>
      </c>
      <c r="C154" s="223">
        <v>660.67840783999998</v>
      </c>
      <c r="D154" s="37">
        <v>-619.55917825999995</v>
      </c>
    </row>
    <row r="155" spans="1:4" x14ac:dyDescent="0.25">
      <c r="A155" s="36" t="s">
        <v>383</v>
      </c>
      <c r="B155" s="223">
        <v>81.900673439999991</v>
      </c>
      <c r="C155" s="223">
        <v>719.64104427999996</v>
      </c>
      <c r="D155" s="37">
        <v>-637.74037083999997</v>
      </c>
    </row>
    <row r="156" spans="1:4" x14ac:dyDescent="0.25">
      <c r="A156" s="36" t="s">
        <v>349</v>
      </c>
      <c r="B156" s="223">
        <v>178.72137255000001</v>
      </c>
      <c r="C156" s="223">
        <v>817.77438455999993</v>
      </c>
      <c r="D156" s="37">
        <v>-639.05301200999997</v>
      </c>
    </row>
    <row r="157" spans="1:4" x14ac:dyDescent="0.25">
      <c r="A157" s="164" t="s">
        <v>296</v>
      </c>
      <c r="B157" s="229">
        <v>1746.0705043599999</v>
      </c>
      <c r="C157" s="229">
        <v>4438.81836054</v>
      </c>
      <c r="D157" s="37">
        <v>-2692.7478561799999</v>
      </c>
    </row>
    <row r="158" spans="1:4" s="24" customFormat="1" x14ac:dyDescent="0.25">
      <c r="A158" s="68" t="s">
        <v>262</v>
      </c>
      <c r="B158" s="69">
        <f>SUM(B3:B157)</f>
        <v>7388.9381627599951</v>
      </c>
      <c r="C158" s="70">
        <f>SUM(C3:C157)</f>
        <v>12286.33740348</v>
      </c>
      <c r="D158" s="71">
        <f>SUM(D3:D157)</f>
        <v>-4897.3992407199967</v>
      </c>
    </row>
  </sheetData>
  <sortState xmlns:xlrd2="http://schemas.microsoft.com/office/spreadsheetml/2017/richdata2" ref="A3:D157">
    <sortCondition descending="1" ref="D3:D15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 1 July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 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2023-10-03T08:12:50Z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